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25320" windowHeight="126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Лист1!$A$3:$AE$38</definedName>
  </definedNames>
  <calcPr calcId="125725"/>
</workbook>
</file>

<file path=xl/calcChain.xml><?xml version="1.0" encoding="utf-8"?>
<calcChain xmlns="http://schemas.openxmlformats.org/spreadsheetml/2006/main">
  <c r="AB35" i="1"/>
  <c r="T35"/>
  <c r="J35"/>
  <c r="K22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6"/>
  <c r="AB37"/>
  <c r="AB9"/>
  <c r="AB6"/>
  <c r="X6"/>
  <c r="AC6" s="1"/>
  <c r="N38"/>
  <c r="Q38"/>
  <c r="Y38"/>
  <c r="V38"/>
  <c r="AA37"/>
  <c r="X37"/>
  <c r="T37"/>
  <c r="S37"/>
  <c r="P37"/>
  <c r="L37"/>
  <c r="K37"/>
  <c r="J37"/>
  <c r="H37"/>
  <c r="E37"/>
  <c r="AA36"/>
  <c r="X36"/>
  <c r="T36"/>
  <c r="S36"/>
  <c r="P36"/>
  <c r="L36"/>
  <c r="K36"/>
  <c r="M36" s="1"/>
  <c r="J36"/>
  <c r="H36"/>
  <c r="E36"/>
  <c r="AA35"/>
  <c r="X35"/>
  <c r="S35"/>
  <c r="P35"/>
  <c r="L35"/>
  <c r="K35"/>
  <c r="H35"/>
  <c r="E35"/>
  <c r="AA34"/>
  <c r="X34"/>
  <c r="T34"/>
  <c r="S34"/>
  <c r="P34"/>
  <c r="L34"/>
  <c r="K34"/>
  <c r="J34"/>
  <c r="H34"/>
  <c r="E34"/>
  <c r="S33"/>
  <c r="P33"/>
  <c r="L33"/>
  <c r="K33"/>
  <c r="J33"/>
  <c r="H33"/>
  <c r="E33"/>
  <c r="AA32"/>
  <c r="X32"/>
  <c r="T32"/>
  <c r="S32"/>
  <c r="P32"/>
  <c r="L32"/>
  <c r="K32"/>
  <c r="J32"/>
  <c r="H32"/>
  <c r="E32"/>
  <c r="AA31"/>
  <c r="X31"/>
  <c r="T31"/>
  <c r="S31"/>
  <c r="P31"/>
  <c r="L31"/>
  <c r="K31"/>
  <c r="J31"/>
  <c r="H31"/>
  <c r="E31"/>
  <c r="AA30"/>
  <c r="X30"/>
  <c r="T30"/>
  <c r="S30"/>
  <c r="P30"/>
  <c r="L30"/>
  <c r="K30"/>
  <c r="J30"/>
  <c r="H30"/>
  <c r="E30"/>
  <c r="AA29"/>
  <c r="X29"/>
  <c r="T29"/>
  <c r="S29"/>
  <c r="P29"/>
  <c r="L29"/>
  <c r="K29"/>
  <c r="J29"/>
  <c r="H29"/>
  <c r="E29"/>
  <c r="AA28"/>
  <c r="X28"/>
  <c r="T28"/>
  <c r="S28"/>
  <c r="P28"/>
  <c r="L28"/>
  <c r="K28"/>
  <c r="J28"/>
  <c r="H28"/>
  <c r="E28"/>
  <c r="AA27"/>
  <c r="X27"/>
  <c r="T27"/>
  <c r="S27"/>
  <c r="P27"/>
  <c r="L27"/>
  <c r="K27"/>
  <c r="J27"/>
  <c r="H27"/>
  <c r="E27"/>
  <c r="AA26"/>
  <c r="X26"/>
  <c r="T26"/>
  <c r="S26"/>
  <c r="P26"/>
  <c r="L26"/>
  <c r="H26"/>
  <c r="K26"/>
  <c r="AA25"/>
  <c r="X25"/>
  <c r="T25"/>
  <c r="S25"/>
  <c r="P25"/>
  <c r="L25"/>
  <c r="K25"/>
  <c r="J25"/>
  <c r="H25"/>
  <c r="E25"/>
  <c r="AA24"/>
  <c r="X24"/>
  <c r="T24"/>
  <c r="S24"/>
  <c r="P24"/>
  <c r="L24"/>
  <c r="K24"/>
  <c r="H24"/>
  <c r="E24"/>
  <c r="J24"/>
  <c r="AA23"/>
  <c r="X23"/>
  <c r="T23"/>
  <c r="S23"/>
  <c r="P23"/>
  <c r="L23"/>
  <c r="K23"/>
  <c r="J23"/>
  <c r="H23"/>
  <c r="E23"/>
  <c r="AA22"/>
  <c r="X22"/>
  <c r="T22"/>
  <c r="S22"/>
  <c r="P22"/>
  <c r="L22"/>
  <c r="H22"/>
  <c r="AA21"/>
  <c r="X21"/>
  <c r="T21"/>
  <c r="S21"/>
  <c r="P21"/>
  <c r="L21"/>
  <c r="K21"/>
  <c r="J21"/>
  <c r="H21"/>
  <c r="E21"/>
  <c r="AA20"/>
  <c r="X20"/>
  <c r="T20"/>
  <c r="S20"/>
  <c r="P20"/>
  <c r="L20"/>
  <c r="K20"/>
  <c r="J20"/>
  <c r="H20"/>
  <c r="E20"/>
  <c r="AA19"/>
  <c r="X19"/>
  <c r="T19"/>
  <c r="S19"/>
  <c r="P19"/>
  <c r="L19"/>
  <c r="K19"/>
  <c r="J19"/>
  <c r="H19"/>
  <c r="E19"/>
  <c r="AA18"/>
  <c r="X18"/>
  <c r="T18"/>
  <c r="S18"/>
  <c r="P18"/>
  <c r="K18"/>
  <c r="J18"/>
  <c r="E18"/>
  <c r="AA17"/>
  <c r="X17"/>
  <c r="T17"/>
  <c r="S17"/>
  <c r="P17"/>
  <c r="L17"/>
  <c r="K17"/>
  <c r="J17"/>
  <c r="H17"/>
  <c r="E17"/>
  <c r="AA16"/>
  <c r="X16"/>
  <c r="T16"/>
  <c r="S16"/>
  <c r="P16"/>
  <c r="L16"/>
  <c r="K16"/>
  <c r="J16"/>
  <c r="H16"/>
  <c r="E16"/>
  <c r="AA15"/>
  <c r="X15"/>
  <c r="T15"/>
  <c r="S15"/>
  <c r="P15"/>
  <c r="L15"/>
  <c r="K15"/>
  <c r="J15"/>
  <c r="H15"/>
  <c r="E15"/>
  <c r="AA14"/>
  <c r="X14"/>
  <c r="T14"/>
  <c r="S14"/>
  <c r="P14"/>
  <c r="L14"/>
  <c r="K14"/>
  <c r="J14"/>
  <c r="H14"/>
  <c r="E14"/>
  <c r="AA13"/>
  <c r="X13"/>
  <c r="T13"/>
  <c r="S13"/>
  <c r="P13"/>
  <c r="L13"/>
  <c r="K13"/>
  <c r="J13"/>
  <c r="H13"/>
  <c r="E13"/>
  <c r="AA12"/>
  <c r="X12"/>
  <c r="T12"/>
  <c r="S12"/>
  <c r="P12"/>
  <c r="L12"/>
  <c r="K12"/>
  <c r="J12"/>
  <c r="H12"/>
  <c r="E12"/>
  <c r="AA11"/>
  <c r="X11"/>
  <c r="T11"/>
  <c r="S11"/>
  <c r="P11"/>
  <c r="L11"/>
  <c r="K11"/>
  <c r="J11"/>
  <c r="H11"/>
  <c r="E11"/>
  <c r="AA10"/>
  <c r="X10"/>
  <c r="T10"/>
  <c r="S10"/>
  <c r="P10"/>
  <c r="L10"/>
  <c r="K10"/>
  <c r="J10"/>
  <c r="AD10" s="1"/>
  <c r="H10"/>
  <c r="E10"/>
  <c r="AA9"/>
  <c r="X9"/>
  <c r="T9"/>
  <c r="S9"/>
  <c r="P9"/>
  <c r="L9"/>
  <c r="K9"/>
  <c r="H9"/>
  <c r="E9"/>
  <c r="C38"/>
  <c r="AA8"/>
  <c r="X8"/>
  <c r="T8"/>
  <c r="S8"/>
  <c r="P8"/>
  <c r="L8"/>
  <c r="K8"/>
  <c r="J8"/>
  <c r="H8"/>
  <c r="E8"/>
  <c r="AA7"/>
  <c r="X7"/>
  <c r="T7"/>
  <c r="S7"/>
  <c r="P7"/>
  <c r="L7"/>
  <c r="K7"/>
  <c r="J7"/>
  <c r="H7"/>
  <c r="E7"/>
  <c r="T6"/>
  <c r="S6"/>
  <c r="P6"/>
  <c r="L6"/>
  <c r="K6"/>
  <c r="J6"/>
  <c r="H6"/>
  <c r="E6"/>
  <c r="I10" l="1"/>
  <c r="AD33"/>
  <c r="U10"/>
  <c r="AC13"/>
  <c r="I14"/>
  <c r="AD17"/>
  <c r="U18"/>
  <c r="I19"/>
  <c r="AC19"/>
  <c r="I20"/>
  <c r="U20"/>
  <c r="AC20"/>
  <c r="I21"/>
  <c r="AD21"/>
  <c r="AC30"/>
  <c r="AC31"/>
  <c r="AD35"/>
  <c r="AC25"/>
  <c r="AC26"/>
  <c r="AC27"/>
  <c r="M28"/>
  <c r="AC28"/>
  <c r="AC29"/>
  <c r="M32"/>
  <c r="AC32"/>
  <c r="M34"/>
  <c r="AC36"/>
  <c r="U37"/>
  <c r="M6"/>
  <c r="M7"/>
  <c r="U7"/>
  <c r="M8"/>
  <c r="U8"/>
  <c r="I9"/>
  <c r="M9"/>
  <c r="M11"/>
  <c r="M12"/>
  <c r="U12"/>
  <c r="M13"/>
  <c r="U13"/>
  <c r="M14"/>
  <c r="U35"/>
  <c r="AC37"/>
  <c r="U21"/>
  <c r="AC21"/>
  <c r="U22"/>
  <c r="M23"/>
  <c r="U23"/>
  <c r="U25"/>
  <c r="I27"/>
  <c r="U27"/>
  <c r="I29"/>
  <c r="U29"/>
  <c r="U31"/>
  <c r="I33"/>
  <c r="AE33" s="1"/>
  <c r="I34"/>
  <c r="AE34" s="1"/>
  <c r="U34"/>
  <c r="U36"/>
  <c r="I7"/>
  <c r="AD7"/>
  <c r="I8"/>
  <c r="AD8"/>
  <c r="AC8"/>
  <c r="M10"/>
  <c r="AC10"/>
  <c r="I11"/>
  <c r="I12"/>
  <c r="AC12"/>
  <c r="I13"/>
  <c r="AD13"/>
  <c r="U14"/>
  <c r="AD14"/>
  <c r="U15"/>
  <c r="AC15"/>
  <c r="U16"/>
  <c r="AC16"/>
  <c r="U17"/>
  <c r="AC17"/>
  <c r="M19"/>
  <c r="M20"/>
  <c r="M21"/>
  <c r="AC22"/>
  <c r="I23"/>
  <c r="AD23"/>
  <c r="AC23"/>
  <c r="I24"/>
  <c r="M24"/>
  <c r="AC24"/>
  <c r="I25"/>
  <c r="AE25" s="1"/>
  <c r="AD25"/>
  <c r="U26"/>
  <c r="U28"/>
  <c r="AD29"/>
  <c r="U30"/>
  <c r="U32"/>
  <c r="AC34"/>
  <c r="I35"/>
  <c r="M35"/>
  <c r="I36"/>
  <c r="AE36" s="1"/>
  <c r="M37"/>
  <c r="AE29"/>
  <c r="AD34"/>
  <c r="AD20"/>
  <c r="AD37"/>
  <c r="I37"/>
  <c r="AE37" s="1"/>
  <c r="AD36"/>
  <c r="AC35"/>
  <c r="M33"/>
  <c r="I32"/>
  <c r="M31"/>
  <c r="I31"/>
  <c r="M30"/>
  <c r="I30"/>
  <c r="M29"/>
  <c r="I28"/>
  <c r="M27"/>
  <c r="M26"/>
  <c r="M25"/>
  <c r="U24"/>
  <c r="AD24"/>
  <c r="M22"/>
  <c r="AD19"/>
  <c r="U19"/>
  <c r="AC18"/>
  <c r="AD18"/>
  <c r="M17"/>
  <c r="I17"/>
  <c r="M16"/>
  <c r="I16"/>
  <c r="AE16" s="1"/>
  <c r="AB38"/>
  <c r="I15"/>
  <c r="M15"/>
  <c r="AC14"/>
  <c r="AE14" s="1"/>
  <c r="AD12"/>
  <c r="AD16"/>
  <c r="AD28"/>
  <c r="AD32"/>
  <c r="AD27"/>
  <c r="AD31"/>
  <c r="AD30"/>
  <c r="AD15"/>
  <c r="AD11"/>
  <c r="AC11"/>
  <c r="U11"/>
  <c r="X38"/>
  <c r="AA38"/>
  <c r="AC9"/>
  <c r="T38"/>
  <c r="U9"/>
  <c r="S38"/>
  <c r="AD6"/>
  <c r="AE27"/>
  <c r="AE10"/>
  <c r="J22"/>
  <c r="J9"/>
  <c r="H18"/>
  <c r="I18" s="1"/>
  <c r="L18"/>
  <c r="L38" s="1"/>
  <c r="E22"/>
  <c r="I22" s="1"/>
  <c r="AE22" s="1"/>
  <c r="F38"/>
  <c r="J38" s="1"/>
  <c r="K38"/>
  <c r="P38"/>
  <c r="I6"/>
  <c r="U6"/>
  <c r="AC7"/>
  <c r="J26"/>
  <c r="E26"/>
  <c r="I26" s="1"/>
  <c r="AE26" s="1"/>
  <c r="AE12" l="1"/>
  <c r="AE18"/>
  <c r="AE21"/>
  <c r="AE15"/>
  <c r="AE17"/>
  <c r="AE19"/>
  <c r="AE31"/>
  <c r="AE28"/>
  <c r="AE30"/>
  <c r="AE20"/>
  <c r="AE11"/>
  <c r="AE32"/>
  <c r="AE35"/>
  <c r="AE24"/>
  <c r="H38"/>
  <c r="AE13"/>
  <c r="AE23"/>
  <c r="AE8"/>
  <c r="AD26"/>
  <c r="AD22"/>
  <c r="U38"/>
  <c r="AD9"/>
  <c r="AC38"/>
  <c r="AE9"/>
  <c r="AE6"/>
  <c r="M18"/>
  <c r="M38" s="1"/>
  <c r="E38"/>
  <c r="AE7"/>
  <c r="I38" l="1"/>
  <c r="AE38" s="1"/>
  <c r="AD38"/>
</calcChain>
</file>

<file path=xl/sharedStrings.xml><?xml version="1.0" encoding="utf-8"?>
<sst xmlns="http://schemas.openxmlformats.org/spreadsheetml/2006/main" count="69" uniqueCount="55">
  <si>
    <t>Наименование учреждения</t>
  </si>
  <si>
    <t>посещения по поводу заболевания</t>
  </si>
  <si>
    <t>в т .ч. Обращения</t>
  </si>
  <si>
    <t xml:space="preserve">Посещения с профилактической и иной целью </t>
  </si>
  <si>
    <t>посещения по неотложной помощи</t>
  </si>
  <si>
    <t>всего посещений</t>
  </si>
  <si>
    <t>итого руб.</t>
  </si>
  <si>
    <t>взрослые</t>
  </si>
  <si>
    <t>тариф руб.</t>
  </si>
  <si>
    <t>стоимость руб.</t>
  </si>
  <si>
    <t>дети</t>
  </si>
  <si>
    <t xml:space="preserve">стоимость всего руб. </t>
  </si>
  <si>
    <t xml:space="preserve">всего пос. </t>
  </si>
  <si>
    <t>итого</t>
  </si>
  <si>
    <t xml:space="preserve">взрослые пос. </t>
  </si>
  <si>
    <t>дети пос.</t>
  </si>
  <si>
    <t xml:space="preserve">тариф руб. </t>
  </si>
  <si>
    <t xml:space="preserve"> стоимость руб. </t>
  </si>
  <si>
    <t xml:space="preserve">стоимость руб. </t>
  </si>
  <si>
    <t xml:space="preserve">всего стоимость руб. </t>
  </si>
  <si>
    <t>ГБУЗ "Поликлиника №1"</t>
  </si>
  <si>
    <t>ГБУЗ "Консультативно-диагностический центр"</t>
  </si>
  <si>
    <t>ГБУЗ "Поликлиника №7"</t>
  </si>
  <si>
    <t>ГБУЗ Алагирская ЦРБ"</t>
  </si>
  <si>
    <t>ГБУЗ "Нузальская районная больница"</t>
  </si>
  <si>
    <t>ГБУЗ Ардонская ЦРБ"</t>
  </si>
  <si>
    <t>ГБУЗ "Дигорская ЦРБ"</t>
  </si>
  <si>
    <t>ГБУЗ "Ирафская ЦРБ"</t>
  </si>
  <si>
    <t>ГБУЗ "Кировская ЦРБ"</t>
  </si>
  <si>
    <t>ГБУЗ "Моздокская РБ"</t>
  </si>
  <si>
    <t>ГБУЗ "Пригородная ЦРБ"</t>
  </si>
  <si>
    <t>ГБУЗ "ПЦРКБ"</t>
  </si>
  <si>
    <t>АО   «Стоматология»</t>
  </si>
  <si>
    <t>СОГМА</t>
  </si>
  <si>
    <t>ООО "3-я Стоматология"</t>
  </si>
  <si>
    <t>ООО «Лаки-Дент»</t>
  </si>
  <si>
    <t>ООО «Эверест»</t>
  </si>
  <si>
    <t>ООО « КБ»</t>
  </si>
  <si>
    <t>ООО «Стоматология №1»</t>
  </si>
  <si>
    <t>ООО « Эстет»</t>
  </si>
  <si>
    <t>ООО «Городская стоматологическая поликлиника №1»</t>
  </si>
  <si>
    <t>ООО «Стоматологическая поликлиника «Алмаз»</t>
  </si>
  <si>
    <t>ООО «Хэппи-дент»</t>
  </si>
  <si>
    <t>ООО «Стар»</t>
  </si>
  <si>
    <t>ООО «Влад-Стом»</t>
  </si>
  <si>
    <t>ООО «Дентис»</t>
  </si>
  <si>
    <t>ООО «ИрДент»</t>
  </si>
  <si>
    <t>МСЧ МВД</t>
  </si>
  <si>
    <t>ООО «Николь»</t>
  </si>
  <si>
    <t>ООО «Прима»</t>
  </si>
  <si>
    <t>ООО «Юнидент плюс»</t>
  </si>
  <si>
    <t>СОГУ</t>
  </si>
  <si>
    <t>ВСЕГО</t>
  </si>
  <si>
    <t>Установленные комиссией объемы медицинской помощи по профилю стоматология на 2016 год</t>
  </si>
  <si>
    <t xml:space="preserve"> Распределение стоматологической помощи поПротоколу комиссии №11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</si>
</sst>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2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left" vertical="center" wrapText="1" shrinkToFi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3" xfId="1" applyFont="1" applyFill="1" applyBorder="1" applyAlignment="1">
      <alignment horizontal="left" vertical="center" wrapText="1" shrinkToFit="1"/>
    </xf>
    <xf numFmtId="0" fontId="8" fillId="0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Alignment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 shrinkToFit="1"/>
    </xf>
    <xf numFmtId="0" fontId="5" fillId="0" borderId="4" xfId="1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8"/>
  <sheetViews>
    <sheetView tabSelected="1" zoomScale="70" zoomScaleNormal="70" workbookViewId="0">
      <selection activeCell="AF7" sqref="AF7"/>
    </sheetView>
  </sheetViews>
  <sheetFormatPr defaultColWidth="15.5703125" defaultRowHeight="15"/>
  <cols>
    <col min="1" max="1" width="4.28515625" customWidth="1"/>
    <col min="2" max="2" width="31.5703125" style="1" customWidth="1"/>
    <col min="3" max="3" width="12.140625" customWidth="1"/>
    <col min="4" max="4" width="9.85546875" customWidth="1"/>
    <col min="5" max="5" width="15.85546875" customWidth="1"/>
    <col min="6" max="6" width="12.28515625" customWidth="1"/>
    <col min="7" max="7" width="11.7109375" customWidth="1"/>
    <col min="8" max="8" width="14.7109375" customWidth="1"/>
    <col min="9" max="9" width="14.140625" customWidth="1"/>
    <col min="10" max="10" width="11.28515625" customWidth="1"/>
    <col min="11" max="13" width="0" hidden="1" customWidth="1"/>
    <col min="14" max="14" width="12.7109375" customWidth="1"/>
    <col min="15" max="15" width="10.28515625" customWidth="1"/>
    <col min="16" max="16" width="14.7109375" customWidth="1"/>
    <col min="17" max="17" width="10.7109375" customWidth="1"/>
    <col min="18" max="18" width="9.7109375" customWidth="1"/>
    <col min="19" max="19" width="14" customWidth="1"/>
    <col min="20" max="20" width="12.85546875" customWidth="1"/>
    <col min="21" max="21" width="15.140625" customWidth="1"/>
    <col min="22" max="22" width="13.42578125" customWidth="1"/>
    <col min="23" max="23" width="10.42578125" customWidth="1"/>
    <col min="24" max="24" width="13.140625" customWidth="1"/>
    <col min="25" max="25" width="11.28515625" customWidth="1"/>
    <col min="26" max="26" width="9.7109375" customWidth="1"/>
    <col min="27" max="27" width="15.28515625" customWidth="1"/>
    <col min="28" max="28" width="11.42578125" customWidth="1"/>
    <col min="29" max="29" width="14.7109375" customWidth="1"/>
    <col min="30" max="30" width="15.42578125" customWidth="1"/>
  </cols>
  <sheetData>
    <row r="1" spans="1:34" ht="40.5" customHeight="1">
      <c r="B1"/>
      <c r="AD1" s="24" t="s">
        <v>54</v>
      </c>
      <c r="AE1" s="24"/>
    </row>
    <row r="2" spans="1:34" ht="26.25">
      <c r="A2" s="25" t="s">
        <v>53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</row>
    <row r="3" spans="1:34" s="19" customFormat="1" ht="20.100000000000001" customHeight="1">
      <c r="A3" s="29"/>
      <c r="B3" s="30" t="s">
        <v>0</v>
      </c>
      <c r="C3" s="32" t="s">
        <v>1</v>
      </c>
      <c r="D3" s="33"/>
      <c r="E3" s="33"/>
      <c r="F3" s="33"/>
      <c r="G3" s="33"/>
      <c r="H3" s="33"/>
      <c r="I3" s="33"/>
      <c r="J3" s="34"/>
      <c r="K3" s="32" t="s">
        <v>2</v>
      </c>
      <c r="L3" s="33"/>
      <c r="M3" s="34"/>
      <c r="N3" s="35" t="s">
        <v>3</v>
      </c>
      <c r="O3" s="36"/>
      <c r="P3" s="36"/>
      <c r="Q3" s="36"/>
      <c r="R3" s="36"/>
      <c r="S3" s="36"/>
      <c r="T3" s="36"/>
      <c r="U3" s="37"/>
      <c r="V3" s="35" t="s">
        <v>4</v>
      </c>
      <c r="W3" s="36"/>
      <c r="X3" s="36"/>
      <c r="Y3" s="36"/>
      <c r="Z3" s="36"/>
      <c r="AA3" s="36"/>
      <c r="AB3" s="36"/>
      <c r="AC3" s="37"/>
      <c r="AD3" s="38" t="s">
        <v>5</v>
      </c>
      <c r="AE3" s="27" t="s">
        <v>6</v>
      </c>
    </row>
    <row r="4" spans="1:34" s="19" customFormat="1" ht="57" customHeight="1">
      <c r="A4" s="29"/>
      <c r="B4" s="31"/>
      <c r="C4" s="20" t="s">
        <v>7</v>
      </c>
      <c r="D4" s="2" t="s">
        <v>8</v>
      </c>
      <c r="E4" s="2" t="s">
        <v>9</v>
      </c>
      <c r="F4" s="20" t="s">
        <v>10</v>
      </c>
      <c r="G4" s="2" t="s">
        <v>8</v>
      </c>
      <c r="H4" s="2" t="s">
        <v>9</v>
      </c>
      <c r="I4" s="2" t="s">
        <v>11</v>
      </c>
      <c r="J4" s="3" t="s">
        <v>12</v>
      </c>
      <c r="K4" s="2" t="s">
        <v>7</v>
      </c>
      <c r="L4" s="2" t="s">
        <v>10</v>
      </c>
      <c r="M4" s="2" t="s">
        <v>13</v>
      </c>
      <c r="N4" s="4" t="s">
        <v>14</v>
      </c>
      <c r="O4" s="4" t="s">
        <v>8</v>
      </c>
      <c r="P4" s="4" t="s">
        <v>9</v>
      </c>
      <c r="Q4" s="4" t="s">
        <v>15</v>
      </c>
      <c r="R4" s="4" t="s">
        <v>16</v>
      </c>
      <c r="S4" s="4" t="s">
        <v>17</v>
      </c>
      <c r="T4" s="4" t="s">
        <v>12</v>
      </c>
      <c r="U4" s="4" t="s">
        <v>11</v>
      </c>
      <c r="V4" s="4" t="s">
        <v>14</v>
      </c>
      <c r="W4" s="4" t="s">
        <v>16</v>
      </c>
      <c r="X4" s="4" t="s">
        <v>9</v>
      </c>
      <c r="Y4" s="4" t="s">
        <v>15</v>
      </c>
      <c r="Z4" s="4" t="s">
        <v>16</v>
      </c>
      <c r="AA4" s="4" t="s">
        <v>18</v>
      </c>
      <c r="AB4" s="4" t="s">
        <v>12</v>
      </c>
      <c r="AC4" s="4" t="s">
        <v>19</v>
      </c>
      <c r="AD4" s="39"/>
      <c r="AE4" s="28"/>
    </row>
    <row r="5" spans="1:34" s="19" customFormat="1" ht="20.100000000000001" customHeight="1">
      <c r="A5" s="29"/>
      <c r="B5" s="5">
        <v>1</v>
      </c>
      <c r="C5" s="6"/>
      <c r="D5" s="6">
        <v>425</v>
      </c>
      <c r="E5" s="6"/>
      <c r="F5" s="6"/>
      <c r="G5" s="6">
        <v>500</v>
      </c>
      <c r="H5" s="6"/>
      <c r="I5" s="6">
        <v>5</v>
      </c>
      <c r="J5" s="7"/>
      <c r="K5" s="6"/>
      <c r="L5" s="6"/>
      <c r="M5" s="6"/>
      <c r="N5" s="8">
        <v>6</v>
      </c>
      <c r="O5" s="8"/>
      <c r="P5" s="8"/>
      <c r="Q5" s="8">
        <v>7</v>
      </c>
      <c r="R5" s="8"/>
      <c r="S5" s="8"/>
      <c r="T5" s="8">
        <v>8</v>
      </c>
      <c r="U5" s="8">
        <v>9</v>
      </c>
      <c r="V5" s="8">
        <v>10</v>
      </c>
      <c r="W5" s="8"/>
      <c r="X5" s="8"/>
      <c r="Y5" s="8">
        <v>11</v>
      </c>
      <c r="Z5" s="8"/>
      <c r="AA5" s="8"/>
      <c r="AB5" s="8">
        <v>12</v>
      </c>
      <c r="AC5" s="8">
        <v>13</v>
      </c>
      <c r="AD5" s="8">
        <v>14</v>
      </c>
      <c r="AE5" s="13"/>
    </row>
    <row r="6" spans="1:34" s="19" customFormat="1" ht="20.100000000000001" customHeight="1">
      <c r="A6" s="12">
        <v>1</v>
      </c>
      <c r="B6" s="9" t="s">
        <v>20</v>
      </c>
      <c r="C6" s="6">
        <v>3176</v>
      </c>
      <c r="D6" s="6">
        <v>425</v>
      </c>
      <c r="E6" s="10">
        <f>C6*D6</f>
        <v>1349800</v>
      </c>
      <c r="F6" s="6">
        <v>0</v>
      </c>
      <c r="G6" s="6">
        <v>500</v>
      </c>
      <c r="H6" s="10">
        <f>F6*G6</f>
        <v>0</v>
      </c>
      <c r="I6" s="10">
        <f t="shared" ref="I6:I38" si="0">E6+H6</f>
        <v>1349800</v>
      </c>
      <c r="J6" s="11">
        <f>SUM(C6+F6)</f>
        <v>3176</v>
      </c>
      <c r="K6" s="10">
        <f>SUM(C6/3)</f>
        <v>1058.6666666666667</v>
      </c>
      <c r="L6" s="10">
        <f>SUM(F6/3)</f>
        <v>0</v>
      </c>
      <c r="M6" s="10">
        <f t="shared" ref="M6:M37" si="1">SUM(K6:L6)</f>
        <v>1058.6666666666667</v>
      </c>
      <c r="N6" s="12">
        <v>2170</v>
      </c>
      <c r="O6" s="12">
        <v>214</v>
      </c>
      <c r="P6" s="12">
        <f>N6*O6</f>
        <v>464380</v>
      </c>
      <c r="Q6" s="12"/>
      <c r="R6" s="12">
        <v>250</v>
      </c>
      <c r="S6" s="12">
        <f>Q6*R6</f>
        <v>0</v>
      </c>
      <c r="T6" s="12">
        <f>N6+Q6</f>
        <v>2170</v>
      </c>
      <c r="U6" s="12">
        <f>P6+S6</f>
        <v>464380</v>
      </c>
      <c r="V6" s="12">
        <v>45</v>
      </c>
      <c r="W6" s="12">
        <v>450</v>
      </c>
      <c r="X6" s="12">
        <f>V6*W6</f>
        <v>20250</v>
      </c>
      <c r="Y6" s="12"/>
      <c r="Z6" s="12">
        <v>605</v>
      </c>
      <c r="AA6" s="12"/>
      <c r="AB6" s="12">
        <f>V6+Y6</f>
        <v>45</v>
      </c>
      <c r="AC6" s="12">
        <f>X6+AA6</f>
        <v>20250</v>
      </c>
      <c r="AD6" s="12">
        <f t="shared" ref="AD6:AD37" si="2">SUM(J6+T6+AB6)</f>
        <v>5391</v>
      </c>
      <c r="AE6" s="13">
        <f t="shared" ref="AE6:AE38" si="3">SUM(I6+U6+AC6)</f>
        <v>1834430</v>
      </c>
      <c r="AF6" s="21"/>
      <c r="AG6" s="21"/>
      <c r="AH6" s="21"/>
    </row>
    <row r="7" spans="1:34" s="19" customFormat="1" ht="36.75" customHeight="1">
      <c r="A7" s="12">
        <v>2</v>
      </c>
      <c r="B7" s="9" t="s">
        <v>21</v>
      </c>
      <c r="C7" s="6">
        <v>2341</v>
      </c>
      <c r="D7" s="6">
        <v>425</v>
      </c>
      <c r="E7" s="10">
        <f t="shared" ref="E7:E37" si="4">C7*D7</f>
        <v>994925</v>
      </c>
      <c r="F7" s="6">
        <v>0</v>
      </c>
      <c r="G7" s="6">
        <v>500</v>
      </c>
      <c r="H7" s="10">
        <f t="shared" ref="H7:H37" si="5">F7*G7</f>
        <v>0</v>
      </c>
      <c r="I7" s="10">
        <f t="shared" si="0"/>
        <v>994925</v>
      </c>
      <c r="J7" s="11">
        <f t="shared" ref="J7:J38" si="6">SUM(C7+F7)</f>
        <v>2341</v>
      </c>
      <c r="K7" s="10">
        <f t="shared" ref="K7:K37" si="7">SUM(C7/3)</f>
        <v>780.33333333333337</v>
      </c>
      <c r="L7" s="10">
        <f t="shared" ref="L7:L37" si="8">SUM(F7/3)</f>
        <v>0</v>
      </c>
      <c r="M7" s="10">
        <f t="shared" si="1"/>
        <v>780.33333333333337</v>
      </c>
      <c r="N7" s="12">
        <v>5000</v>
      </c>
      <c r="O7" s="12">
        <v>214</v>
      </c>
      <c r="P7" s="12">
        <f t="shared" ref="P7:P37" si="9">N7*O7</f>
        <v>1070000</v>
      </c>
      <c r="Q7" s="12">
        <v>0</v>
      </c>
      <c r="R7" s="12">
        <v>250</v>
      </c>
      <c r="S7" s="12">
        <f t="shared" ref="S7:S37" si="10">Q7*R7</f>
        <v>0</v>
      </c>
      <c r="T7" s="12">
        <f t="shared" ref="T7:T37" si="11">N7+Q7</f>
        <v>5000</v>
      </c>
      <c r="U7" s="12">
        <f t="shared" ref="U7:U37" si="12">P7+S7</f>
        <v>1070000</v>
      </c>
      <c r="V7" s="12"/>
      <c r="W7" s="12">
        <v>450</v>
      </c>
      <c r="X7" s="12">
        <f>V7*W7</f>
        <v>0</v>
      </c>
      <c r="Y7" s="12"/>
      <c r="Z7" s="12">
        <v>605</v>
      </c>
      <c r="AA7" s="12">
        <f>Y7*Z7</f>
        <v>0</v>
      </c>
      <c r="AB7" s="12"/>
      <c r="AC7" s="12">
        <f>X7+AA7</f>
        <v>0</v>
      </c>
      <c r="AD7" s="12">
        <f t="shared" si="2"/>
        <v>7341</v>
      </c>
      <c r="AE7" s="13">
        <f t="shared" si="3"/>
        <v>2064925</v>
      </c>
      <c r="AF7" s="21"/>
      <c r="AG7" s="21"/>
      <c r="AH7" s="21"/>
    </row>
    <row r="8" spans="1:34" s="19" customFormat="1" ht="20.100000000000001" customHeight="1">
      <c r="A8" s="12">
        <v>3</v>
      </c>
      <c r="B8" s="14" t="s">
        <v>22</v>
      </c>
      <c r="C8" s="6">
        <v>0</v>
      </c>
      <c r="D8" s="6">
        <v>425</v>
      </c>
      <c r="E8" s="10">
        <f t="shared" si="4"/>
        <v>0</v>
      </c>
      <c r="F8" s="6">
        <v>0</v>
      </c>
      <c r="G8" s="6">
        <v>500</v>
      </c>
      <c r="H8" s="10">
        <f t="shared" si="5"/>
        <v>0</v>
      </c>
      <c r="I8" s="10">
        <f t="shared" si="0"/>
        <v>0</v>
      </c>
      <c r="J8" s="11">
        <f t="shared" si="6"/>
        <v>0</v>
      </c>
      <c r="K8" s="10">
        <f t="shared" si="7"/>
        <v>0</v>
      </c>
      <c r="L8" s="10">
        <f t="shared" si="8"/>
        <v>0</v>
      </c>
      <c r="M8" s="10">
        <f t="shared" si="1"/>
        <v>0</v>
      </c>
      <c r="N8" s="12"/>
      <c r="O8" s="12">
        <v>214</v>
      </c>
      <c r="P8" s="12">
        <f t="shared" si="9"/>
        <v>0</v>
      </c>
      <c r="Q8" s="12"/>
      <c r="R8" s="12">
        <v>250</v>
      </c>
      <c r="S8" s="12">
        <f t="shared" si="10"/>
        <v>0</v>
      </c>
      <c r="T8" s="12">
        <f t="shared" si="11"/>
        <v>0</v>
      </c>
      <c r="U8" s="12">
        <f t="shared" si="12"/>
        <v>0</v>
      </c>
      <c r="V8" s="12"/>
      <c r="W8" s="12">
        <v>450</v>
      </c>
      <c r="X8" s="12">
        <f t="shared" ref="X8:X37" si="13">V8*W8</f>
        <v>0</v>
      </c>
      <c r="Y8" s="12"/>
      <c r="Z8" s="12">
        <v>605</v>
      </c>
      <c r="AA8" s="12">
        <f t="shared" ref="AA8:AA37" si="14">Y8*Z8</f>
        <v>0</v>
      </c>
      <c r="AB8" s="12"/>
      <c r="AC8" s="12">
        <f t="shared" ref="AC8:AC37" si="15">X8+AA8</f>
        <v>0</v>
      </c>
      <c r="AD8" s="12">
        <f t="shared" si="2"/>
        <v>0</v>
      </c>
      <c r="AE8" s="13">
        <f t="shared" si="3"/>
        <v>0</v>
      </c>
      <c r="AF8" s="21"/>
      <c r="AG8" s="21"/>
      <c r="AH8" s="21"/>
    </row>
    <row r="9" spans="1:34" s="19" customFormat="1" ht="20.100000000000001" customHeight="1">
      <c r="A9" s="12">
        <v>4</v>
      </c>
      <c r="B9" s="9" t="s">
        <v>23</v>
      </c>
      <c r="C9" s="6">
        <v>15471</v>
      </c>
      <c r="D9" s="6">
        <v>425</v>
      </c>
      <c r="E9" s="10">
        <f t="shared" si="4"/>
        <v>6575175</v>
      </c>
      <c r="F9" s="6">
        <v>3506</v>
      </c>
      <c r="G9" s="6">
        <v>500</v>
      </c>
      <c r="H9" s="10">
        <f t="shared" si="5"/>
        <v>1753000</v>
      </c>
      <c r="I9" s="10">
        <f t="shared" si="0"/>
        <v>8328175</v>
      </c>
      <c r="J9" s="11">
        <f t="shared" si="6"/>
        <v>18977</v>
      </c>
      <c r="K9" s="10">
        <f t="shared" si="7"/>
        <v>5157</v>
      </c>
      <c r="L9" s="10">
        <f t="shared" si="8"/>
        <v>1168.6666666666667</v>
      </c>
      <c r="M9" s="10">
        <f t="shared" si="1"/>
        <v>6325.666666666667</v>
      </c>
      <c r="N9" s="12"/>
      <c r="O9" s="12">
        <v>214</v>
      </c>
      <c r="P9" s="12">
        <f t="shared" si="9"/>
        <v>0</v>
      </c>
      <c r="Q9" s="12">
        <v>1807</v>
      </c>
      <c r="R9" s="12">
        <v>250</v>
      </c>
      <c r="S9" s="12">
        <f t="shared" si="10"/>
        <v>451750</v>
      </c>
      <c r="T9" s="12">
        <f t="shared" si="11"/>
        <v>1807</v>
      </c>
      <c r="U9" s="12">
        <f t="shared" si="12"/>
        <v>451750</v>
      </c>
      <c r="V9" s="12"/>
      <c r="W9" s="12">
        <v>450</v>
      </c>
      <c r="X9" s="12">
        <f t="shared" si="13"/>
        <v>0</v>
      </c>
      <c r="Y9" s="12">
        <v>108</v>
      </c>
      <c r="Z9" s="12">
        <v>605</v>
      </c>
      <c r="AA9" s="12">
        <f t="shared" si="14"/>
        <v>65340</v>
      </c>
      <c r="AB9" s="12">
        <f>V9+Y9</f>
        <v>108</v>
      </c>
      <c r="AC9" s="12">
        <f t="shared" si="15"/>
        <v>65340</v>
      </c>
      <c r="AD9" s="12">
        <f t="shared" si="2"/>
        <v>20892</v>
      </c>
      <c r="AE9" s="13">
        <f t="shared" si="3"/>
        <v>8845265</v>
      </c>
    </row>
    <row r="10" spans="1:34" s="19" customFormat="1" ht="35.25" customHeight="1">
      <c r="A10" s="12">
        <v>5</v>
      </c>
      <c r="B10" s="9" t="s">
        <v>24</v>
      </c>
      <c r="C10" s="6">
        <v>0</v>
      </c>
      <c r="D10" s="6">
        <v>425</v>
      </c>
      <c r="E10" s="10">
        <f t="shared" si="4"/>
        <v>0</v>
      </c>
      <c r="F10" s="6">
        <v>0</v>
      </c>
      <c r="G10" s="6">
        <v>500</v>
      </c>
      <c r="H10" s="10">
        <f t="shared" si="5"/>
        <v>0</v>
      </c>
      <c r="I10" s="10">
        <f t="shared" si="0"/>
        <v>0</v>
      </c>
      <c r="J10" s="11">
        <f t="shared" si="6"/>
        <v>0</v>
      </c>
      <c r="K10" s="10">
        <f t="shared" si="7"/>
        <v>0</v>
      </c>
      <c r="L10" s="10">
        <f t="shared" si="8"/>
        <v>0</v>
      </c>
      <c r="M10" s="10">
        <f t="shared" si="1"/>
        <v>0</v>
      </c>
      <c r="N10" s="12"/>
      <c r="O10" s="12">
        <v>214</v>
      </c>
      <c r="P10" s="12">
        <f t="shared" si="9"/>
        <v>0</v>
      </c>
      <c r="Q10" s="12"/>
      <c r="R10" s="12">
        <v>250</v>
      </c>
      <c r="S10" s="12">
        <f t="shared" si="10"/>
        <v>0</v>
      </c>
      <c r="T10" s="12">
        <f t="shared" si="11"/>
        <v>0</v>
      </c>
      <c r="U10" s="12">
        <f t="shared" si="12"/>
        <v>0</v>
      </c>
      <c r="V10" s="12"/>
      <c r="W10" s="12">
        <v>450</v>
      </c>
      <c r="X10" s="12">
        <f t="shared" si="13"/>
        <v>0</v>
      </c>
      <c r="Y10" s="12"/>
      <c r="Z10" s="12">
        <v>605</v>
      </c>
      <c r="AA10" s="12">
        <f t="shared" si="14"/>
        <v>0</v>
      </c>
      <c r="AB10" s="12">
        <f t="shared" ref="AB10:AB37" si="16">V10+Y10</f>
        <v>0</v>
      </c>
      <c r="AC10" s="12">
        <f t="shared" si="15"/>
        <v>0</v>
      </c>
      <c r="AD10" s="12">
        <f t="shared" si="2"/>
        <v>0</v>
      </c>
      <c r="AE10" s="13">
        <f t="shared" si="3"/>
        <v>0</v>
      </c>
    </row>
    <row r="11" spans="1:34" s="19" customFormat="1" ht="20.100000000000001" customHeight="1">
      <c r="A11" s="12">
        <v>6</v>
      </c>
      <c r="B11" s="9" t="s">
        <v>25</v>
      </c>
      <c r="C11" s="6">
        <v>8143</v>
      </c>
      <c r="D11" s="6">
        <v>425</v>
      </c>
      <c r="E11" s="10">
        <f t="shared" si="4"/>
        <v>3460775</v>
      </c>
      <c r="F11" s="6">
        <v>0</v>
      </c>
      <c r="G11" s="6">
        <v>500</v>
      </c>
      <c r="H11" s="10">
        <f t="shared" si="5"/>
        <v>0</v>
      </c>
      <c r="I11" s="10">
        <f t="shared" si="0"/>
        <v>3460775</v>
      </c>
      <c r="J11" s="11">
        <f t="shared" si="6"/>
        <v>8143</v>
      </c>
      <c r="K11" s="10">
        <f t="shared" si="7"/>
        <v>2714.3333333333335</v>
      </c>
      <c r="L11" s="10">
        <f t="shared" si="8"/>
        <v>0</v>
      </c>
      <c r="M11" s="10">
        <f t="shared" si="1"/>
        <v>2714.3333333333335</v>
      </c>
      <c r="N11" s="12">
        <v>1607</v>
      </c>
      <c r="O11" s="12">
        <v>214</v>
      </c>
      <c r="P11" s="12">
        <f t="shared" si="9"/>
        <v>343898</v>
      </c>
      <c r="Q11" s="12"/>
      <c r="R11" s="12">
        <v>250</v>
      </c>
      <c r="S11" s="12">
        <f t="shared" si="10"/>
        <v>0</v>
      </c>
      <c r="T11" s="12">
        <f t="shared" si="11"/>
        <v>1607</v>
      </c>
      <c r="U11" s="12">
        <f t="shared" si="12"/>
        <v>343898</v>
      </c>
      <c r="V11" s="12"/>
      <c r="W11" s="12">
        <v>450</v>
      </c>
      <c r="X11" s="12">
        <f t="shared" si="13"/>
        <v>0</v>
      </c>
      <c r="Y11" s="12">
        <v>108</v>
      </c>
      <c r="Z11" s="12">
        <v>605</v>
      </c>
      <c r="AA11" s="12">
        <f t="shared" si="14"/>
        <v>65340</v>
      </c>
      <c r="AB11" s="12">
        <f t="shared" si="16"/>
        <v>108</v>
      </c>
      <c r="AC11" s="12">
        <f t="shared" si="15"/>
        <v>65340</v>
      </c>
      <c r="AD11" s="12">
        <f t="shared" si="2"/>
        <v>9858</v>
      </c>
      <c r="AE11" s="13">
        <f t="shared" si="3"/>
        <v>3870013</v>
      </c>
    </row>
    <row r="12" spans="1:34" s="19" customFormat="1" ht="20.100000000000001" customHeight="1">
      <c r="A12" s="12">
        <v>7</v>
      </c>
      <c r="B12" s="9" t="s">
        <v>26</v>
      </c>
      <c r="C12" s="6">
        <v>6125</v>
      </c>
      <c r="D12" s="6">
        <v>425</v>
      </c>
      <c r="E12" s="10">
        <f t="shared" si="4"/>
        <v>2603125</v>
      </c>
      <c r="F12" s="6">
        <v>0</v>
      </c>
      <c r="G12" s="6">
        <v>500</v>
      </c>
      <c r="H12" s="10">
        <f t="shared" si="5"/>
        <v>0</v>
      </c>
      <c r="I12" s="10">
        <f t="shared" si="0"/>
        <v>2603125</v>
      </c>
      <c r="J12" s="11">
        <f t="shared" si="6"/>
        <v>6125</v>
      </c>
      <c r="K12" s="10">
        <f t="shared" si="7"/>
        <v>2041.6666666666667</v>
      </c>
      <c r="L12" s="10">
        <f t="shared" si="8"/>
        <v>0</v>
      </c>
      <c r="M12" s="10">
        <f t="shared" si="1"/>
        <v>2041.6666666666667</v>
      </c>
      <c r="N12" s="12">
        <v>938</v>
      </c>
      <c r="O12" s="12">
        <v>214</v>
      </c>
      <c r="P12" s="12">
        <f t="shared" si="9"/>
        <v>200732</v>
      </c>
      <c r="Q12" s="12"/>
      <c r="R12" s="12">
        <v>250</v>
      </c>
      <c r="S12" s="12">
        <f t="shared" si="10"/>
        <v>0</v>
      </c>
      <c r="T12" s="12">
        <f t="shared" si="11"/>
        <v>938</v>
      </c>
      <c r="U12" s="12">
        <f t="shared" si="12"/>
        <v>200732</v>
      </c>
      <c r="V12" s="12"/>
      <c r="W12" s="12">
        <v>450</v>
      </c>
      <c r="X12" s="12">
        <f t="shared" si="13"/>
        <v>0</v>
      </c>
      <c r="Y12" s="12">
        <v>63</v>
      </c>
      <c r="Z12" s="12">
        <v>605</v>
      </c>
      <c r="AA12" s="12">
        <f t="shared" si="14"/>
        <v>38115</v>
      </c>
      <c r="AB12" s="12">
        <f t="shared" si="16"/>
        <v>63</v>
      </c>
      <c r="AC12" s="12">
        <f t="shared" si="15"/>
        <v>38115</v>
      </c>
      <c r="AD12" s="12">
        <f t="shared" si="2"/>
        <v>7126</v>
      </c>
      <c r="AE12" s="13">
        <f t="shared" si="3"/>
        <v>2841972</v>
      </c>
    </row>
    <row r="13" spans="1:34" s="19" customFormat="1" ht="20.100000000000001" customHeight="1">
      <c r="A13" s="12">
        <v>8</v>
      </c>
      <c r="B13" s="9" t="s">
        <v>27</v>
      </c>
      <c r="C13" s="6">
        <v>6743</v>
      </c>
      <c r="D13" s="6">
        <v>425</v>
      </c>
      <c r="E13" s="10">
        <f t="shared" si="4"/>
        <v>2865775</v>
      </c>
      <c r="F13" s="6">
        <v>0</v>
      </c>
      <c r="G13" s="6">
        <v>500</v>
      </c>
      <c r="H13" s="10">
        <f t="shared" si="5"/>
        <v>0</v>
      </c>
      <c r="I13" s="10">
        <f t="shared" si="0"/>
        <v>2865775</v>
      </c>
      <c r="J13" s="11">
        <f t="shared" si="6"/>
        <v>6743</v>
      </c>
      <c r="K13" s="10">
        <f t="shared" si="7"/>
        <v>2247.6666666666665</v>
      </c>
      <c r="L13" s="10">
        <f t="shared" si="8"/>
        <v>0</v>
      </c>
      <c r="M13" s="10">
        <f t="shared" si="1"/>
        <v>2247.6666666666665</v>
      </c>
      <c r="N13" s="12">
        <v>804</v>
      </c>
      <c r="O13" s="12">
        <v>214</v>
      </c>
      <c r="P13" s="12">
        <f t="shared" si="9"/>
        <v>172056</v>
      </c>
      <c r="Q13" s="12"/>
      <c r="R13" s="12">
        <v>250</v>
      </c>
      <c r="S13" s="12">
        <f t="shared" si="10"/>
        <v>0</v>
      </c>
      <c r="T13" s="12">
        <f t="shared" si="11"/>
        <v>804</v>
      </c>
      <c r="U13" s="12">
        <f t="shared" si="12"/>
        <v>172056</v>
      </c>
      <c r="V13" s="12"/>
      <c r="W13" s="12">
        <v>450</v>
      </c>
      <c r="X13" s="12">
        <f t="shared" si="13"/>
        <v>0</v>
      </c>
      <c r="Y13" s="12">
        <v>54</v>
      </c>
      <c r="Z13" s="12">
        <v>605</v>
      </c>
      <c r="AA13" s="12">
        <f t="shared" si="14"/>
        <v>32670</v>
      </c>
      <c r="AB13" s="12">
        <f t="shared" si="16"/>
        <v>54</v>
      </c>
      <c r="AC13" s="12">
        <f t="shared" si="15"/>
        <v>32670</v>
      </c>
      <c r="AD13" s="12">
        <f t="shared" si="2"/>
        <v>7601</v>
      </c>
      <c r="AE13" s="13">
        <f t="shared" si="3"/>
        <v>3070501</v>
      </c>
    </row>
    <row r="14" spans="1:34" s="19" customFormat="1" ht="20.100000000000001" customHeight="1">
      <c r="A14" s="12">
        <v>9</v>
      </c>
      <c r="B14" s="9" t="s">
        <v>28</v>
      </c>
      <c r="C14" s="6">
        <v>4111</v>
      </c>
      <c r="D14" s="6">
        <v>425</v>
      </c>
      <c r="E14" s="10">
        <f t="shared" si="4"/>
        <v>1747175</v>
      </c>
      <c r="F14" s="6">
        <v>0</v>
      </c>
      <c r="G14" s="6">
        <v>500</v>
      </c>
      <c r="H14" s="10">
        <f t="shared" si="5"/>
        <v>0</v>
      </c>
      <c r="I14" s="10">
        <f t="shared" si="0"/>
        <v>1747175</v>
      </c>
      <c r="J14" s="11">
        <f t="shared" si="6"/>
        <v>4111</v>
      </c>
      <c r="K14" s="10">
        <f t="shared" si="7"/>
        <v>1370.3333333333333</v>
      </c>
      <c r="L14" s="10">
        <f t="shared" si="8"/>
        <v>0</v>
      </c>
      <c r="M14" s="10">
        <f t="shared" si="1"/>
        <v>1370.3333333333333</v>
      </c>
      <c r="N14" s="12"/>
      <c r="O14" s="12">
        <v>214</v>
      </c>
      <c r="P14" s="12">
        <f t="shared" si="9"/>
        <v>0</v>
      </c>
      <c r="Q14" s="12">
        <v>1472</v>
      </c>
      <c r="R14" s="12">
        <v>250</v>
      </c>
      <c r="S14" s="12">
        <f t="shared" si="10"/>
        <v>368000</v>
      </c>
      <c r="T14" s="12">
        <f t="shared" si="11"/>
        <v>1472</v>
      </c>
      <c r="U14" s="12">
        <f t="shared" si="12"/>
        <v>368000</v>
      </c>
      <c r="V14" s="12"/>
      <c r="W14" s="12">
        <v>450</v>
      </c>
      <c r="X14" s="12">
        <f t="shared" si="13"/>
        <v>0</v>
      </c>
      <c r="Y14" s="12">
        <v>72</v>
      </c>
      <c r="Z14" s="12">
        <v>605</v>
      </c>
      <c r="AA14" s="12">
        <f t="shared" si="14"/>
        <v>43560</v>
      </c>
      <c r="AB14" s="12">
        <f t="shared" si="16"/>
        <v>72</v>
      </c>
      <c r="AC14" s="12">
        <f t="shared" si="15"/>
        <v>43560</v>
      </c>
      <c r="AD14" s="12">
        <f t="shared" si="2"/>
        <v>5655</v>
      </c>
      <c r="AE14" s="13">
        <f t="shared" si="3"/>
        <v>2158735</v>
      </c>
    </row>
    <row r="15" spans="1:34" s="19" customFormat="1" ht="20.100000000000001" customHeight="1">
      <c r="A15" s="12">
        <v>10</v>
      </c>
      <c r="B15" s="9" t="s">
        <v>29</v>
      </c>
      <c r="C15" s="6">
        <v>25930</v>
      </c>
      <c r="D15" s="6">
        <v>425</v>
      </c>
      <c r="E15" s="10">
        <f t="shared" si="4"/>
        <v>11020250</v>
      </c>
      <c r="F15" s="6">
        <v>14128</v>
      </c>
      <c r="G15" s="6">
        <v>500</v>
      </c>
      <c r="H15" s="10">
        <f t="shared" si="5"/>
        <v>7064000</v>
      </c>
      <c r="I15" s="10">
        <f t="shared" si="0"/>
        <v>18084250</v>
      </c>
      <c r="J15" s="11">
        <f t="shared" si="6"/>
        <v>40058</v>
      </c>
      <c r="K15" s="10">
        <f t="shared" si="7"/>
        <v>8643.3333333333339</v>
      </c>
      <c r="L15" s="10">
        <f t="shared" si="8"/>
        <v>4709.333333333333</v>
      </c>
      <c r="M15" s="10">
        <f t="shared" si="1"/>
        <v>13352.666666666668</v>
      </c>
      <c r="N15" s="12">
        <v>1813</v>
      </c>
      <c r="O15" s="12">
        <v>214</v>
      </c>
      <c r="P15" s="12">
        <f t="shared" si="9"/>
        <v>387982</v>
      </c>
      <c r="Q15" s="12">
        <v>3522</v>
      </c>
      <c r="R15" s="12">
        <v>250</v>
      </c>
      <c r="S15" s="12">
        <f t="shared" si="10"/>
        <v>880500</v>
      </c>
      <c r="T15" s="12">
        <f t="shared" si="11"/>
        <v>5335</v>
      </c>
      <c r="U15" s="12">
        <f t="shared" si="12"/>
        <v>1268482</v>
      </c>
      <c r="V15" s="12">
        <v>500</v>
      </c>
      <c r="W15" s="12">
        <v>450</v>
      </c>
      <c r="X15" s="12">
        <f t="shared" si="13"/>
        <v>225000</v>
      </c>
      <c r="Y15" s="12">
        <v>244</v>
      </c>
      <c r="Z15" s="12">
        <v>605</v>
      </c>
      <c r="AA15" s="12">
        <f t="shared" si="14"/>
        <v>147620</v>
      </c>
      <c r="AB15" s="12">
        <f t="shared" si="16"/>
        <v>744</v>
      </c>
      <c r="AC15" s="12">
        <f t="shared" si="15"/>
        <v>372620</v>
      </c>
      <c r="AD15" s="12">
        <f t="shared" si="2"/>
        <v>46137</v>
      </c>
      <c r="AE15" s="13">
        <f t="shared" si="3"/>
        <v>19725352</v>
      </c>
    </row>
    <row r="16" spans="1:34" s="19" customFormat="1" ht="37.5" customHeight="1">
      <c r="A16" s="12">
        <v>11</v>
      </c>
      <c r="B16" s="9" t="s">
        <v>30</v>
      </c>
      <c r="C16" s="6">
        <v>28878</v>
      </c>
      <c r="D16" s="6">
        <v>425</v>
      </c>
      <c r="E16" s="10">
        <f t="shared" si="4"/>
        <v>12273150</v>
      </c>
      <c r="F16" s="6">
        <v>10290</v>
      </c>
      <c r="G16" s="6">
        <v>500</v>
      </c>
      <c r="H16" s="10">
        <f t="shared" si="5"/>
        <v>5145000</v>
      </c>
      <c r="I16" s="10">
        <f t="shared" si="0"/>
        <v>17418150</v>
      </c>
      <c r="J16" s="11">
        <f t="shared" si="6"/>
        <v>39168</v>
      </c>
      <c r="K16" s="10">
        <f t="shared" si="7"/>
        <v>9626</v>
      </c>
      <c r="L16" s="10">
        <f t="shared" si="8"/>
        <v>3430</v>
      </c>
      <c r="M16" s="10">
        <f t="shared" si="1"/>
        <v>13056</v>
      </c>
      <c r="N16" s="12">
        <v>1800</v>
      </c>
      <c r="O16" s="12">
        <v>214</v>
      </c>
      <c r="P16" s="12">
        <f t="shared" si="9"/>
        <v>385200</v>
      </c>
      <c r="Q16" s="12">
        <v>3539</v>
      </c>
      <c r="R16" s="12">
        <v>250</v>
      </c>
      <c r="S16" s="12">
        <f t="shared" si="10"/>
        <v>884750</v>
      </c>
      <c r="T16" s="12">
        <f t="shared" si="11"/>
        <v>5339</v>
      </c>
      <c r="U16" s="12">
        <f t="shared" si="12"/>
        <v>1269950</v>
      </c>
      <c r="V16" s="12"/>
      <c r="W16" s="12">
        <v>450</v>
      </c>
      <c r="X16" s="12">
        <f t="shared" si="13"/>
        <v>0</v>
      </c>
      <c r="Y16" s="12">
        <v>198</v>
      </c>
      <c r="Z16" s="12">
        <v>605</v>
      </c>
      <c r="AA16" s="12">
        <f t="shared" si="14"/>
        <v>119790</v>
      </c>
      <c r="AB16" s="12">
        <f t="shared" si="16"/>
        <v>198</v>
      </c>
      <c r="AC16" s="12">
        <f t="shared" si="15"/>
        <v>119790</v>
      </c>
      <c r="AD16" s="12">
        <f t="shared" si="2"/>
        <v>44705</v>
      </c>
      <c r="AE16" s="13">
        <f t="shared" si="3"/>
        <v>18807890</v>
      </c>
    </row>
    <row r="17" spans="1:35" s="19" customFormat="1" ht="20.100000000000001" customHeight="1">
      <c r="A17" s="12">
        <v>12</v>
      </c>
      <c r="B17" s="9" t="s">
        <v>31</v>
      </c>
      <c r="C17" s="6">
        <v>20900</v>
      </c>
      <c r="D17" s="6">
        <v>425</v>
      </c>
      <c r="E17" s="10">
        <f t="shared" si="4"/>
        <v>8882500</v>
      </c>
      <c r="F17" s="6">
        <v>2783</v>
      </c>
      <c r="G17" s="6">
        <v>500</v>
      </c>
      <c r="H17" s="10">
        <f t="shared" si="5"/>
        <v>1391500</v>
      </c>
      <c r="I17" s="10">
        <f t="shared" si="0"/>
        <v>10274000</v>
      </c>
      <c r="J17" s="11">
        <f t="shared" si="6"/>
        <v>23683</v>
      </c>
      <c r="K17" s="10">
        <f t="shared" si="7"/>
        <v>6966.666666666667</v>
      </c>
      <c r="L17" s="10">
        <f t="shared" si="8"/>
        <v>927.66666666666663</v>
      </c>
      <c r="M17" s="10">
        <f t="shared" si="1"/>
        <v>7894.3333333333339</v>
      </c>
      <c r="N17" s="12">
        <v>1560</v>
      </c>
      <c r="O17" s="12">
        <v>214</v>
      </c>
      <c r="P17" s="12">
        <f t="shared" si="9"/>
        <v>333840</v>
      </c>
      <c r="Q17" s="12">
        <v>3047</v>
      </c>
      <c r="R17" s="12">
        <v>250</v>
      </c>
      <c r="S17" s="12">
        <f t="shared" si="10"/>
        <v>761750</v>
      </c>
      <c r="T17" s="12">
        <f t="shared" si="11"/>
        <v>4607</v>
      </c>
      <c r="U17" s="12">
        <f t="shared" si="12"/>
        <v>1095590</v>
      </c>
      <c r="V17" s="12"/>
      <c r="W17" s="12">
        <v>450</v>
      </c>
      <c r="X17" s="12">
        <f t="shared" si="13"/>
        <v>0</v>
      </c>
      <c r="Y17" s="12">
        <v>108</v>
      </c>
      <c r="Z17" s="12">
        <v>605</v>
      </c>
      <c r="AA17" s="12">
        <f t="shared" si="14"/>
        <v>65340</v>
      </c>
      <c r="AB17" s="12">
        <f t="shared" si="16"/>
        <v>108</v>
      </c>
      <c r="AC17" s="12">
        <f t="shared" si="15"/>
        <v>65340</v>
      </c>
      <c r="AD17" s="12">
        <f t="shared" si="2"/>
        <v>28398</v>
      </c>
      <c r="AE17" s="13">
        <f t="shared" si="3"/>
        <v>11434930</v>
      </c>
      <c r="AF17" s="21"/>
      <c r="AG17" s="21"/>
      <c r="AH17" s="21"/>
      <c r="AI17" s="21"/>
    </row>
    <row r="18" spans="1:35" s="19" customFormat="1" ht="20.100000000000001" customHeight="1">
      <c r="A18" s="12">
        <v>13</v>
      </c>
      <c r="B18" s="23" t="s">
        <v>32</v>
      </c>
      <c r="C18" s="6">
        <v>51922</v>
      </c>
      <c r="D18" s="6">
        <v>425</v>
      </c>
      <c r="E18" s="10">
        <f t="shared" si="4"/>
        <v>22066850</v>
      </c>
      <c r="F18" s="6">
        <v>47907</v>
      </c>
      <c r="G18" s="6">
        <v>500</v>
      </c>
      <c r="H18" s="10">
        <f t="shared" si="5"/>
        <v>23953500</v>
      </c>
      <c r="I18" s="10">
        <f t="shared" si="0"/>
        <v>46020350</v>
      </c>
      <c r="J18" s="11">
        <f t="shared" si="6"/>
        <v>99829</v>
      </c>
      <c r="K18" s="10">
        <f t="shared" si="7"/>
        <v>17307.333333333332</v>
      </c>
      <c r="L18" s="10">
        <f t="shared" si="8"/>
        <v>15969</v>
      </c>
      <c r="M18" s="10">
        <f t="shared" si="1"/>
        <v>33276.333333333328</v>
      </c>
      <c r="N18" s="12">
        <v>0</v>
      </c>
      <c r="O18" s="12">
        <v>214</v>
      </c>
      <c r="P18" s="12">
        <f t="shared" si="9"/>
        <v>0</v>
      </c>
      <c r="Q18" s="12">
        <v>9632</v>
      </c>
      <c r="R18" s="12">
        <v>250</v>
      </c>
      <c r="S18" s="12">
        <f t="shared" si="10"/>
        <v>2408000</v>
      </c>
      <c r="T18" s="12">
        <f t="shared" si="11"/>
        <v>9632</v>
      </c>
      <c r="U18" s="12">
        <f t="shared" si="12"/>
        <v>2408000</v>
      </c>
      <c r="V18" s="12">
        <v>1963</v>
      </c>
      <c r="W18" s="12">
        <v>450</v>
      </c>
      <c r="X18" s="12">
        <f t="shared" si="13"/>
        <v>883350</v>
      </c>
      <c r="Y18" s="12">
        <v>657</v>
      </c>
      <c r="Z18" s="12">
        <v>605</v>
      </c>
      <c r="AA18" s="12">
        <f t="shared" si="14"/>
        <v>397485</v>
      </c>
      <c r="AB18" s="12">
        <f t="shared" si="16"/>
        <v>2620</v>
      </c>
      <c r="AC18" s="12">
        <f t="shared" si="15"/>
        <v>1280835</v>
      </c>
      <c r="AD18" s="12">
        <f t="shared" si="2"/>
        <v>112081</v>
      </c>
      <c r="AE18" s="13">
        <f t="shared" si="3"/>
        <v>49709185</v>
      </c>
      <c r="AF18" s="21"/>
      <c r="AG18" s="21"/>
      <c r="AH18" s="21"/>
      <c r="AI18" s="21"/>
    </row>
    <row r="19" spans="1:35" s="19" customFormat="1" ht="20.100000000000001" customHeight="1">
      <c r="A19" s="12">
        <v>14</v>
      </c>
      <c r="B19" s="23" t="s">
        <v>33</v>
      </c>
      <c r="C19" s="6">
        <v>13337</v>
      </c>
      <c r="D19" s="6">
        <v>425</v>
      </c>
      <c r="E19" s="10">
        <f t="shared" si="4"/>
        <v>5668225</v>
      </c>
      <c r="F19" s="6">
        <v>0</v>
      </c>
      <c r="G19" s="6">
        <v>500</v>
      </c>
      <c r="H19" s="10">
        <f t="shared" si="5"/>
        <v>0</v>
      </c>
      <c r="I19" s="10">
        <f t="shared" si="0"/>
        <v>5668225</v>
      </c>
      <c r="J19" s="11">
        <f t="shared" si="6"/>
        <v>13337</v>
      </c>
      <c r="K19" s="10">
        <f t="shared" si="7"/>
        <v>4445.666666666667</v>
      </c>
      <c r="L19" s="10">
        <f t="shared" si="8"/>
        <v>0</v>
      </c>
      <c r="M19" s="10">
        <f t="shared" si="1"/>
        <v>4445.666666666667</v>
      </c>
      <c r="N19" s="12">
        <v>100</v>
      </c>
      <c r="O19" s="12">
        <v>214</v>
      </c>
      <c r="P19" s="12">
        <f t="shared" si="9"/>
        <v>21400</v>
      </c>
      <c r="Q19" s="12"/>
      <c r="R19" s="12">
        <v>250</v>
      </c>
      <c r="S19" s="12">
        <f t="shared" si="10"/>
        <v>0</v>
      </c>
      <c r="T19" s="12">
        <f t="shared" si="11"/>
        <v>100</v>
      </c>
      <c r="U19" s="12">
        <f t="shared" si="12"/>
        <v>21400</v>
      </c>
      <c r="V19" s="12"/>
      <c r="W19" s="12">
        <v>450</v>
      </c>
      <c r="X19" s="12">
        <f t="shared" si="13"/>
        <v>0</v>
      </c>
      <c r="Y19" s="12"/>
      <c r="Z19" s="12">
        <v>605</v>
      </c>
      <c r="AA19" s="12">
        <f t="shared" si="14"/>
        <v>0</v>
      </c>
      <c r="AB19" s="12">
        <f t="shared" si="16"/>
        <v>0</v>
      </c>
      <c r="AC19" s="12">
        <f t="shared" si="15"/>
        <v>0</v>
      </c>
      <c r="AD19" s="12">
        <f t="shared" si="2"/>
        <v>13437</v>
      </c>
      <c r="AE19" s="13">
        <f t="shared" si="3"/>
        <v>5689625</v>
      </c>
      <c r="AF19" s="21"/>
      <c r="AG19" s="21"/>
      <c r="AH19" s="21"/>
      <c r="AI19" s="21"/>
    </row>
    <row r="20" spans="1:35" s="19" customFormat="1" ht="20.100000000000001" customHeight="1">
      <c r="A20" s="12">
        <v>15</v>
      </c>
      <c r="B20" s="23" t="s">
        <v>34</v>
      </c>
      <c r="C20" s="6">
        <v>3598</v>
      </c>
      <c r="D20" s="6">
        <v>425</v>
      </c>
      <c r="E20" s="10">
        <f t="shared" si="4"/>
        <v>1529150</v>
      </c>
      <c r="F20" s="6">
        <v>0</v>
      </c>
      <c r="G20" s="6">
        <v>500</v>
      </c>
      <c r="H20" s="10">
        <f t="shared" si="5"/>
        <v>0</v>
      </c>
      <c r="I20" s="10">
        <f t="shared" si="0"/>
        <v>1529150</v>
      </c>
      <c r="J20" s="11">
        <f t="shared" si="6"/>
        <v>3598</v>
      </c>
      <c r="K20" s="10">
        <f t="shared" si="7"/>
        <v>1199.3333333333333</v>
      </c>
      <c r="L20" s="10">
        <f t="shared" si="8"/>
        <v>0</v>
      </c>
      <c r="M20" s="10">
        <f t="shared" si="1"/>
        <v>1199.3333333333333</v>
      </c>
      <c r="N20" s="12"/>
      <c r="O20" s="12">
        <v>214</v>
      </c>
      <c r="P20" s="12">
        <f t="shared" si="9"/>
        <v>0</v>
      </c>
      <c r="Q20" s="12"/>
      <c r="R20" s="12">
        <v>250</v>
      </c>
      <c r="S20" s="12">
        <f t="shared" si="10"/>
        <v>0</v>
      </c>
      <c r="T20" s="12">
        <f t="shared" si="11"/>
        <v>0</v>
      </c>
      <c r="U20" s="12">
        <f t="shared" si="12"/>
        <v>0</v>
      </c>
      <c r="V20" s="12"/>
      <c r="W20" s="12">
        <v>450</v>
      </c>
      <c r="X20" s="12">
        <f t="shared" si="13"/>
        <v>0</v>
      </c>
      <c r="Y20" s="12"/>
      <c r="Z20" s="12">
        <v>605</v>
      </c>
      <c r="AA20" s="12">
        <f t="shared" si="14"/>
        <v>0</v>
      </c>
      <c r="AB20" s="12">
        <f t="shared" si="16"/>
        <v>0</v>
      </c>
      <c r="AC20" s="12">
        <f t="shared" si="15"/>
        <v>0</v>
      </c>
      <c r="AD20" s="12">
        <f t="shared" si="2"/>
        <v>3598</v>
      </c>
      <c r="AE20" s="13">
        <f t="shared" si="3"/>
        <v>1529150</v>
      </c>
      <c r="AF20" s="21"/>
      <c r="AG20" s="21"/>
      <c r="AH20" s="21"/>
      <c r="AI20" s="21"/>
    </row>
    <row r="21" spans="1:35" s="19" customFormat="1" ht="20.100000000000001" customHeight="1">
      <c r="A21" s="12">
        <v>16</v>
      </c>
      <c r="B21" s="23" t="s">
        <v>35</v>
      </c>
      <c r="C21" s="6">
        <v>1471</v>
      </c>
      <c r="D21" s="6">
        <v>425</v>
      </c>
      <c r="E21" s="10">
        <f t="shared" si="4"/>
        <v>625175</v>
      </c>
      <c r="F21" s="6">
        <v>0</v>
      </c>
      <c r="G21" s="6">
        <v>500</v>
      </c>
      <c r="H21" s="10">
        <f t="shared" si="5"/>
        <v>0</v>
      </c>
      <c r="I21" s="10">
        <f t="shared" si="0"/>
        <v>625175</v>
      </c>
      <c r="J21" s="11">
        <f t="shared" si="6"/>
        <v>1471</v>
      </c>
      <c r="K21" s="10">
        <f t="shared" si="7"/>
        <v>490.33333333333331</v>
      </c>
      <c r="L21" s="10">
        <f t="shared" si="8"/>
        <v>0</v>
      </c>
      <c r="M21" s="10">
        <f t="shared" si="1"/>
        <v>490.33333333333331</v>
      </c>
      <c r="N21" s="12"/>
      <c r="O21" s="12">
        <v>214</v>
      </c>
      <c r="P21" s="12">
        <f t="shared" si="9"/>
        <v>0</v>
      </c>
      <c r="Q21" s="12"/>
      <c r="R21" s="12">
        <v>250</v>
      </c>
      <c r="S21" s="12">
        <f t="shared" si="10"/>
        <v>0</v>
      </c>
      <c r="T21" s="12">
        <f t="shared" si="11"/>
        <v>0</v>
      </c>
      <c r="U21" s="12">
        <f t="shared" si="12"/>
        <v>0</v>
      </c>
      <c r="V21" s="12"/>
      <c r="W21" s="12">
        <v>450</v>
      </c>
      <c r="X21" s="12">
        <f t="shared" si="13"/>
        <v>0</v>
      </c>
      <c r="Y21" s="12"/>
      <c r="Z21" s="12">
        <v>605</v>
      </c>
      <c r="AA21" s="12">
        <f t="shared" si="14"/>
        <v>0</v>
      </c>
      <c r="AB21" s="12">
        <f t="shared" si="16"/>
        <v>0</v>
      </c>
      <c r="AC21" s="12">
        <f t="shared" si="15"/>
        <v>0</v>
      </c>
      <c r="AD21" s="12">
        <f t="shared" si="2"/>
        <v>1471</v>
      </c>
      <c r="AE21" s="13">
        <f t="shared" si="3"/>
        <v>625175</v>
      </c>
      <c r="AF21" s="21"/>
      <c r="AG21" s="21"/>
      <c r="AH21" s="21"/>
      <c r="AI21" s="21"/>
    </row>
    <row r="22" spans="1:35" s="19" customFormat="1" ht="20.100000000000001" customHeight="1">
      <c r="A22" s="12">
        <v>17</v>
      </c>
      <c r="B22" s="23" t="s">
        <v>36</v>
      </c>
      <c r="C22" s="6">
        <v>2362</v>
      </c>
      <c r="D22" s="6">
        <v>425</v>
      </c>
      <c r="E22" s="10">
        <f t="shared" si="4"/>
        <v>1003850</v>
      </c>
      <c r="F22" s="6">
        <v>1356</v>
      </c>
      <c r="G22" s="6">
        <v>500</v>
      </c>
      <c r="H22" s="10">
        <f t="shared" si="5"/>
        <v>678000</v>
      </c>
      <c r="I22" s="10">
        <f t="shared" si="0"/>
        <v>1681850</v>
      </c>
      <c r="J22" s="11">
        <f t="shared" si="6"/>
        <v>3718</v>
      </c>
      <c r="K22" s="10">
        <f t="shared" si="7"/>
        <v>787.33333333333337</v>
      </c>
      <c r="L22" s="10">
        <f t="shared" si="8"/>
        <v>452</v>
      </c>
      <c r="M22" s="10">
        <f t="shared" si="1"/>
        <v>1239.3333333333335</v>
      </c>
      <c r="N22" s="12"/>
      <c r="O22" s="12">
        <v>214</v>
      </c>
      <c r="P22" s="12">
        <f t="shared" si="9"/>
        <v>0</v>
      </c>
      <c r="Q22" s="12"/>
      <c r="R22" s="12">
        <v>250</v>
      </c>
      <c r="S22" s="12">
        <f t="shared" si="10"/>
        <v>0</v>
      </c>
      <c r="T22" s="12">
        <f t="shared" si="11"/>
        <v>0</v>
      </c>
      <c r="U22" s="12">
        <f t="shared" si="12"/>
        <v>0</v>
      </c>
      <c r="V22" s="12"/>
      <c r="W22" s="12">
        <v>450</v>
      </c>
      <c r="X22" s="12">
        <f t="shared" si="13"/>
        <v>0</v>
      </c>
      <c r="Y22" s="12"/>
      <c r="Z22" s="12">
        <v>605</v>
      </c>
      <c r="AA22" s="12">
        <f t="shared" si="14"/>
        <v>0</v>
      </c>
      <c r="AB22" s="12">
        <f t="shared" si="16"/>
        <v>0</v>
      </c>
      <c r="AC22" s="12">
        <f t="shared" si="15"/>
        <v>0</v>
      </c>
      <c r="AD22" s="12">
        <f t="shared" si="2"/>
        <v>3718</v>
      </c>
      <c r="AE22" s="13">
        <f t="shared" si="3"/>
        <v>1681850</v>
      </c>
      <c r="AF22" s="21"/>
      <c r="AG22" s="21"/>
      <c r="AH22" s="21"/>
      <c r="AI22" s="21"/>
    </row>
    <row r="23" spans="1:35" s="19" customFormat="1" ht="20.100000000000001" customHeight="1">
      <c r="A23" s="12">
        <v>18</v>
      </c>
      <c r="B23" s="23" t="s">
        <v>37</v>
      </c>
      <c r="C23" s="6">
        <v>10777</v>
      </c>
      <c r="D23" s="6">
        <v>425</v>
      </c>
      <c r="E23" s="10">
        <f t="shared" si="4"/>
        <v>4580225</v>
      </c>
      <c r="F23" s="6">
        <v>0</v>
      </c>
      <c r="G23" s="6">
        <v>500</v>
      </c>
      <c r="H23" s="10">
        <f t="shared" si="5"/>
        <v>0</v>
      </c>
      <c r="I23" s="10">
        <f t="shared" si="0"/>
        <v>4580225</v>
      </c>
      <c r="J23" s="11">
        <f t="shared" si="6"/>
        <v>10777</v>
      </c>
      <c r="K23" s="10">
        <f t="shared" si="7"/>
        <v>3592.3333333333335</v>
      </c>
      <c r="L23" s="10">
        <f t="shared" si="8"/>
        <v>0</v>
      </c>
      <c r="M23" s="10">
        <f t="shared" si="1"/>
        <v>3592.3333333333335</v>
      </c>
      <c r="N23" s="12"/>
      <c r="O23" s="12">
        <v>214</v>
      </c>
      <c r="P23" s="12">
        <f t="shared" si="9"/>
        <v>0</v>
      </c>
      <c r="Q23" s="12"/>
      <c r="R23" s="12">
        <v>250</v>
      </c>
      <c r="S23" s="12">
        <f t="shared" si="10"/>
        <v>0</v>
      </c>
      <c r="T23" s="12">
        <f t="shared" si="11"/>
        <v>0</v>
      </c>
      <c r="U23" s="12">
        <f t="shared" si="12"/>
        <v>0</v>
      </c>
      <c r="V23" s="12"/>
      <c r="W23" s="12">
        <v>450</v>
      </c>
      <c r="X23" s="12">
        <f t="shared" si="13"/>
        <v>0</v>
      </c>
      <c r="Y23" s="12"/>
      <c r="Z23" s="12">
        <v>605</v>
      </c>
      <c r="AA23" s="12">
        <f t="shared" si="14"/>
        <v>0</v>
      </c>
      <c r="AB23" s="12">
        <f t="shared" si="16"/>
        <v>0</v>
      </c>
      <c r="AC23" s="12">
        <f t="shared" si="15"/>
        <v>0</v>
      </c>
      <c r="AD23" s="12">
        <f t="shared" si="2"/>
        <v>10777</v>
      </c>
      <c r="AE23" s="13">
        <f t="shared" si="3"/>
        <v>4580225</v>
      </c>
      <c r="AF23" s="21"/>
      <c r="AG23" s="21"/>
      <c r="AH23" s="21"/>
      <c r="AI23" s="21"/>
    </row>
    <row r="24" spans="1:35" s="19" customFormat="1" ht="20.100000000000001" customHeight="1">
      <c r="A24" s="12">
        <v>19</v>
      </c>
      <c r="B24" s="23" t="s">
        <v>38</v>
      </c>
      <c r="C24" s="6">
        <v>3266</v>
      </c>
      <c r="D24" s="6">
        <v>425</v>
      </c>
      <c r="E24" s="10">
        <f t="shared" si="4"/>
        <v>1388050</v>
      </c>
      <c r="F24" s="6">
        <v>1000</v>
      </c>
      <c r="G24" s="6">
        <v>500</v>
      </c>
      <c r="H24" s="10">
        <f t="shared" si="5"/>
        <v>500000</v>
      </c>
      <c r="I24" s="10">
        <f t="shared" si="0"/>
        <v>1888050</v>
      </c>
      <c r="J24" s="11">
        <f t="shared" si="6"/>
        <v>4266</v>
      </c>
      <c r="K24" s="10">
        <f t="shared" si="7"/>
        <v>1088.6666666666667</v>
      </c>
      <c r="L24" s="10">
        <f t="shared" si="8"/>
        <v>333.33333333333331</v>
      </c>
      <c r="M24" s="10">
        <f t="shared" si="1"/>
        <v>1422</v>
      </c>
      <c r="N24" s="12">
        <v>100</v>
      </c>
      <c r="O24" s="12">
        <v>214</v>
      </c>
      <c r="P24" s="12">
        <f t="shared" si="9"/>
        <v>21400</v>
      </c>
      <c r="Q24" s="12">
        <v>400</v>
      </c>
      <c r="R24" s="12">
        <v>250</v>
      </c>
      <c r="S24" s="12">
        <f t="shared" si="10"/>
        <v>100000</v>
      </c>
      <c r="T24" s="12">
        <f t="shared" si="11"/>
        <v>500</v>
      </c>
      <c r="U24" s="12">
        <f t="shared" si="12"/>
        <v>121400</v>
      </c>
      <c r="V24" s="12"/>
      <c r="W24" s="12">
        <v>450</v>
      </c>
      <c r="X24" s="12">
        <f t="shared" si="13"/>
        <v>0</v>
      </c>
      <c r="Y24" s="12"/>
      <c r="Z24" s="12">
        <v>605</v>
      </c>
      <c r="AA24" s="12">
        <f t="shared" si="14"/>
        <v>0</v>
      </c>
      <c r="AB24" s="12">
        <f t="shared" si="16"/>
        <v>0</v>
      </c>
      <c r="AC24" s="12">
        <f t="shared" si="15"/>
        <v>0</v>
      </c>
      <c r="AD24" s="12">
        <f t="shared" si="2"/>
        <v>4766</v>
      </c>
      <c r="AE24" s="13">
        <f t="shared" si="3"/>
        <v>2009450</v>
      </c>
      <c r="AF24" s="21"/>
      <c r="AG24" s="21"/>
      <c r="AH24" s="21"/>
      <c r="AI24" s="21"/>
    </row>
    <row r="25" spans="1:35" s="19" customFormat="1" ht="20.100000000000001" customHeight="1">
      <c r="A25" s="12">
        <v>20</v>
      </c>
      <c r="B25" s="23" t="s">
        <v>39</v>
      </c>
      <c r="C25" s="6">
        <v>11887</v>
      </c>
      <c r="D25" s="6">
        <v>425</v>
      </c>
      <c r="E25" s="10">
        <f t="shared" si="4"/>
        <v>5051975</v>
      </c>
      <c r="F25" s="6">
        <v>1803</v>
      </c>
      <c r="G25" s="6">
        <v>500</v>
      </c>
      <c r="H25" s="10">
        <f t="shared" si="5"/>
        <v>901500</v>
      </c>
      <c r="I25" s="10">
        <f t="shared" si="0"/>
        <v>5953475</v>
      </c>
      <c r="J25" s="11">
        <f t="shared" si="6"/>
        <v>13690</v>
      </c>
      <c r="K25" s="10">
        <f t="shared" si="7"/>
        <v>3962.3333333333335</v>
      </c>
      <c r="L25" s="10">
        <f t="shared" si="8"/>
        <v>601</v>
      </c>
      <c r="M25" s="10">
        <f t="shared" si="1"/>
        <v>4563.3333333333339</v>
      </c>
      <c r="N25" s="12"/>
      <c r="O25" s="12">
        <v>214</v>
      </c>
      <c r="P25" s="12">
        <f t="shared" si="9"/>
        <v>0</v>
      </c>
      <c r="Q25" s="12"/>
      <c r="R25" s="12">
        <v>250</v>
      </c>
      <c r="S25" s="12">
        <f t="shared" si="10"/>
        <v>0</v>
      </c>
      <c r="T25" s="12">
        <f t="shared" si="11"/>
        <v>0</v>
      </c>
      <c r="U25" s="12">
        <f t="shared" si="12"/>
        <v>0</v>
      </c>
      <c r="V25" s="12"/>
      <c r="W25" s="12">
        <v>450</v>
      </c>
      <c r="X25" s="12">
        <f t="shared" si="13"/>
        <v>0</v>
      </c>
      <c r="Y25" s="12"/>
      <c r="Z25" s="12">
        <v>605</v>
      </c>
      <c r="AA25" s="12">
        <f t="shared" si="14"/>
        <v>0</v>
      </c>
      <c r="AB25" s="12">
        <f t="shared" si="16"/>
        <v>0</v>
      </c>
      <c r="AC25" s="12">
        <f t="shared" si="15"/>
        <v>0</v>
      </c>
      <c r="AD25" s="12">
        <f t="shared" si="2"/>
        <v>13690</v>
      </c>
      <c r="AE25" s="13">
        <f t="shared" si="3"/>
        <v>5953475</v>
      </c>
      <c r="AF25" s="21"/>
      <c r="AG25" s="21"/>
      <c r="AH25" s="21"/>
      <c r="AI25" s="21"/>
    </row>
    <row r="26" spans="1:35" s="19" customFormat="1" ht="63.75" customHeight="1">
      <c r="A26" s="12">
        <v>21</v>
      </c>
      <c r="B26" s="23" t="s">
        <v>40</v>
      </c>
      <c r="C26" s="6">
        <v>29720</v>
      </c>
      <c r="D26" s="6">
        <v>425</v>
      </c>
      <c r="E26" s="10">
        <f t="shared" si="4"/>
        <v>12631000</v>
      </c>
      <c r="F26" s="6">
        <v>15762</v>
      </c>
      <c r="G26" s="6">
        <v>500</v>
      </c>
      <c r="H26" s="10">
        <f t="shared" si="5"/>
        <v>7881000</v>
      </c>
      <c r="I26" s="10">
        <f t="shared" si="0"/>
        <v>20512000</v>
      </c>
      <c r="J26" s="11">
        <f t="shared" si="6"/>
        <v>45482</v>
      </c>
      <c r="K26" s="10">
        <f t="shared" si="7"/>
        <v>9906.6666666666661</v>
      </c>
      <c r="L26" s="10">
        <f t="shared" si="8"/>
        <v>5254</v>
      </c>
      <c r="M26" s="10">
        <f t="shared" si="1"/>
        <v>15160.666666666666</v>
      </c>
      <c r="N26" s="12">
        <v>576</v>
      </c>
      <c r="O26" s="12">
        <v>214</v>
      </c>
      <c r="P26" s="12">
        <f t="shared" si="9"/>
        <v>123264</v>
      </c>
      <c r="Q26" s="12">
        <v>5189</v>
      </c>
      <c r="R26" s="12">
        <v>250</v>
      </c>
      <c r="S26" s="12">
        <f t="shared" si="10"/>
        <v>1297250</v>
      </c>
      <c r="T26" s="12">
        <f t="shared" si="11"/>
        <v>5765</v>
      </c>
      <c r="U26" s="12">
        <f t="shared" si="12"/>
        <v>1420514</v>
      </c>
      <c r="V26" s="12"/>
      <c r="W26" s="12">
        <v>450</v>
      </c>
      <c r="X26" s="12">
        <f t="shared" si="13"/>
        <v>0</v>
      </c>
      <c r="Y26" s="12"/>
      <c r="Z26" s="12">
        <v>605</v>
      </c>
      <c r="AA26" s="12">
        <f t="shared" si="14"/>
        <v>0</v>
      </c>
      <c r="AB26" s="12">
        <f t="shared" si="16"/>
        <v>0</v>
      </c>
      <c r="AC26" s="12">
        <f t="shared" si="15"/>
        <v>0</v>
      </c>
      <c r="AD26" s="12">
        <f t="shared" si="2"/>
        <v>51247</v>
      </c>
      <c r="AE26" s="13">
        <f t="shared" si="3"/>
        <v>21932514</v>
      </c>
      <c r="AF26" s="21"/>
      <c r="AG26" s="21"/>
      <c r="AH26" s="21"/>
      <c r="AI26" s="21"/>
    </row>
    <row r="27" spans="1:35" s="19" customFormat="1" ht="41.25" customHeight="1">
      <c r="A27" s="12">
        <v>22</v>
      </c>
      <c r="B27" s="23" t="s">
        <v>41</v>
      </c>
      <c r="C27" s="6">
        <v>3170</v>
      </c>
      <c r="D27" s="6">
        <v>425</v>
      </c>
      <c r="E27" s="10">
        <f t="shared" si="4"/>
        <v>1347250</v>
      </c>
      <c r="F27" s="6">
        <v>432</v>
      </c>
      <c r="G27" s="6">
        <v>500</v>
      </c>
      <c r="H27" s="10">
        <f t="shared" si="5"/>
        <v>216000</v>
      </c>
      <c r="I27" s="10">
        <f t="shared" si="0"/>
        <v>1563250</v>
      </c>
      <c r="J27" s="11">
        <f t="shared" si="6"/>
        <v>3602</v>
      </c>
      <c r="K27" s="10">
        <f t="shared" si="7"/>
        <v>1056.6666666666667</v>
      </c>
      <c r="L27" s="10">
        <f t="shared" si="8"/>
        <v>144</v>
      </c>
      <c r="M27" s="10">
        <f t="shared" si="1"/>
        <v>1200.6666666666667</v>
      </c>
      <c r="N27" s="12">
        <v>116</v>
      </c>
      <c r="O27" s="12">
        <v>214</v>
      </c>
      <c r="P27" s="12">
        <f t="shared" si="9"/>
        <v>24824</v>
      </c>
      <c r="Q27" s="12">
        <v>116</v>
      </c>
      <c r="R27" s="12">
        <v>250</v>
      </c>
      <c r="S27" s="12">
        <f t="shared" si="10"/>
        <v>29000</v>
      </c>
      <c r="T27" s="12">
        <f t="shared" si="11"/>
        <v>232</v>
      </c>
      <c r="U27" s="12">
        <f t="shared" si="12"/>
        <v>53824</v>
      </c>
      <c r="V27" s="12"/>
      <c r="W27" s="12">
        <v>450</v>
      </c>
      <c r="X27" s="12">
        <f t="shared" si="13"/>
        <v>0</v>
      </c>
      <c r="Y27" s="12"/>
      <c r="Z27" s="12">
        <v>605</v>
      </c>
      <c r="AA27" s="12">
        <f t="shared" si="14"/>
        <v>0</v>
      </c>
      <c r="AB27" s="12">
        <f t="shared" si="16"/>
        <v>0</v>
      </c>
      <c r="AC27" s="12">
        <f t="shared" si="15"/>
        <v>0</v>
      </c>
      <c r="AD27" s="12">
        <f t="shared" si="2"/>
        <v>3834</v>
      </c>
      <c r="AE27" s="13">
        <f t="shared" si="3"/>
        <v>1617074</v>
      </c>
      <c r="AF27" s="21"/>
      <c r="AG27" s="21"/>
      <c r="AH27" s="21"/>
      <c r="AI27" s="21"/>
    </row>
    <row r="28" spans="1:35" s="19" customFormat="1" ht="20.100000000000001" customHeight="1">
      <c r="A28" s="12">
        <v>23</v>
      </c>
      <c r="B28" s="23" t="s">
        <v>42</v>
      </c>
      <c r="C28" s="6">
        <v>63</v>
      </c>
      <c r="D28" s="6">
        <v>425</v>
      </c>
      <c r="E28" s="10">
        <f t="shared" si="4"/>
        <v>26775</v>
      </c>
      <c r="F28" s="6">
        <v>0</v>
      </c>
      <c r="G28" s="6">
        <v>500</v>
      </c>
      <c r="H28" s="10">
        <f t="shared" si="5"/>
        <v>0</v>
      </c>
      <c r="I28" s="10">
        <f t="shared" si="0"/>
        <v>26775</v>
      </c>
      <c r="J28" s="11">
        <f t="shared" si="6"/>
        <v>63</v>
      </c>
      <c r="K28" s="10">
        <f t="shared" si="7"/>
        <v>21</v>
      </c>
      <c r="L28" s="10">
        <f t="shared" si="8"/>
        <v>0</v>
      </c>
      <c r="M28" s="10">
        <f t="shared" si="1"/>
        <v>21</v>
      </c>
      <c r="N28" s="12"/>
      <c r="O28" s="12">
        <v>214</v>
      </c>
      <c r="P28" s="12">
        <f t="shared" si="9"/>
        <v>0</v>
      </c>
      <c r="Q28" s="12"/>
      <c r="R28" s="12">
        <v>250</v>
      </c>
      <c r="S28" s="12">
        <f t="shared" si="10"/>
        <v>0</v>
      </c>
      <c r="T28" s="12">
        <f t="shared" si="11"/>
        <v>0</v>
      </c>
      <c r="U28" s="12">
        <f t="shared" si="12"/>
        <v>0</v>
      </c>
      <c r="V28" s="12"/>
      <c r="W28" s="12">
        <v>450</v>
      </c>
      <c r="X28" s="12">
        <f t="shared" si="13"/>
        <v>0</v>
      </c>
      <c r="Y28" s="12"/>
      <c r="Z28" s="12">
        <v>605</v>
      </c>
      <c r="AA28" s="12">
        <f t="shared" si="14"/>
        <v>0</v>
      </c>
      <c r="AB28" s="12">
        <f t="shared" si="16"/>
        <v>0</v>
      </c>
      <c r="AC28" s="12">
        <f t="shared" si="15"/>
        <v>0</v>
      </c>
      <c r="AD28" s="12">
        <f t="shared" si="2"/>
        <v>63</v>
      </c>
      <c r="AE28" s="13">
        <f t="shared" si="3"/>
        <v>26775</v>
      </c>
      <c r="AF28" s="21"/>
      <c r="AG28" s="21"/>
      <c r="AH28" s="21"/>
      <c r="AI28" s="21"/>
    </row>
    <row r="29" spans="1:35" s="19" customFormat="1" ht="20.100000000000001" customHeight="1">
      <c r="A29" s="12">
        <v>24</v>
      </c>
      <c r="B29" s="23" t="s">
        <v>43</v>
      </c>
      <c r="C29" s="6">
        <v>403</v>
      </c>
      <c r="D29" s="6">
        <v>425</v>
      </c>
      <c r="E29" s="10">
        <f t="shared" si="4"/>
        <v>171275</v>
      </c>
      <c r="F29" s="6">
        <v>0</v>
      </c>
      <c r="G29" s="6">
        <v>500</v>
      </c>
      <c r="H29" s="10">
        <f t="shared" si="5"/>
        <v>0</v>
      </c>
      <c r="I29" s="10">
        <f t="shared" si="0"/>
        <v>171275</v>
      </c>
      <c r="J29" s="11">
        <f t="shared" si="6"/>
        <v>403</v>
      </c>
      <c r="K29" s="10">
        <f t="shared" si="7"/>
        <v>134.33333333333334</v>
      </c>
      <c r="L29" s="10">
        <f t="shared" si="8"/>
        <v>0</v>
      </c>
      <c r="M29" s="10">
        <f t="shared" si="1"/>
        <v>134.33333333333334</v>
      </c>
      <c r="N29" s="12"/>
      <c r="O29" s="12">
        <v>214</v>
      </c>
      <c r="P29" s="12">
        <f t="shared" si="9"/>
        <v>0</v>
      </c>
      <c r="Q29" s="12"/>
      <c r="R29" s="12">
        <v>250</v>
      </c>
      <c r="S29" s="12">
        <f t="shared" si="10"/>
        <v>0</v>
      </c>
      <c r="T29" s="12">
        <f t="shared" si="11"/>
        <v>0</v>
      </c>
      <c r="U29" s="12">
        <f t="shared" si="12"/>
        <v>0</v>
      </c>
      <c r="V29" s="12"/>
      <c r="W29" s="12">
        <v>450</v>
      </c>
      <c r="X29" s="12">
        <f t="shared" si="13"/>
        <v>0</v>
      </c>
      <c r="Y29" s="12"/>
      <c r="Z29" s="12">
        <v>605</v>
      </c>
      <c r="AA29" s="12">
        <f t="shared" si="14"/>
        <v>0</v>
      </c>
      <c r="AB29" s="12">
        <f t="shared" si="16"/>
        <v>0</v>
      </c>
      <c r="AC29" s="12">
        <f t="shared" si="15"/>
        <v>0</v>
      </c>
      <c r="AD29" s="12">
        <f t="shared" si="2"/>
        <v>403</v>
      </c>
      <c r="AE29" s="13">
        <f t="shared" si="3"/>
        <v>171275</v>
      </c>
      <c r="AF29" s="21"/>
      <c r="AG29" s="21"/>
      <c r="AH29" s="21"/>
      <c r="AI29" s="21"/>
    </row>
    <row r="30" spans="1:35" s="19" customFormat="1" ht="20.100000000000001" customHeight="1">
      <c r="A30" s="12">
        <v>25</v>
      </c>
      <c r="B30" s="23" t="s">
        <v>44</v>
      </c>
      <c r="C30" s="6">
        <v>1462</v>
      </c>
      <c r="D30" s="6">
        <v>425</v>
      </c>
      <c r="E30" s="10">
        <f t="shared" si="4"/>
        <v>621350</v>
      </c>
      <c r="F30" s="6">
        <v>0</v>
      </c>
      <c r="G30" s="6">
        <v>500</v>
      </c>
      <c r="H30" s="10">
        <f t="shared" si="5"/>
        <v>0</v>
      </c>
      <c r="I30" s="10">
        <f t="shared" si="0"/>
        <v>621350</v>
      </c>
      <c r="J30" s="11">
        <f t="shared" si="6"/>
        <v>1462</v>
      </c>
      <c r="K30" s="10">
        <f t="shared" si="7"/>
        <v>487.33333333333331</v>
      </c>
      <c r="L30" s="10">
        <f t="shared" si="8"/>
        <v>0</v>
      </c>
      <c r="M30" s="10">
        <f t="shared" si="1"/>
        <v>487.33333333333331</v>
      </c>
      <c r="N30" s="12"/>
      <c r="O30" s="12">
        <v>214</v>
      </c>
      <c r="P30" s="12">
        <f t="shared" si="9"/>
        <v>0</v>
      </c>
      <c r="Q30" s="12"/>
      <c r="R30" s="12">
        <v>250</v>
      </c>
      <c r="S30" s="12">
        <f t="shared" si="10"/>
        <v>0</v>
      </c>
      <c r="T30" s="12">
        <f t="shared" si="11"/>
        <v>0</v>
      </c>
      <c r="U30" s="12">
        <f t="shared" si="12"/>
        <v>0</v>
      </c>
      <c r="V30" s="12"/>
      <c r="W30" s="12">
        <v>450</v>
      </c>
      <c r="X30" s="12">
        <f t="shared" si="13"/>
        <v>0</v>
      </c>
      <c r="Y30" s="12"/>
      <c r="Z30" s="12">
        <v>605</v>
      </c>
      <c r="AA30" s="12">
        <f t="shared" si="14"/>
        <v>0</v>
      </c>
      <c r="AB30" s="12">
        <f t="shared" si="16"/>
        <v>0</v>
      </c>
      <c r="AC30" s="12">
        <f t="shared" si="15"/>
        <v>0</v>
      </c>
      <c r="AD30" s="12">
        <f t="shared" si="2"/>
        <v>1462</v>
      </c>
      <c r="AE30" s="13">
        <f t="shared" si="3"/>
        <v>621350</v>
      </c>
      <c r="AF30" s="21"/>
      <c r="AG30" s="21"/>
      <c r="AH30" s="21"/>
      <c r="AI30" s="21"/>
    </row>
    <row r="31" spans="1:35" s="19" customFormat="1" ht="20.100000000000001" customHeight="1">
      <c r="A31" s="12">
        <v>26</v>
      </c>
      <c r="B31" s="23" t="s">
        <v>45</v>
      </c>
      <c r="C31" s="6">
        <v>188</v>
      </c>
      <c r="D31" s="6">
        <v>425</v>
      </c>
      <c r="E31" s="10">
        <f t="shared" si="4"/>
        <v>79900</v>
      </c>
      <c r="F31" s="6">
        <v>0</v>
      </c>
      <c r="G31" s="6">
        <v>500</v>
      </c>
      <c r="H31" s="10">
        <f t="shared" si="5"/>
        <v>0</v>
      </c>
      <c r="I31" s="10">
        <f t="shared" si="0"/>
        <v>79900</v>
      </c>
      <c r="J31" s="11">
        <f t="shared" si="6"/>
        <v>188</v>
      </c>
      <c r="K31" s="10">
        <f t="shared" si="7"/>
        <v>62.666666666666664</v>
      </c>
      <c r="L31" s="10">
        <f t="shared" si="8"/>
        <v>0</v>
      </c>
      <c r="M31" s="10">
        <f t="shared" si="1"/>
        <v>62.666666666666664</v>
      </c>
      <c r="N31" s="12"/>
      <c r="O31" s="12">
        <v>214</v>
      </c>
      <c r="P31" s="12">
        <f t="shared" si="9"/>
        <v>0</v>
      </c>
      <c r="Q31" s="12"/>
      <c r="R31" s="12">
        <v>250</v>
      </c>
      <c r="S31" s="12">
        <f t="shared" si="10"/>
        <v>0</v>
      </c>
      <c r="T31" s="12">
        <f t="shared" si="11"/>
        <v>0</v>
      </c>
      <c r="U31" s="12">
        <f t="shared" si="12"/>
        <v>0</v>
      </c>
      <c r="V31" s="12"/>
      <c r="W31" s="12">
        <v>450</v>
      </c>
      <c r="X31" s="12">
        <f t="shared" si="13"/>
        <v>0</v>
      </c>
      <c r="Y31" s="12"/>
      <c r="Z31" s="12">
        <v>605</v>
      </c>
      <c r="AA31" s="12">
        <f t="shared" si="14"/>
        <v>0</v>
      </c>
      <c r="AB31" s="12">
        <f t="shared" si="16"/>
        <v>0</v>
      </c>
      <c r="AC31" s="12">
        <f t="shared" si="15"/>
        <v>0</v>
      </c>
      <c r="AD31" s="12">
        <f t="shared" si="2"/>
        <v>188</v>
      </c>
      <c r="AE31" s="13">
        <f t="shared" si="3"/>
        <v>79900</v>
      </c>
      <c r="AF31" s="21"/>
      <c r="AG31" s="21"/>
      <c r="AH31" s="21"/>
      <c r="AI31" s="21"/>
    </row>
    <row r="32" spans="1:35" s="19" customFormat="1" ht="20.100000000000001" customHeight="1">
      <c r="A32" s="12">
        <v>27</v>
      </c>
      <c r="B32" s="23" t="s">
        <v>46</v>
      </c>
      <c r="C32" s="6">
        <v>82</v>
      </c>
      <c r="D32" s="6">
        <v>425</v>
      </c>
      <c r="E32" s="10">
        <f t="shared" si="4"/>
        <v>34850</v>
      </c>
      <c r="F32" s="6">
        <v>0</v>
      </c>
      <c r="G32" s="6">
        <v>500</v>
      </c>
      <c r="H32" s="10">
        <f t="shared" si="5"/>
        <v>0</v>
      </c>
      <c r="I32" s="10">
        <f t="shared" si="0"/>
        <v>34850</v>
      </c>
      <c r="J32" s="11">
        <f t="shared" si="6"/>
        <v>82</v>
      </c>
      <c r="K32" s="10">
        <f t="shared" si="7"/>
        <v>27.333333333333332</v>
      </c>
      <c r="L32" s="10">
        <f t="shared" si="8"/>
        <v>0</v>
      </c>
      <c r="M32" s="10">
        <f t="shared" si="1"/>
        <v>27.333333333333332</v>
      </c>
      <c r="N32" s="12"/>
      <c r="O32" s="12">
        <v>214</v>
      </c>
      <c r="P32" s="12">
        <f t="shared" si="9"/>
        <v>0</v>
      </c>
      <c r="Q32" s="12"/>
      <c r="R32" s="12">
        <v>250</v>
      </c>
      <c r="S32" s="12">
        <f t="shared" si="10"/>
        <v>0</v>
      </c>
      <c r="T32" s="12">
        <f t="shared" si="11"/>
        <v>0</v>
      </c>
      <c r="U32" s="12">
        <f t="shared" si="12"/>
        <v>0</v>
      </c>
      <c r="V32" s="12"/>
      <c r="W32" s="12">
        <v>450</v>
      </c>
      <c r="X32" s="12">
        <f t="shared" si="13"/>
        <v>0</v>
      </c>
      <c r="Y32" s="12"/>
      <c r="Z32" s="12">
        <v>605</v>
      </c>
      <c r="AA32" s="12">
        <f t="shared" si="14"/>
        <v>0</v>
      </c>
      <c r="AB32" s="12">
        <f t="shared" si="16"/>
        <v>0</v>
      </c>
      <c r="AC32" s="12">
        <f t="shared" si="15"/>
        <v>0</v>
      </c>
      <c r="AD32" s="12">
        <f t="shared" si="2"/>
        <v>82</v>
      </c>
      <c r="AE32" s="13">
        <f t="shared" si="3"/>
        <v>34850</v>
      </c>
      <c r="AF32" s="21"/>
      <c r="AG32" s="21"/>
      <c r="AH32" s="21"/>
      <c r="AI32" s="21"/>
    </row>
    <row r="33" spans="1:35" s="19" customFormat="1" ht="20.100000000000001" customHeight="1">
      <c r="A33" s="12">
        <v>28</v>
      </c>
      <c r="B33" s="23" t="s">
        <v>47</v>
      </c>
      <c r="C33" s="6">
        <v>600</v>
      </c>
      <c r="D33" s="6">
        <v>425</v>
      </c>
      <c r="E33" s="10">
        <f t="shared" si="4"/>
        <v>255000</v>
      </c>
      <c r="F33" s="6">
        <v>0</v>
      </c>
      <c r="G33" s="6">
        <v>500</v>
      </c>
      <c r="H33" s="10">
        <f t="shared" si="5"/>
        <v>0</v>
      </c>
      <c r="I33" s="10">
        <f t="shared" si="0"/>
        <v>255000</v>
      </c>
      <c r="J33" s="11">
        <f t="shared" si="6"/>
        <v>600</v>
      </c>
      <c r="K33" s="10">
        <f t="shared" si="7"/>
        <v>200</v>
      </c>
      <c r="L33" s="10">
        <f t="shared" si="8"/>
        <v>0</v>
      </c>
      <c r="M33" s="10">
        <f t="shared" si="1"/>
        <v>200</v>
      </c>
      <c r="N33" s="12"/>
      <c r="O33" s="12">
        <v>214</v>
      </c>
      <c r="P33" s="12">
        <f t="shared" si="9"/>
        <v>0</v>
      </c>
      <c r="Q33" s="12"/>
      <c r="R33" s="12">
        <v>250</v>
      </c>
      <c r="S33" s="12">
        <f t="shared" si="10"/>
        <v>0</v>
      </c>
      <c r="T33" s="12"/>
      <c r="U33" s="12"/>
      <c r="V33" s="12"/>
      <c r="W33" s="12"/>
      <c r="X33" s="12"/>
      <c r="Y33" s="12"/>
      <c r="Z33" s="12">
        <v>605</v>
      </c>
      <c r="AA33" s="12"/>
      <c r="AB33" s="12">
        <f t="shared" si="16"/>
        <v>0</v>
      </c>
      <c r="AC33" s="12"/>
      <c r="AD33" s="12">
        <f t="shared" si="2"/>
        <v>600</v>
      </c>
      <c r="AE33" s="13">
        <f t="shared" si="3"/>
        <v>255000</v>
      </c>
      <c r="AF33" s="21"/>
      <c r="AG33" s="21"/>
      <c r="AH33" s="21"/>
      <c r="AI33" s="21"/>
    </row>
    <row r="34" spans="1:35" s="19" customFormat="1" ht="20.100000000000001" customHeight="1">
      <c r="A34" s="12">
        <v>29</v>
      </c>
      <c r="B34" s="23" t="s">
        <v>48</v>
      </c>
      <c r="C34" s="6">
        <v>82</v>
      </c>
      <c r="D34" s="6">
        <v>425</v>
      </c>
      <c r="E34" s="10">
        <f t="shared" si="4"/>
        <v>34850</v>
      </c>
      <c r="F34" s="6">
        <v>0</v>
      </c>
      <c r="G34" s="6">
        <v>500</v>
      </c>
      <c r="H34" s="10">
        <f t="shared" si="5"/>
        <v>0</v>
      </c>
      <c r="I34" s="10">
        <f t="shared" si="0"/>
        <v>34850</v>
      </c>
      <c r="J34" s="11">
        <f t="shared" si="6"/>
        <v>82</v>
      </c>
      <c r="K34" s="10">
        <f t="shared" si="7"/>
        <v>27.333333333333332</v>
      </c>
      <c r="L34" s="10">
        <f t="shared" si="8"/>
        <v>0</v>
      </c>
      <c r="M34" s="10">
        <f t="shared" si="1"/>
        <v>27.333333333333332</v>
      </c>
      <c r="N34" s="12"/>
      <c r="O34" s="12">
        <v>214</v>
      </c>
      <c r="P34" s="12">
        <f t="shared" si="9"/>
        <v>0</v>
      </c>
      <c r="Q34" s="12"/>
      <c r="R34" s="12">
        <v>250</v>
      </c>
      <c r="S34" s="12">
        <f t="shared" si="10"/>
        <v>0</v>
      </c>
      <c r="T34" s="12">
        <f t="shared" si="11"/>
        <v>0</v>
      </c>
      <c r="U34" s="12">
        <f t="shared" si="12"/>
        <v>0</v>
      </c>
      <c r="V34" s="12"/>
      <c r="W34" s="12">
        <v>450</v>
      </c>
      <c r="X34" s="12">
        <f t="shared" si="13"/>
        <v>0</v>
      </c>
      <c r="Y34" s="12"/>
      <c r="Z34" s="12">
        <v>605</v>
      </c>
      <c r="AA34" s="12">
        <f t="shared" si="14"/>
        <v>0</v>
      </c>
      <c r="AB34" s="12">
        <f t="shared" si="16"/>
        <v>0</v>
      </c>
      <c r="AC34" s="12">
        <f t="shared" si="15"/>
        <v>0</v>
      </c>
      <c r="AD34" s="12">
        <f t="shared" si="2"/>
        <v>82</v>
      </c>
      <c r="AE34" s="13">
        <f t="shared" si="3"/>
        <v>34850</v>
      </c>
      <c r="AF34" s="21"/>
      <c r="AG34" s="21"/>
      <c r="AH34" s="21"/>
      <c r="AI34" s="21"/>
    </row>
    <row r="35" spans="1:35" s="19" customFormat="1" ht="20.100000000000001" customHeight="1">
      <c r="A35" s="12">
        <v>30</v>
      </c>
      <c r="B35" s="23" t="s">
        <v>49</v>
      </c>
      <c r="C35" s="6">
        <v>5749</v>
      </c>
      <c r="D35" s="6">
        <v>425</v>
      </c>
      <c r="E35" s="10">
        <f t="shared" si="4"/>
        <v>2443325</v>
      </c>
      <c r="F35" s="6">
        <v>3565</v>
      </c>
      <c r="G35" s="6">
        <v>500</v>
      </c>
      <c r="H35" s="10">
        <f t="shared" si="5"/>
        <v>1782500</v>
      </c>
      <c r="I35" s="10">
        <f t="shared" si="0"/>
        <v>4225825</v>
      </c>
      <c r="J35" s="11">
        <f>SUM(C35+F35)</f>
        <v>9314</v>
      </c>
      <c r="K35" s="10">
        <f t="shared" si="7"/>
        <v>1916.3333333333333</v>
      </c>
      <c r="L35" s="10">
        <f t="shared" si="8"/>
        <v>1188.3333333333333</v>
      </c>
      <c r="M35" s="10">
        <f t="shared" si="1"/>
        <v>3104.6666666666665</v>
      </c>
      <c r="N35" s="12">
        <v>260</v>
      </c>
      <c r="O35" s="12">
        <v>214</v>
      </c>
      <c r="P35" s="12">
        <f t="shared" si="9"/>
        <v>55640</v>
      </c>
      <c r="Q35" s="12">
        <v>510</v>
      </c>
      <c r="R35" s="12">
        <v>250</v>
      </c>
      <c r="S35" s="12">
        <f t="shared" si="10"/>
        <v>127500</v>
      </c>
      <c r="T35" s="12">
        <f>N35+Q35</f>
        <v>770</v>
      </c>
      <c r="U35" s="12">
        <f t="shared" si="12"/>
        <v>183140</v>
      </c>
      <c r="V35" s="12">
        <v>118</v>
      </c>
      <c r="W35" s="12">
        <v>450</v>
      </c>
      <c r="X35" s="12">
        <f t="shared" si="13"/>
        <v>53100</v>
      </c>
      <c r="Y35" s="12">
        <v>59</v>
      </c>
      <c r="Z35" s="12">
        <v>605</v>
      </c>
      <c r="AA35" s="12">
        <f t="shared" si="14"/>
        <v>35695</v>
      </c>
      <c r="AB35" s="12">
        <f>V35+Y35</f>
        <v>177</v>
      </c>
      <c r="AC35" s="12">
        <f t="shared" si="15"/>
        <v>88795</v>
      </c>
      <c r="AD35" s="12">
        <f t="shared" si="2"/>
        <v>10261</v>
      </c>
      <c r="AE35" s="13">
        <f t="shared" si="3"/>
        <v>4497760</v>
      </c>
      <c r="AF35" s="21"/>
      <c r="AG35" s="21"/>
      <c r="AH35" s="21"/>
      <c r="AI35" s="21"/>
    </row>
    <row r="36" spans="1:35" s="19" customFormat="1" ht="20.100000000000001" customHeight="1">
      <c r="A36" s="12">
        <v>31</v>
      </c>
      <c r="B36" s="23" t="s">
        <v>50</v>
      </c>
      <c r="C36" s="6">
        <v>4333</v>
      </c>
      <c r="D36" s="6">
        <v>425</v>
      </c>
      <c r="E36" s="10">
        <f t="shared" si="4"/>
        <v>1841525</v>
      </c>
      <c r="F36" s="6">
        <v>463</v>
      </c>
      <c r="G36" s="6">
        <v>500</v>
      </c>
      <c r="H36" s="10">
        <f t="shared" si="5"/>
        <v>231500</v>
      </c>
      <c r="I36" s="10">
        <f t="shared" si="0"/>
        <v>2073025</v>
      </c>
      <c r="J36" s="11">
        <f t="shared" si="6"/>
        <v>4796</v>
      </c>
      <c r="K36" s="10">
        <f t="shared" si="7"/>
        <v>1444.3333333333333</v>
      </c>
      <c r="L36" s="10">
        <f t="shared" si="8"/>
        <v>154.33333333333334</v>
      </c>
      <c r="M36" s="10">
        <f t="shared" si="1"/>
        <v>1598.6666666666665</v>
      </c>
      <c r="N36" s="12"/>
      <c r="O36" s="12">
        <v>214</v>
      </c>
      <c r="P36" s="12">
        <f t="shared" si="9"/>
        <v>0</v>
      </c>
      <c r="Q36" s="12"/>
      <c r="R36" s="12">
        <v>250</v>
      </c>
      <c r="S36" s="12">
        <f t="shared" si="10"/>
        <v>0</v>
      </c>
      <c r="T36" s="12">
        <f t="shared" si="11"/>
        <v>0</v>
      </c>
      <c r="U36" s="12">
        <f t="shared" si="12"/>
        <v>0</v>
      </c>
      <c r="V36" s="12"/>
      <c r="W36" s="12">
        <v>450</v>
      </c>
      <c r="X36" s="12">
        <f t="shared" si="13"/>
        <v>0</v>
      </c>
      <c r="Y36" s="12"/>
      <c r="Z36" s="12">
        <v>605</v>
      </c>
      <c r="AA36" s="12">
        <f t="shared" si="14"/>
        <v>0</v>
      </c>
      <c r="AB36" s="12">
        <f t="shared" si="16"/>
        <v>0</v>
      </c>
      <c r="AC36" s="12">
        <f t="shared" si="15"/>
        <v>0</v>
      </c>
      <c r="AD36" s="12">
        <f t="shared" si="2"/>
        <v>4796</v>
      </c>
      <c r="AE36" s="13">
        <f t="shared" si="3"/>
        <v>2073025</v>
      </c>
      <c r="AF36" s="21"/>
      <c r="AG36" s="21"/>
      <c r="AH36" s="21"/>
      <c r="AI36" s="21"/>
    </row>
    <row r="37" spans="1:35" s="19" customFormat="1" ht="20.100000000000001" customHeight="1">
      <c r="A37" s="12">
        <v>32</v>
      </c>
      <c r="B37" s="23" t="s">
        <v>51</v>
      </c>
      <c r="C37" s="6">
        <v>746</v>
      </c>
      <c r="D37" s="6">
        <v>425</v>
      </c>
      <c r="E37" s="10">
        <f t="shared" si="4"/>
        <v>317050</v>
      </c>
      <c r="F37" s="6">
        <v>212</v>
      </c>
      <c r="G37" s="6">
        <v>500</v>
      </c>
      <c r="H37" s="10">
        <f t="shared" si="5"/>
        <v>106000</v>
      </c>
      <c r="I37" s="10">
        <f t="shared" si="0"/>
        <v>423050</v>
      </c>
      <c r="J37" s="11">
        <f t="shared" si="6"/>
        <v>958</v>
      </c>
      <c r="K37" s="10">
        <f t="shared" si="7"/>
        <v>248.66666666666666</v>
      </c>
      <c r="L37" s="10">
        <f t="shared" si="8"/>
        <v>70.666666666666671</v>
      </c>
      <c r="M37" s="10">
        <f t="shared" si="1"/>
        <v>319.33333333333331</v>
      </c>
      <c r="N37" s="12">
        <v>250</v>
      </c>
      <c r="O37" s="12">
        <v>214</v>
      </c>
      <c r="P37" s="12">
        <f t="shared" si="9"/>
        <v>53500</v>
      </c>
      <c r="Q37" s="15">
        <v>750</v>
      </c>
      <c r="R37" s="12">
        <v>250</v>
      </c>
      <c r="S37" s="12">
        <f t="shared" si="10"/>
        <v>187500</v>
      </c>
      <c r="T37" s="12">
        <f t="shared" si="11"/>
        <v>1000</v>
      </c>
      <c r="U37" s="12">
        <f t="shared" si="12"/>
        <v>241000</v>
      </c>
      <c r="V37" s="12"/>
      <c r="W37" s="12">
        <v>450</v>
      </c>
      <c r="X37" s="12">
        <f t="shared" si="13"/>
        <v>0</v>
      </c>
      <c r="Y37" s="12"/>
      <c r="Z37" s="12">
        <v>605</v>
      </c>
      <c r="AA37" s="12">
        <f t="shared" si="14"/>
        <v>0</v>
      </c>
      <c r="AB37" s="12">
        <f t="shared" si="16"/>
        <v>0</v>
      </c>
      <c r="AC37" s="12">
        <f t="shared" si="15"/>
        <v>0</v>
      </c>
      <c r="AD37" s="12">
        <f t="shared" si="2"/>
        <v>1958</v>
      </c>
      <c r="AE37" s="13">
        <f t="shared" si="3"/>
        <v>664050</v>
      </c>
      <c r="AF37" s="21"/>
      <c r="AG37" s="21"/>
      <c r="AH37" s="21"/>
      <c r="AI37" s="21"/>
    </row>
    <row r="38" spans="1:35" s="19" customFormat="1" ht="20.100000000000001" customHeight="1">
      <c r="A38" s="12"/>
      <c r="B38" s="22" t="s">
        <v>52</v>
      </c>
      <c r="C38" s="16">
        <f>SUM(C6:C37)</f>
        <v>267036</v>
      </c>
      <c r="D38" s="16">
        <v>0</v>
      </c>
      <c r="E38" s="16">
        <f t="shared" ref="E38:AD38" si="17">SUM(E6:E37)</f>
        <v>113490300</v>
      </c>
      <c r="F38" s="16">
        <f t="shared" si="17"/>
        <v>103207</v>
      </c>
      <c r="G38" s="16">
        <v>0</v>
      </c>
      <c r="H38" s="16">
        <f t="shared" si="17"/>
        <v>51603500</v>
      </c>
      <c r="I38" s="17">
        <f t="shared" si="0"/>
        <v>165093800</v>
      </c>
      <c r="J38" s="18">
        <f t="shared" si="6"/>
        <v>370243</v>
      </c>
      <c r="K38" s="16">
        <f t="shared" si="17"/>
        <v>89011.999999999985</v>
      </c>
      <c r="L38" s="16">
        <f t="shared" si="17"/>
        <v>34402.333333333336</v>
      </c>
      <c r="M38" s="16">
        <f t="shared" si="17"/>
        <v>123414.33333333331</v>
      </c>
      <c r="N38" s="16">
        <f t="shared" si="17"/>
        <v>17094</v>
      </c>
      <c r="O38" s="16">
        <v>0</v>
      </c>
      <c r="P38" s="16">
        <f t="shared" si="17"/>
        <v>3658116</v>
      </c>
      <c r="Q38" s="16">
        <f t="shared" si="17"/>
        <v>29984</v>
      </c>
      <c r="R38" s="16">
        <v>0</v>
      </c>
      <c r="S38" s="16">
        <f t="shared" si="17"/>
        <v>7496000</v>
      </c>
      <c r="T38" s="16">
        <f t="shared" si="17"/>
        <v>47078</v>
      </c>
      <c r="U38" s="16">
        <f t="shared" si="17"/>
        <v>11154116</v>
      </c>
      <c r="V38" s="16">
        <f t="shared" si="17"/>
        <v>2626</v>
      </c>
      <c r="W38" s="16">
        <v>0</v>
      </c>
      <c r="X38" s="16">
        <f t="shared" si="17"/>
        <v>1181700</v>
      </c>
      <c r="Y38" s="16">
        <f t="shared" si="17"/>
        <v>1671</v>
      </c>
      <c r="Z38" s="16">
        <v>0</v>
      </c>
      <c r="AA38" s="16">
        <f t="shared" si="17"/>
        <v>1010955</v>
      </c>
      <c r="AB38" s="16">
        <f t="shared" si="17"/>
        <v>4297</v>
      </c>
      <c r="AC38" s="16">
        <f t="shared" si="17"/>
        <v>2192655</v>
      </c>
      <c r="AD38" s="16">
        <f t="shared" si="17"/>
        <v>421618</v>
      </c>
      <c r="AE38" s="17">
        <f t="shared" si="3"/>
        <v>178440571</v>
      </c>
    </row>
  </sheetData>
  <mergeCells count="10">
    <mergeCell ref="AD1:AE1"/>
    <mergeCell ref="A2:AE2"/>
    <mergeCell ref="AE3:AE4"/>
    <mergeCell ref="A3:A5"/>
    <mergeCell ref="B3:B4"/>
    <mergeCell ref="C3:J3"/>
    <mergeCell ref="K3:M3"/>
    <mergeCell ref="N3:U3"/>
    <mergeCell ref="V3:AC3"/>
    <mergeCell ref="AD3:AD4"/>
  </mergeCells>
  <pageMargins left="3.937007874015748E-2" right="3.937007874015748E-2" top="3.937007874015748E-2" bottom="3.937007874015748E-2" header="3.937007874015748E-2" footer="3.937007874015748E-2"/>
  <pageSetup paperSize="9" scale="43" fitToHeight="0" orientation="landscape" r:id="rId1"/>
  <ignoredErrors>
    <ignoredError sqref="N38 Q38 V38 Y3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 Чельдиева</dc:creator>
  <cp:lastModifiedBy>eugene</cp:lastModifiedBy>
  <cp:lastPrinted>2016-08-29T13:35:53Z</cp:lastPrinted>
  <dcterms:created xsi:type="dcterms:W3CDTF">2016-08-29T08:50:33Z</dcterms:created>
  <dcterms:modified xsi:type="dcterms:W3CDTF">2016-10-28T12:18:05Z</dcterms:modified>
</cp:coreProperties>
</file>