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120" yWindow="105" windowWidth="15120" windowHeight="8010" tabRatio="419" activeTab="2"/>
  </bookViews>
  <sheets>
    <sheet name="МО" sheetId="2" r:id="rId1"/>
    <sheet name="Тарифы" sheetId="3" r:id="rId2"/>
    <sheet name="Гемодиализ" sheetId="1" r:id="rId3"/>
  </sheets>
  <definedNames>
    <definedName name="_xlnm._FilterDatabase" localSheetId="2" hidden="1">Гемодиализ!$B$10:$K$13</definedName>
    <definedName name="LPU">МО!$B$6:$C$88</definedName>
    <definedName name="TAR">Тарифы!$B$5:$C$19</definedName>
  </definedNames>
  <calcPr calcId="162913"/>
</workbook>
</file>

<file path=xl/calcChain.xml><?xml version="1.0" encoding="utf-8"?>
<calcChain xmlns="http://schemas.openxmlformats.org/spreadsheetml/2006/main">
  <c r="F12" i="1" l="1"/>
  <c r="E12" i="1"/>
  <c r="F13" i="1" l="1"/>
  <c r="E13" i="1"/>
  <c r="I13" i="1" l="1"/>
  <c r="C13" i="1"/>
  <c r="I12" i="1"/>
  <c r="H12" i="1"/>
  <c r="G12" i="1"/>
  <c r="J12" i="1" s="1"/>
  <c r="C12" i="1"/>
  <c r="F10" i="1"/>
  <c r="N12" i="1" l="1"/>
  <c r="M10" i="1"/>
  <c r="I10" i="1" l="1"/>
  <c r="E10" i="1"/>
  <c r="N13" i="1"/>
  <c r="N10" i="1" s="1"/>
  <c r="G13" i="1"/>
  <c r="J13" i="1" s="1"/>
  <c r="L10" i="1"/>
  <c r="H13" i="1"/>
  <c r="H10" i="1" l="1"/>
  <c r="J10" i="1"/>
  <c r="G10" i="1"/>
</calcChain>
</file>

<file path=xl/sharedStrings.xml><?xml version="1.0" encoding="utf-8"?>
<sst xmlns="http://schemas.openxmlformats.org/spreadsheetml/2006/main" count="154" uniqueCount="144">
  <si>
    <t>Код МО</t>
  </si>
  <si>
    <t>Наименование МО</t>
  </si>
  <si>
    <t>РГС</t>
  </si>
  <si>
    <t>ВТБ</t>
  </si>
  <si>
    <t>Итого</t>
  </si>
  <si>
    <t xml:space="preserve">№ </t>
  </si>
  <si>
    <t>КОД МО</t>
  </si>
  <si>
    <t>ГБУЗ "РКБ"</t>
  </si>
  <si>
    <t>ГБУЗ "РДКБ"</t>
  </si>
  <si>
    <t>ГБУЗ "КБСП"</t>
  </si>
  <si>
    <t>ГБУЗ "РЦВМР"</t>
  </si>
  <si>
    <t>ГБУЗ "Алагирская ЦРБ"</t>
  </si>
  <si>
    <t>ООО "Стоматология №1"</t>
  </si>
  <si>
    <t>ГБУЗ "Ардонская ЦРБ"</t>
  </si>
  <si>
    <t>ГБУЗ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</si>
  <si>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</si>
  <si>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</si>
  <si>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</si>
  <si>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ФГБОУ ВО  СОГМА МЗ</t>
  </si>
  <si>
    <t>ГБУЗ "Пригородная ЦРБ"</t>
  </si>
  <si>
    <t>ГБУЗ "РЭД"</t>
  </si>
  <si>
    <t>ГБУЗ "Дигорская ЦРБ"</t>
  </si>
  <si>
    <t>ГБУЗ "Республиканский центр пульмонологической помощи" МЗ РСО-А</t>
  </si>
  <si>
    <t>ООО "Хэппи дент"(стоматология)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</si>
  <si>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</si>
  <si>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</si>
  <si>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</si>
  <si>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центр"(Беслан)</t>
  </si>
  <si>
    <t>ГБУЗ "РКВД"</t>
  </si>
  <si>
    <t>ГБУЗ "РОД"</t>
  </si>
  <si>
    <t>АО «Стоматология»</t>
  </si>
  <si>
    <t>ГБУЗ РСО-А "Республиканский клинико-диагностический центр"(  студенческая  пол-ка № 6)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</si>
  <si>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</si>
  <si>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</si>
  <si>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</si>
  <si>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</si>
  <si>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</si>
  <si>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</si>
  <si>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ГБУЗ "Дет. поликлиника №4"</t>
  </si>
  <si>
    <t>ФКУЗ "МСЧ МВД России по РСО-А"</t>
  </si>
  <si>
    <t>ООО"МедФарн"(пол-ка, дневной стационар)</t>
  </si>
  <si>
    <t>ООО "3-я стоматология"</t>
  </si>
  <si>
    <t>НК санаторий-профилакторий "Сосновая роща"</t>
  </si>
  <si>
    <t>ФГБУ "СКММ центр МЗ РФ" (Беслан)</t>
  </si>
  <si>
    <t xml:space="preserve"> ООО "ХХI век "  (ортопедия, г. Ардон)</t>
  </si>
  <si>
    <t>Санаторий ТАМИСК Филиал ООО СКО "Курорты Осетии"</t>
  </si>
  <si>
    <t>ООО"КБ" стоматология</t>
  </si>
  <si>
    <t>ООО "ЭСТЕТ"(стоматология)</t>
  </si>
  <si>
    <t>Санаторий ОСЕТИЯ Филиал  ООО СКО " Курорты Осетии"</t>
  </si>
  <si>
    <t xml:space="preserve">ГАУЗ  «Республиканская офтальмологическая больница» </t>
  </si>
  <si>
    <t>ООО "Центр высоких технологий" (глазные болезни)</t>
  </si>
  <si>
    <t>ООО "Стар"(стоматология)</t>
  </si>
  <si>
    <t>ООО Стоматология "Лаки-Дент"</t>
  </si>
  <si>
    <t>ООО"Юнидент плюс"(стоматология)</t>
  </si>
  <si>
    <t>ООО "Прима"(стоматология)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</si>
  <si>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</si>
  <si>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</si>
  <si>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болезней"(дневной стационар)</t>
  </si>
  <si>
    <t>ООО "Дентис"(стоматология)</t>
  </si>
  <si>
    <t>ООО "Влад-Стом"(стоматология)</t>
  </si>
  <si>
    <t>ООО "БМК" осетинский филиал (КБСП)</t>
  </si>
  <si>
    <t>ГАУЗ Диагностический центр МЗ РСО-А (Беслан) (МРТ)</t>
  </si>
  <si>
    <t>ГБУЗ "Моздокская ЦРБ"</t>
  </si>
  <si>
    <t>ФГКУ "412 ВГ" Минобороны России"</t>
  </si>
  <si>
    <t>Стоматологический кабинет "Стоматолог"</t>
  </si>
  <si>
    <t>Медицинский центр ООО "Мега" (МРТ)</t>
  </si>
  <si>
    <t>ООО "ЛОЦ Авиценна"(реабилитация)</t>
  </si>
  <si>
    <t xml:space="preserve"> ИП Калоева Л.М. (сурдология)</t>
  </si>
  <si>
    <t>ООО "Центр коррекции двигательных нарушений"(лечение ДЦП)</t>
  </si>
  <si>
    <t>ООО " Атриум" ( стоматология)</t>
  </si>
  <si>
    <t>ООО "Эко-Содействие" г. Нижний Новгород"(ЭКО)</t>
  </si>
  <si>
    <t>ООО" Медика- Менте" (ЭКО) г. Москва</t>
  </si>
  <si>
    <t xml:space="preserve">ИП Султанбеков Далер Гайратович  (ортопедия) </t>
  </si>
  <si>
    <t>ООО" Дентекс"  (стоматология)</t>
  </si>
  <si>
    <t>ГБУЗ Республиканский врачебно-физкультурный диспансер"</t>
  </si>
  <si>
    <t>ООО "Каспий"   (реабилитация)</t>
  </si>
  <si>
    <t>ООО" Центр Эко"    ( ЭКО) г. Нальчик</t>
  </si>
  <si>
    <t>ООО" КДЛ Дзагуров Г.К."  (лабораторные услуги)</t>
  </si>
  <si>
    <t>ФГБУ Северо-Кавказский федеральный научно-клинический центр ФМБА России  г. Ессентуки(реабилитация)</t>
  </si>
  <si>
    <t>ООО" Евромед Клиник"       (ЭКО) г. Санкт-Петербург</t>
  </si>
  <si>
    <t>ООО " Смайл Центр"  (стоматология)</t>
  </si>
  <si>
    <t>ООО " Частная скорая медицинская помощь "Надежда"</t>
  </si>
  <si>
    <t>ООО "ЛДЦ "АС-Медикал"(медицинские осмотры детей)</t>
  </si>
  <si>
    <t>ФГБУ Пятигорский государственный научно-исследовательский институт курортологии ФМБА России (реабилитация)</t>
  </si>
  <si>
    <t>ООО "ДентАрт"(стоматология)</t>
  </si>
  <si>
    <t>ООО "Ивамед" (ЭКО) г. Москва</t>
  </si>
  <si>
    <t>МО</t>
  </si>
  <si>
    <t>Наим_МО</t>
  </si>
  <si>
    <t>С1_Ргс</t>
  </si>
  <si>
    <t>С1_ВТБ</t>
  </si>
  <si>
    <t>С_1</t>
  </si>
  <si>
    <t xml:space="preserve">Тариф </t>
  </si>
  <si>
    <t xml:space="preserve">Сумма </t>
  </si>
  <si>
    <t>Вид</t>
  </si>
  <si>
    <t>ВИД</t>
  </si>
  <si>
    <t>A18.05.002; A18.05.002.002</t>
  </si>
  <si>
    <t>A18.05.002.001</t>
  </si>
  <si>
    <t>A18.05.011</t>
  </si>
  <si>
    <t>A18.05.004</t>
  </si>
  <si>
    <t>A18.05.002.003</t>
  </si>
  <si>
    <t>A18.05.003</t>
  </si>
  <si>
    <t>A18.05.003.001</t>
  </si>
  <si>
    <t>A18.05.011.001</t>
  </si>
  <si>
    <t>A18.05.002.005</t>
  </si>
  <si>
    <t>A18.05.003.002</t>
  </si>
  <si>
    <t>A18.05.011.002</t>
  </si>
  <si>
    <t>A18.30.001</t>
  </si>
  <si>
    <t>A18.30.001.001</t>
  </si>
  <si>
    <t>A18.30.001.002</t>
  </si>
  <si>
    <t>A18.30.001.003</t>
  </si>
  <si>
    <t>Количество Услуг</t>
  </si>
  <si>
    <t>ВИД ПОМОЩИ</t>
  </si>
  <si>
    <t>Вид_Пом</t>
  </si>
  <si>
    <t>Тип Диализа</t>
  </si>
  <si>
    <t>АПП</t>
  </si>
  <si>
    <t>Количество СЛУЧАЕВ</t>
  </si>
  <si>
    <t>Норматив услуг в случае</t>
  </si>
  <si>
    <t>ООО "ХелсКеа"</t>
  </si>
  <si>
    <t>Наименование</t>
  </si>
  <si>
    <t>Гемодиализ, Гемодиализ интермиттирующий низкопоточный</t>
  </si>
  <si>
    <t>Гемодиализ интермиттирующий высокопоточный</t>
  </si>
  <si>
    <t>Гемодиафильтрация</t>
  </si>
  <si>
    <t>Ультрафильтрация крови</t>
  </si>
  <si>
    <t>Гемодиализ интермиттирующий продленный</t>
  </si>
  <si>
    <t>Гемофильтрация крови</t>
  </si>
  <si>
    <t>Ультрафильтрация продленная</t>
  </si>
  <si>
    <t>Гемодиафильтрация продленная</t>
  </si>
  <si>
    <t>Гемодиализ продолжительный</t>
  </si>
  <si>
    <t>Гемофильтрация крови продолжительная</t>
  </si>
  <si>
    <t>Гемодиафильтрация продолжительная</t>
  </si>
  <si>
    <t>Перитонеальный диализ</t>
  </si>
  <si>
    <t>Перитонеальный диализ проточный</t>
  </si>
  <si>
    <t>Перитонеальный диализ с использованием автоматизированных технологий</t>
  </si>
  <si>
    <t>Перитонеальный диализ при нарушении ультрафильтрации</t>
  </si>
  <si>
    <t>КУ_Ргс</t>
  </si>
  <si>
    <t>КУ_ВТБ</t>
  </si>
  <si>
    <t>КУ_1</t>
  </si>
  <si>
    <t>КС_Ргс</t>
  </si>
  <si>
    <t>КС_ВТБ</t>
  </si>
  <si>
    <t>КС_1</t>
  </si>
  <si>
    <t>Объемы медицинской помощи по проведению амбулаторного диализа для АО "Медторгсервис" на 2017 год</t>
  </si>
  <si>
    <t>ООО "Медторгсервис"</t>
  </si>
  <si>
    <t>АО "Медторгсервис"</t>
  </si>
  <si>
    <t>Приложение №5 к Протоколу №4 заседания Комиссии по разработке территориальной программы от 03 марта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</si>
</sst>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1">
    <xf numFmtId="0" fontId="0" fillId="0" borderId="0" xfId="0"/>
    <xf numFmtId="0" fontId="0" fillId="0" borderId="0" xfId="0" applyAlignment="1"/>
    <xf numFmtId="0" fontId="0" fillId="2" borderId="2" xfId="0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0" fillId="3" borderId="1" xfId="0" applyFill="1" applyBorder="1"/>
    <xf numFmtId="4" fontId="0" fillId="0" borderId="0" xfId="0" applyNumberFormat="1"/>
    <xf numFmtId="4" fontId="0" fillId="3" borderId="1" xfId="0" applyNumberFormat="1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5" borderId="3" xfId="0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Fill="1"/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" fontId="0" fillId="5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6" borderId="6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0" fillId="0" borderId="0" xfId="0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4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4" fontId="0" fillId="0" borderId="0" xfId="0" applyNumberFormat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7"/>
  <sheetViews>
    <sheetView topLeftCell="A61" workbookViewId="0">
      <selection activeCell="C74" sqref="C74"/>
    </sheetView>
  </sheetViews>
  <sheetFormatPr defaultRowHeight="15" x14ac:dyDescent="0.25"/>
  <cols>
    <col min="1" max="1" width="5" customWidth="1"/>
    <col min="2" max="2" width="10" customWidth="1"/>
    <col min="3" max="3" width="92.7109375" style="1" customWidth="1"/>
  </cols>
  <sheetData>
    <row r="3" spans="1:3" x14ac:dyDescent="0.25">
      <c r="A3" s="60" t="s">
        <v>5</v>
      </c>
      <c r="B3" s="60" t="s">
        <v>6</v>
      </c>
      <c r="C3" s="2"/>
    </row>
    <row r="4" spans="1:3" x14ac:dyDescent="0.25">
      <c r="A4" s="60"/>
      <c r="B4" s="60"/>
      <c r="C4" s="3"/>
    </row>
    <row r="5" spans="1:3" x14ac:dyDescent="0.25">
      <c r="A5" s="60"/>
      <c r="B5" s="60"/>
      <c r="C5" s="4" t="s">
        <v>1</v>
      </c>
    </row>
    <row r="6" spans="1:3" x14ac:dyDescent="0.25">
      <c r="A6" s="5">
        <v>1</v>
      </c>
      <c r="B6" s="6">
        <v>150001</v>
      </c>
      <c r="C6" s="7" t="s">
        <v>7</v>
      </c>
    </row>
    <row r="7" spans="1:3" x14ac:dyDescent="0.25">
      <c r="A7" s="5">
        <v>2</v>
      </c>
      <c r="B7" s="6">
        <v>150002</v>
      </c>
      <c r="C7" s="7" t="s">
        <v>8</v>
      </c>
    </row>
    <row r="8" spans="1:3" x14ac:dyDescent="0.25">
      <c r="A8" s="5">
        <v>3</v>
      </c>
      <c r="B8" s="6">
        <v>150003</v>
      </c>
      <c r="C8" s="7" t="s">
        <v>9</v>
      </c>
    </row>
    <row r="9" spans="1:3" x14ac:dyDescent="0.25">
      <c r="A9" s="5">
        <v>4</v>
      </c>
      <c r="B9" s="6">
        <v>150005</v>
      </c>
      <c r="C9" s="7" t="s">
        <v>10</v>
      </c>
    </row>
    <row r="10" spans="1:3" x14ac:dyDescent="0.25">
      <c r="A10" s="5">
        <v>5</v>
      </c>
      <c r="B10" s="6">
        <v>150007</v>
      </c>
      <c r="C10" s="7" t="s">
        <v>11</v>
      </c>
    </row>
    <row r="11" spans="1:3" x14ac:dyDescent="0.25">
      <c r="A11" s="5">
        <v>6</v>
      </c>
      <c r="B11" s="8">
        <v>150008</v>
      </c>
      <c r="C11" s="9" t="s">
        <v>12</v>
      </c>
    </row>
    <row r="12" spans="1:3" x14ac:dyDescent="0.25">
      <c r="A12" s="5">
        <v>7</v>
      </c>
      <c r="B12" s="6">
        <v>150009</v>
      </c>
      <c r="C12" s="7" t="s">
        <v>13</v>
      </c>
    </row>
    <row r="13" spans="1:3" x14ac:dyDescent="0.25">
      <c r="A13" s="5">
        <v>8</v>
      </c>
      <c r="B13" s="6">
        <v>150010</v>
      </c>
      <c r="C13" s="7" t="s">
        <v>14</v>
      </c>
    </row>
    <row r="14" spans="1:3" x14ac:dyDescent="0.25">
      <c r="A14" s="5">
        <v>9</v>
      </c>
      <c r="B14" s="6">
        <v>150012</v>
      </c>
      <c r="C14" s="7" t="s">
        <v>15</v>
      </c>
    </row>
    <row r="15" spans="1:3" x14ac:dyDescent="0.25">
      <c r="A15" s="5">
        <v>10</v>
      </c>
      <c r="B15" s="10">
        <v>150013</v>
      </c>
      <c r="C15" s="11" t="s">
        <v>16</v>
      </c>
    </row>
    <row r="16" spans="1:3" x14ac:dyDescent="0.25">
      <c r="A16" s="5">
        <v>11</v>
      </c>
      <c r="B16" s="6">
        <v>150014</v>
      </c>
      <c r="C16" s="7" t="s">
        <v>17</v>
      </c>
    </row>
    <row r="17" spans="1:3" x14ac:dyDescent="0.25">
      <c r="A17" s="5">
        <v>12</v>
      </c>
      <c r="B17" s="6">
        <v>150015</v>
      </c>
      <c r="C17" s="12" t="s">
        <v>18</v>
      </c>
    </row>
    <row r="18" spans="1:3" x14ac:dyDescent="0.25">
      <c r="A18" s="5">
        <v>13</v>
      </c>
      <c r="B18" s="6">
        <v>150016</v>
      </c>
      <c r="C18" s="7" t="s">
        <v>19</v>
      </c>
    </row>
    <row r="19" spans="1:3" x14ac:dyDescent="0.25">
      <c r="A19" s="5">
        <v>14</v>
      </c>
      <c r="B19" s="6">
        <v>150017</v>
      </c>
      <c r="C19" s="7" t="s">
        <v>20</v>
      </c>
    </row>
    <row r="20" spans="1:3" x14ac:dyDescent="0.25">
      <c r="A20" s="5">
        <v>15</v>
      </c>
      <c r="B20" s="10">
        <v>150019</v>
      </c>
      <c r="C20" s="13" t="s">
        <v>21</v>
      </c>
    </row>
    <row r="21" spans="1:3" x14ac:dyDescent="0.25">
      <c r="A21" s="5">
        <v>16</v>
      </c>
      <c r="B21" s="6">
        <v>150020</v>
      </c>
      <c r="C21" s="7" t="s">
        <v>22</v>
      </c>
    </row>
    <row r="22" spans="1:3" x14ac:dyDescent="0.25">
      <c r="A22" s="5">
        <v>17</v>
      </c>
      <c r="B22" s="8">
        <v>150021</v>
      </c>
      <c r="C22" s="9" t="s">
        <v>23</v>
      </c>
    </row>
    <row r="23" spans="1:3" x14ac:dyDescent="0.25">
      <c r="A23" s="5">
        <v>18</v>
      </c>
      <c r="B23" s="8">
        <v>150022</v>
      </c>
      <c r="C23" s="9" t="s">
        <v>24</v>
      </c>
    </row>
    <row r="24" spans="1:3" x14ac:dyDescent="0.25">
      <c r="A24" s="5">
        <v>19</v>
      </c>
      <c r="B24" s="6">
        <v>150023</v>
      </c>
      <c r="C24" s="7" t="s">
        <v>25</v>
      </c>
    </row>
    <row r="25" spans="1:3" x14ac:dyDescent="0.25">
      <c r="A25" s="5">
        <v>20</v>
      </c>
      <c r="B25" s="6">
        <v>150024</v>
      </c>
      <c r="C25" s="7" t="s">
        <v>26</v>
      </c>
    </row>
    <row r="26" spans="1:3" x14ac:dyDescent="0.25">
      <c r="A26" s="5">
        <v>21</v>
      </c>
      <c r="B26" s="6">
        <v>150026</v>
      </c>
      <c r="C26" s="14" t="s">
        <v>27</v>
      </c>
    </row>
    <row r="27" spans="1:3" x14ac:dyDescent="0.25">
      <c r="A27" s="5">
        <v>22</v>
      </c>
      <c r="B27" s="6">
        <v>150030</v>
      </c>
      <c r="C27" s="7" t="s">
        <v>28</v>
      </c>
    </row>
    <row r="28" spans="1:3" x14ac:dyDescent="0.25">
      <c r="A28" s="5">
        <v>23</v>
      </c>
      <c r="B28" s="6">
        <v>150031</v>
      </c>
      <c r="C28" s="7" t="s">
        <v>29</v>
      </c>
    </row>
    <row r="29" spans="1:3" x14ac:dyDescent="0.25">
      <c r="A29" s="5">
        <v>24</v>
      </c>
      <c r="B29" s="6">
        <v>150032</v>
      </c>
      <c r="C29" s="12" t="s">
        <v>30</v>
      </c>
    </row>
    <row r="30" spans="1:3" x14ac:dyDescent="0.25">
      <c r="A30" s="5">
        <v>25</v>
      </c>
      <c r="B30" s="6">
        <v>150034</v>
      </c>
      <c r="C30" s="7" t="s">
        <v>31</v>
      </c>
    </row>
    <row r="31" spans="1:3" x14ac:dyDescent="0.25">
      <c r="A31" s="5">
        <v>26</v>
      </c>
      <c r="B31" s="6">
        <v>150035</v>
      </c>
      <c r="C31" s="7" t="s">
        <v>32</v>
      </c>
    </row>
    <row r="32" spans="1:3" x14ac:dyDescent="0.25">
      <c r="A32" s="5">
        <v>27</v>
      </c>
      <c r="B32" s="6">
        <v>150036</v>
      </c>
      <c r="C32" s="7" t="s">
        <v>33</v>
      </c>
    </row>
    <row r="33" spans="1:3" x14ac:dyDescent="0.25">
      <c r="A33" s="5">
        <v>28</v>
      </c>
      <c r="B33" s="6">
        <v>150041</v>
      </c>
      <c r="C33" s="7" t="s">
        <v>34</v>
      </c>
    </row>
    <row r="34" spans="1:3" x14ac:dyDescent="0.25">
      <c r="A34" s="5">
        <v>29</v>
      </c>
      <c r="B34" s="6">
        <v>150042</v>
      </c>
      <c r="C34" s="7" t="s">
        <v>35</v>
      </c>
    </row>
    <row r="35" spans="1:3" x14ac:dyDescent="0.25">
      <c r="A35" s="5">
        <v>30</v>
      </c>
      <c r="B35" s="6">
        <v>150043</v>
      </c>
      <c r="C35" s="7" t="s">
        <v>36</v>
      </c>
    </row>
    <row r="36" spans="1:3" x14ac:dyDescent="0.25">
      <c r="A36" s="5">
        <v>31</v>
      </c>
      <c r="B36" s="6">
        <v>150044</v>
      </c>
      <c r="C36" s="7" t="s">
        <v>37</v>
      </c>
    </row>
    <row r="37" spans="1:3" x14ac:dyDescent="0.25">
      <c r="A37" s="5">
        <v>32</v>
      </c>
      <c r="B37" s="6">
        <v>150045</v>
      </c>
      <c r="C37" s="7" t="s">
        <v>38</v>
      </c>
    </row>
    <row r="38" spans="1:3" x14ac:dyDescent="0.25">
      <c r="A38" s="5">
        <v>33</v>
      </c>
      <c r="B38" s="6">
        <v>150048</v>
      </c>
      <c r="C38" s="12" t="s">
        <v>39</v>
      </c>
    </row>
    <row r="39" spans="1:3" x14ac:dyDescent="0.25">
      <c r="A39" s="5">
        <v>34</v>
      </c>
      <c r="B39" s="10">
        <v>150061</v>
      </c>
      <c r="C39" s="11" t="s">
        <v>40</v>
      </c>
    </row>
    <row r="40" spans="1:3" x14ac:dyDescent="0.25">
      <c r="A40" s="5">
        <v>35</v>
      </c>
      <c r="B40" s="6">
        <v>150070</v>
      </c>
      <c r="C40" s="12" t="s">
        <v>41</v>
      </c>
    </row>
    <row r="41" spans="1:3" x14ac:dyDescent="0.25">
      <c r="A41" s="5">
        <v>36</v>
      </c>
      <c r="B41" s="8">
        <v>150071</v>
      </c>
      <c r="C41" s="9" t="s">
        <v>42</v>
      </c>
    </row>
    <row r="42" spans="1:3" x14ac:dyDescent="0.25">
      <c r="A42" s="5">
        <v>37</v>
      </c>
      <c r="B42" s="6">
        <v>150072</v>
      </c>
      <c r="C42" s="14" t="s">
        <v>43</v>
      </c>
    </row>
    <row r="43" spans="1:3" x14ac:dyDescent="0.25">
      <c r="A43" s="5">
        <v>38</v>
      </c>
      <c r="B43" s="8">
        <v>150073</v>
      </c>
      <c r="C43" s="15" t="s">
        <v>44</v>
      </c>
    </row>
    <row r="44" spans="1:3" x14ac:dyDescent="0.25">
      <c r="A44" s="5">
        <v>39</v>
      </c>
      <c r="B44" s="8">
        <v>150077</v>
      </c>
      <c r="C44" s="9" t="s">
        <v>45</v>
      </c>
    </row>
    <row r="45" spans="1:3" x14ac:dyDescent="0.25">
      <c r="A45" s="5">
        <v>40</v>
      </c>
      <c r="B45" s="6">
        <v>150078</v>
      </c>
      <c r="C45" s="12" t="s">
        <v>46</v>
      </c>
    </row>
    <row r="46" spans="1:3" x14ac:dyDescent="0.25">
      <c r="A46" s="5">
        <v>41</v>
      </c>
      <c r="B46" s="6">
        <v>150079</v>
      </c>
      <c r="C46" s="12" t="s">
        <v>47</v>
      </c>
    </row>
    <row r="47" spans="1:3" x14ac:dyDescent="0.25">
      <c r="A47" s="5">
        <v>42</v>
      </c>
      <c r="B47" s="8">
        <v>150080</v>
      </c>
      <c r="C47" s="9" t="s">
        <v>48</v>
      </c>
    </row>
    <row r="48" spans="1:3" x14ac:dyDescent="0.25">
      <c r="A48" s="5">
        <v>43</v>
      </c>
      <c r="B48" s="6">
        <v>150081</v>
      </c>
      <c r="C48" s="9" t="s">
        <v>49</v>
      </c>
    </row>
    <row r="49" spans="1:3" x14ac:dyDescent="0.25">
      <c r="A49" s="5">
        <v>44</v>
      </c>
      <c r="B49" s="8">
        <v>150085</v>
      </c>
      <c r="C49" s="15" t="s">
        <v>50</v>
      </c>
    </row>
    <row r="50" spans="1:3" x14ac:dyDescent="0.25">
      <c r="A50" s="5">
        <v>45</v>
      </c>
      <c r="B50" s="10">
        <v>150086</v>
      </c>
      <c r="C50" s="11" t="s">
        <v>51</v>
      </c>
    </row>
    <row r="51" spans="1:3" x14ac:dyDescent="0.25">
      <c r="A51" s="5">
        <v>46</v>
      </c>
      <c r="B51" s="10">
        <v>150087</v>
      </c>
      <c r="C51" s="11" t="s">
        <v>52</v>
      </c>
    </row>
    <row r="52" spans="1:3" x14ac:dyDescent="0.25">
      <c r="A52" s="5">
        <v>47</v>
      </c>
      <c r="B52" s="10">
        <v>150088</v>
      </c>
      <c r="C52" s="11" t="s">
        <v>53</v>
      </c>
    </row>
    <row r="53" spans="1:3" x14ac:dyDescent="0.25">
      <c r="A53" s="5">
        <v>48</v>
      </c>
      <c r="B53" s="10">
        <v>150089</v>
      </c>
      <c r="C53" s="11" t="s">
        <v>54</v>
      </c>
    </row>
    <row r="54" spans="1:3" x14ac:dyDescent="0.25">
      <c r="A54" s="5">
        <v>49</v>
      </c>
      <c r="B54" s="6">
        <v>150097</v>
      </c>
      <c r="C54" s="7" t="s">
        <v>55</v>
      </c>
    </row>
    <row r="55" spans="1:3" x14ac:dyDescent="0.25">
      <c r="A55" s="5">
        <v>50</v>
      </c>
      <c r="B55" s="6">
        <v>150098</v>
      </c>
      <c r="C55" s="12" t="s">
        <v>56</v>
      </c>
    </row>
    <row r="56" spans="1:3" x14ac:dyDescent="0.25">
      <c r="A56" s="5">
        <v>51</v>
      </c>
      <c r="B56" s="8">
        <v>150100</v>
      </c>
      <c r="C56" s="9" t="s">
        <v>57</v>
      </c>
    </row>
    <row r="57" spans="1:3" x14ac:dyDescent="0.25">
      <c r="A57" s="5">
        <v>52</v>
      </c>
      <c r="B57" s="8">
        <v>150101</v>
      </c>
      <c r="C57" s="9" t="s">
        <v>58</v>
      </c>
    </row>
    <row r="58" spans="1:3" x14ac:dyDescent="0.25">
      <c r="A58" s="5">
        <v>53</v>
      </c>
      <c r="B58" s="8">
        <v>150102</v>
      </c>
      <c r="C58" s="9" t="s">
        <v>59</v>
      </c>
    </row>
    <row r="59" spans="1:3" x14ac:dyDescent="0.25">
      <c r="A59" s="5">
        <v>54</v>
      </c>
      <c r="B59" s="8">
        <v>150103</v>
      </c>
      <c r="C59" s="9" t="s">
        <v>60</v>
      </c>
    </row>
    <row r="60" spans="1:3" x14ac:dyDescent="0.25">
      <c r="A60" s="5">
        <v>55</v>
      </c>
      <c r="B60" s="8">
        <v>150105</v>
      </c>
      <c r="C60" s="9" t="s">
        <v>61</v>
      </c>
    </row>
    <row r="61" spans="1:3" x14ac:dyDescent="0.25">
      <c r="A61" s="5">
        <v>56</v>
      </c>
      <c r="B61" s="6">
        <v>150112</v>
      </c>
      <c r="C61" s="7" t="s">
        <v>62</v>
      </c>
    </row>
    <row r="62" spans="1:3" x14ac:dyDescent="0.25">
      <c r="A62" s="5">
        <v>57</v>
      </c>
      <c r="B62" s="6">
        <v>150113</v>
      </c>
      <c r="C62" s="12" t="s">
        <v>63</v>
      </c>
    </row>
    <row r="63" spans="1:3" x14ac:dyDescent="0.25">
      <c r="A63" s="5">
        <v>58</v>
      </c>
      <c r="B63" s="8">
        <v>150116</v>
      </c>
      <c r="C63" s="9" t="s">
        <v>64</v>
      </c>
    </row>
    <row r="64" spans="1:3" x14ac:dyDescent="0.25">
      <c r="A64" s="5">
        <v>59</v>
      </c>
      <c r="B64" s="8">
        <v>150117</v>
      </c>
      <c r="C64" s="9" t="s">
        <v>65</v>
      </c>
    </row>
    <row r="65" spans="1:3" x14ac:dyDescent="0.25">
      <c r="A65" s="5">
        <v>60</v>
      </c>
      <c r="B65" s="8">
        <v>150118</v>
      </c>
      <c r="C65" s="9" t="s">
        <v>66</v>
      </c>
    </row>
    <row r="66" spans="1:3" x14ac:dyDescent="0.25">
      <c r="A66" s="5">
        <v>61</v>
      </c>
      <c r="B66" s="8">
        <v>150119</v>
      </c>
      <c r="C66" s="9" t="s">
        <v>67</v>
      </c>
    </row>
    <row r="67" spans="1:3" x14ac:dyDescent="0.25">
      <c r="A67" s="5">
        <v>62</v>
      </c>
      <c r="B67" s="8">
        <v>150120</v>
      </c>
      <c r="C67" s="9" t="s">
        <v>68</v>
      </c>
    </row>
    <row r="68" spans="1:3" x14ac:dyDescent="0.25">
      <c r="A68" s="5">
        <v>63</v>
      </c>
      <c r="B68" s="8">
        <v>150121</v>
      </c>
      <c r="C68" s="9" t="s">
        <v>69</v>
      </c>
    </row>
    <row r="69" spans="1:3" x14ac:dyDescent="0.25">
      <c r="A69" s="5">
        <v>64</v>
      </c>
      <c r="B69" s="8">
        <v>150122</v>
      </c>
      <c r="C69" s="9" t="s">
        <v>70</v>
      </c>
    </row>
    <row r="70" spans="1:3" x14ac:dyDescent="0.25">
      <c r="A70" s="5">
        <v>65</v>
      </c>
      <c r="B70" s="8">
        <v>150123</v>
      </c>
      <c r="C70" s="15" t="s">
        <v>71</v>
      </c>
    </row>
    <row r="71" spans="1:3" x14ac:dyDescent="0.25">
      <c r="A71" s="5">
        <v>66</v>
      </c>
      <c r="B71" s="8">
        <v>150124</v>
      </c>
      <c r="C71" s="15" t="s">
        <v>72</v>
      </c>
    </row>
    <row r="72" spans="1:3" x14ac:dyDescent="0.25">
      <c r="A72" s="5">
        <v>67</v>
      </c>
      <c r="B72" s="8">
        <v>150125</v>
      </c>
      <c r="C72" s="15" t="s">
        <v>73</v>
      </c>
    </row>
    <row r="73" spans="1:3" x14ac:dyDescent="0.25">
      <c r="A73" s="5">
        <v>68</v>
      </c>
      <c r="B73" s="8">
        <v>150126</v>
      </c>
      <c r="C73" s="15" t="s">
        <v>74</v>
      </c>
    </row>
    <row r="74" spans="1:3" x14ac:dyDescent="0.25">
      <c r="A74" s="5">
        <v>69</v>
      </c>
      <c r="B74" s="8">
        <v>150127</v>
      </c>
      <c r="C74" s="15" t="s">
        <v>75</v>
      </c>
    </row>
    <row r="75" spans="1:3" x14ac:dyDescent="0.25">
      <c r="A75" s="5">
        <v>70</v>
      </c>
      <c r="B75" s="8">
        <v>150128</v>
      </c>
      <c r="C75" s="15" t="s">
        <v>76</v>
      </c>
    </row>
    <row r="76" spans="1:3" x14ac:dyDescent="0.25">
      <c r="A76" s="5">
        <v>71</v>
      </c>
      <c r="B76" s="8">
        <v>150129</v>
      </c>
      <c r="C76" s="15" t="s">
        <v>77</v>
      </c>
    </row>
    <row r="77" spans="1:3" x14ac:dyDescent="0.25">
      <c r="A77" s="5">
        <v>72</v>
      </c>
      <c r="B77" s="8">
        <v>150130</v>
      </c>
      <c r="C77" s="15" t="s">
        <v>78</v>
      </c>
    </row>
    <row r="78" spans="1:3" x14ac:dyDescent="0.25">
      <c r="A78" s="5">
        <v>73</v>
      </c>
      <c r="B78" s="8">
        <v>150131</v>
      </c>
      <c r="C78" s="15" t="s">
        <v>79</v>
      </c>
    </row>
    <row r="79" spans="1:3" x14ac:dyDescent="0.25">
      <c r="A79" s="5">
        <v>74</v>
      </c>
      <c r="B79" s="8">
        <v>150132</v>
      </c>
      <c r="C79" s="15" t="s">
        <v>80</v>
      </c>
    </row>
    <row r="80" spans="1:3" x14ac:dyDescent="0.25">
      <c r="A80" s="5">
        <v>75</v>
      </c>
      <c r="B80" s="8">
        <v>150133</v>
      </c>
      <c r="C80" s="15" t="s">
        <v>81</v>
      </c>
    </row>
    <row r="81" spans="1:3" x14ac:dyDescent="0.25">
      <c r="A81" s="5">
        <v>76</v>
      </c>
      <c r="B81" s="8">
        <v>150134</v>
      </c>
      <c r="C81" s="15" t="s">
        <v>82</v>
      </c>
    </row>
    <row r="82" spans="1:3" x14ac:dyDescent="0.25">
      <c r="A82" s="5">
        <v>77</v>
      </c>
      <c r="B82" s="8">
        <v>150135</v>
      </c>
      <c r="C82" s="15" t="s">
        <v>83</v>
      </c>
    </row>
    <row r="83" spans="1:3" x14ac:dyDescent="0.25">
      <c r="A83" s="5">
        <v>78</v>
      </c>
      <c r="B83" s="8">
        <v>150136</v>
      </c>
      <c r="C83" s="15" t="s">
        <v>84</v>
      </c>
    </row>
    <row r="84" spans="1:3" x14ac:dyDescent="0.25">
      <c r="A84" s="5">
        <v>79</v>
      </c>
      <c r="B84" s="8">
        <v>150137</v>
      </c>
      <c r="C84" s="15" t="s">
        <v>85</v>
      </c>
    </row>
    <row r="85" spans="1:3" x14ac:dyDescent="0.25">
      <c r="A85" s="5">
        <v>80</v>
      </c>
      <c r="B85" s="49">
        <v>150138</v>
      </c>
      <c r="C85" s="15" t="s">
        <v>117</v>
      </c>
    </row>
    <row r="86" spans="1:3" x14ac:dyDescent="0.25">
      <c r="A86" s="5">
        <v>81</v>
      </c>
      <c r="B86" s="49">
        <v>150139</v>
      </c>
      <c r="C86" s="15" t="s">
        <v>141</v>
      </c>
    </row>
    <row r="87" spans="1:3" x14ac:dyDescent="0.25">
      <c r="A87" s="5">
        <v>82</v>
      </c>
      <c r="B87" s="49">
        <v>150140</v>
      </c>
      <c r="C87" s="15" t="s">
        <v>142</v>
      </c>
    </row>
  </sheetData>
  <mergeCells count="2">
    <mergeCell ref="A3:A5"/>
    <mergeCell ref="B3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9"/>
  <sheetViews>
    <sheetView zoomScale="115" zoomScaleNormal="115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4.5703125" customWidth="1"/>
    <col min="2" max="2" width="34" customWidth="1"/>
    <col min="3" max="3" width="16.42578125" style="18" customWidth="1"/>
    <col min="4" max="4" width="66.7109375" customWidth="1"/>
  </cols>
  <sheetData>
    <row r="4" spans="1:4" x14ac:dyDescent="0.25">
      <c r="B4" s="25" t="s">
        <v>94</v>
      </c>
      <c r="C4" s="26" t="s">
        <v>91</v>
      </c>
      <c r="D4" t="s">
        <v>118</v>
      </c>
    </row>
    <row r="5" spans="1:4" ht="15.75" x14ac:dyDescent="0.25">
      <c r="A5" s="27"/>
      <c r="B5" s="36" t="s">
        <v>95</v>
      </c>
      <c r="C5" s="38">
        <v>5986.22</v>
      </c>
      <c r="D5" s="42" t="s">
        <v>119</v>
      </c>
    </row>
    <row r="6" spans="1:4" ht="15.75" x14ac:dyDescent="0.25">
      <c r="A6" s="27"/>
      <c r="B6" s="37" t="s">
        <v>96</v>
      </c>
      <c r="C6" s="38">
        <v>6266.29</v>
      </c>
      <c r="D6" s="41" t="s">
        <v>120</v>
      </c>
    </row>
    <row r="7" spans="1:4" ht="15.75" x14ac:dyDescent="0.25">
      <c r="A7" s="27"/>
      <c r="B7" s="37" t="s">
        <v>97</v>
      </c>
      <c r="C7" s="38">
        <v>6468.86</v>
      </c>
      <c r="D7" s="41" t="s">
        <v>121</v>
      </c>
    </row>
    <row r="8" spans="1:4" ht="15.75" x14ac:dyDescent="0.25">
      <c r="A8" s="27"/>
      <c r="B8" s="37" t="s">
        <v>98</v>
      </c>
      <c r="C8" s="38">
        <v>5475.97</v>
      </c>
      <c r="D8" s="41" t="s">
        <v>122</v>
      </c>
    </row>
    <row r="9" spans="1:4" ht="15.75" x14ac:dyDescent="0.25">
      <c r="A9" s="27"/>
      <c r="B9" s="37" t="s">
        <v>99</v>
      </c>
      <c r="C9" s="38">
        <v>16462.91</v>
      </c>
      <c r="D9" s="41" t="s">
        <v>123</v>
      </c>
    </row>
    <row r="10" spans="1:4" ht="15.75" x14ac:dyDescent="0.25">
      <c r="A10" s="27"/>
      <c r="B10" s="37" t="s">
        <v>100</v>
      </c>
      <c r="C10" s="38">
        <v>17201.169999999998</v>
      </c>
      <c r="D10" s="41" t="s">
        <v>124</v>
      </c>
    </row>
    <row r="11" spans="1:4" ht="15.75" x14ac:dyDescent="0.25">
      <c r="A11" s="27"/>
      <c r="B11" s="37" t="s">
        <v>101</v>
      </c>
      <c r="C11" s="38">
        <v>14986.3</v>
      </c>
      <c r="D11" s="41" t="s">
        <v>125</v>
      </c>
    </row>
    <row r="12" spans="1:4" ht="18.75" customHeight="1" x14ac:dyDescent="0.25">
      <c r="A12" s="28"/>
      <c r="B12" s="37" t="s">
        <v>102</v>
      </c>
      <c r="C12" s="38">
        <v>17882.87</v>
      </c>
      <c r="D12" s="41" t="s">
        <v>126</v>
      </c>
    </row>
    <row r="13" spans="1:4" ht="15.75" x14ac:dyDescent="0.25">
      <c r="A13" s="27"/>
      <c r="B13" s="37" t="s">
        <v>103</v>
      </c>
      <c r="C13" s="38">
        <v>31204.11</v>
      </c>
      <c r="D13" s="41" t="s">
        <v>127</v>
      </c>
    </row>
    <row r="14" spans="1:4" ht="15.75" x14ac:dyDescent="0.25">
      <c r="A14" s="27"/>
      <c r="B14" s="37" t="s">
        <v>104</v>
      </c>
      <c r="C14" s="38">
        <v>32679.54</v>
      </c>
      <c r="D14" s="41" t="s">
        <v>128</v>
      </c>
    </row>
    <row r="15" spans="1:4" ht="15.75" x14ac:dyDescent="0.25">
      <c r="A15" s="27"/>
      <c r="B15" s="37" t="s">
        <v>105</v>
      </c>
      <c r="C15" s="39">
        <v>34154.980000000003</v>
      </c>
      <c r="D15" s="41" t="s">
        <v>129</v>
      </c>
    </row>
    <row r="16" spans="1:4" ht="15.75" x14ac:dyDescent="0.25">
      <c r="A16" s="27"/>
      <c r="B16" s="37" t="s">
        <v>106</v>
      </c>
      <c r="C16" s="38">
        <v>4723.3100000000004</v>
      </c>
      <c r="D16" s="41" t="s">
        <v>130</v>
      </c>
    </row>
    <row r="17" spans="1:4" ht="15.75" x14ac:dyDescent="0.25">
      <c r="A17" s="27"/>
      <c r="B17" s="37" t="s">
        <v>107</v>
      </c>
      <c r="C17" s="38">
        <v>23175.79</v>
      </c>
      <c r="D17" s="41" t="s">
        <v>131</v>
      </c>
    </row>
    <row r="18" spans="1:4" ht="15.75" x14ac:dyDescent="0.25">
      <c r="A18" s="27"/>
      <c r="B18" s="37" t="s">
        <v>108</v>
      </c>
      <c r="C18" s="38">
        <v>5840.28</v>
      </c>
      <c r="D18" s="41" t="s">
        <v>132</v>
      </c>
    </row>
    <row r="19" spans="1:4" ht="15.75" x14ac:dyDescent="0.25">
      <c r="A19" s="27"/>
      <c r="B19" s="37" t="s">
        <v>109</v>
      </c>
      <c r="C19" s="38">
        <v>5102.5200000000004</v>
      </c>
      <c r="D19" s="41" t="s">
        <v>133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tabSelected="1" zoomScale="115" zoomScaleNormal="115" workbookViewId="0">
      <pane ySplit="11" topLeftCell="A12" activePane="bottomLeft" state="frozen"/>
      <selection pane="bottomLeft" activeCell="D8" sqref="D8:D9"/>
    </sheetView>
  </sheetViews>
  <sheetFormatPr defaultRowHeight="15" x14ac:dyDescent="0.25"/>
  <cols>
    <col min="3" max="3" width="20.28515625" customWidth="1"/>
    <col min="4" max="4" width="24.5703125" style="30" customWidth="1"/>
    <col min="5" max="5" width="10.42578125" style="23" customWidth="1"/>
    <col min="6" max="6" width="8.5703125" style="23" customWidth="1"/>
    <col min="7" max="7" width="9.7109375" style="24" customWidth="1"/>
    <col min="8" max="8" width="19.85546875" style="18" customWidth="1"/>
    <col min="9" max="9" width="18.7109375" style="18" customWidth="1"/>
    <col min="10" max="10" width="21.42578125" style="18" customWidth="1"/>
    <col min="11" max="11" width="10.28515625" customWidth="1"/>
    <col min="12" max="12" width="8.140625" style="23" customWidth="1"/>
    <col min="13" max="13" width="6.85546875" style="23" customWidth="1"/>
    <col min="14" max="14" width="7.85546875" style="24" customWidth="1"/>
  </cols>
  <sheetData>
    <row r="1" spans="2:14" ht="87.75" customHeight="1" x14ac:dyDescent="0.25">
      <c r="J1" s="59"/>
      <c r="K1" s="70" t="s">
        <v>143</v>
      </c>
      <c r="L1" s="70"/>
      <c r="M1" s="70"/>
      <c r="N1" s="70"/>
    </row>
    <row r="2" spans="2:14" ht="23.25" x14ac:dyDescent="0.35">
      <c r="B2" s="69" t="s">
        <v>140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4" x14ac:dyDescent="0.25">
      <c r="C3" t="s">
        <v>116</v>
      </c>
      <c r="D3" s="30">
        <v>13</v>
      </c>
    </row>
    <row r="8" spans="2:14" s="55" customFormat="1" x14ac:dyDescent="0.25">
      <c r="B8" s="63" t="s">
        <v>0</v>
      </c>
      <c r="C8" s="65" t="s">
        <v>1</v>
      </c>
      <c r="D8" s="66" t="s">
        <v>113</v>
      </c>
      <c r="E8" s="61" t="s">
        <v>110</v>
      </c>
      <c r="F8" s="62"/>
      <c r="G8" s="62"/>
      <c r="H8" s="68" t="s">
        <v>92</v>
      </c>
      <c r="I8" s="68"/>
      <c r="J8" s="68"/>
      <c r="K8" s="66" t="s">
        <v>111</v>
      </c>
      <c r="L8" s="61" t="s">
        <v>115</v>
      </c>
      <c r="M8" s="62"/>
      <c r="N8" s="62"/>
    </row>
    <row r="9" spans="2:14" s="55" customFormat="1" x14ac:dyDescent="0.25">
      <c r="B9" s="64"/>
      <c r="C9" s="65"/>
      <c r="D9" s="67"/>
      <c r="E9" s="56" t="s">
        <v>2</v>
      </c>
      <c r="F9" s="57" t="s">
        <v>3</v>
      </c>
      <c r="G9" s="57" t="s">
        <v>4</v>
      </c>
      <c r="H9" s="58" t="s">
        <v>2</v>
      </c>
      <c r="I9" s="58" t="s">
        <v>3</v>
      </c>
      <c r="J9" s="58" t="s">
        <v>4</v>
      </c>
      <c r="K9" s="67"/>
      <c r="L9" s="56" t="s">
        <v>2</v>
      </c>
      <c r="M9" s="57" t="s">
        <v>3</v>
      </c>
      <c r="N9" s="57" t="s">
        <v>4</v>
      </c>
    </row>
    <row r="10" spans="2:14" s="21" customFormat="1" ht="15.75" x14ac:dyDescent="0.25">
      <c r="B10" s="43"/>
      <c r="C10" s="44"/>
      <c r="D10" s="45"/>
      <c r="E10" s="46">
        <f t="shared" ref="E10:J10" si="0">SUBTOTAL(9,E12:E27)</f>
        <v>2626</v>
      </c>
      <c r="F10" s="46">
        <f t="shared" si="0"/>
        <v>910</v>
      </c>
      <c r="G10" s="46">
        <f t="shared" si="0"/>
        <v>3536</v>
      </c>
      <c r="H10" s="47">
        <f t="shared" si="0"/>
        <v>14915340.050000001</v>
      </c>
      <c r="I10" s="47">
        <f t="shared" si="0"/>
        <v>5168357.09</v>
      </c>
      <c r="J10" s="47">
        <f t="shared" si="0"/>
        <v>20083697.140000001</v>
      </c>
      <c r="K10" s="48"/>
      <c r="L10" s="46">
        <f>SUBTOTAL(9,L12:L27)</f>
        <v>202</v>
      </c>
      <c r="M10" s="46">
        <f>SUBTOTAL(9,M12:M27)</f>
        <v>70</v>
      </c>
      <c r="N10" s="46">
        <f>SUBTOTAL(9,N12:N27)</f>
        <v>272</v>
      </c>
    </row>
    <row r="11" spans="2:14" ht="15" customHeight="1" x14ac:dyDescent="0.25">
      <c r="B11" s="22" t="s">
        <v>86</v>
      </c>
      <c r="C11" s="31" t="s">
        <v>87</v>
      </c>
      <c r="D11" s="31" t="s">
        <v>93</v>
      </c>
      <c r="E11" s="31" t="s">
        <v>134</v>
      </c>
      <c r="F11" s="32" t="s">
        <v>135</v>
      </c>
      <c r="G11" s="32" t="s">
        <v>136</v>
      </c>
      <c r="H11" s="33" t="s">
        <v>88</v>
      </c>
      <c r="I11" s="34" t="s">
        <v>89</v>
      </c>
      <c r="J11" s="34" t="s">
        <v>90</v>
      </c>
      <c r="K11" s="29" t="s">
        <v>112</v>
      </c>
      <c r="L11" s="31" t="s">
        <v>137</v>
      </c>
      <c r="M11" s="32" t="s">
        <v>138</v>
      </c>
      <c r="N11" s="32" t="s">
        <v>139</v>
      </c>
    </row>
    <row r="12" spans="2:14" x14ac:dyDescent="0.25">
      <c r="B12" s="16">
        <v>150140</v>
      </c>
      <c r="C12" s="20" t="str">
        <f t="shared" ref="C12" si="1">IF(B12&gt;0,VLOOKUP(B12,LPU,2,0),"")</f>
        <v>АО "Медторгсервис"</v>
      </c>
      <c r="D12" s="40" t="s">
        <v>95</v>
      </c>
      <c r="E12" s="16">
        <f>$D$3*L12</f>
        <v>1989</v>
      </c>
      <c r="F12" s="16">
        <f t="shared" ref="F12:F13" si="2">$D$3*M12</f>
        <v>689</v>
      </c>
      <c r="G12" s="17">
        <f t="shared" ref="G12" si="3">E12+F12</f>
        <v>2678</v>
      </c>
      <c r="H12" s="19">
        <f t="shared" ref="H12" si="4">E12*VLOOKUP(D12,TAR,2,0)</f>
        <v>11906591.58</v>
      </c>
      <c r="I12" s="19">
        <f t="shared" ref="I12" si="5">F12*VLOOKUP(D12,TAR,2,0)</f>
        <v>4124505.58</v>
      </c>
      <c r="J12" s="19">
        <f t="shared" ref="J12" si="6">G12*VLOOKUP(D12,TAR,2,0)</f>
        <v>16031097.16</v>
      </c>
      <c r="K12" s="35" t="s">
        <v>114</v>
      </c>
      <c r="L12" s="16">
        <v>153</v>
      </c>
      <c r="M12" s="16">
        <v>53</v>
      </c>
      <c r="N12" s="17">
        <f t="shared" ref="N12:N13" si="7">L12+M12</f>
        <v>206</v>
      </c>
    </row>
    <row r="13" spans="2:14" x14ac:dyDescent="0.25">
      <c r="B13" s="16">
        <v>150140</v>
      </c>
      <c r="C13" s="20" t="str">
        <f t="shared" ref="C13" si="8">IF(B13&gt;0,VLOOKUP(B13,LPU,2,0),"")</f>
        <v>АО "Медторгсервис"</v>
      </c>
      <c r="D13" s="41" t="s">
        <v>106</v>
      </c>
      <c r="E13" s="16">
        <f t="shared" ref="E13" si="9">$D$3*L13</f>
        <v>637</v>
      </c>
      <c r="F13" s="16">
        <f t="shared" si="2"/>
        <v>221</v>
      </c>
      <c r="G13" s="17">
        <f t="shared" ref="G13" si="10">E13+F13</f>
        <v>858</v>
      </c>
      <c r="H13" s="19">
        <f t="shared" ref="H13" si="11">E13*VLOOKUP(D13,TAR,2,0)</f>
        <v>3008748.47</v>
      </c>
      <c r="I13" s="19">
        <f t="shared" ref="I13" si="12">F13*VLOOKUP(D13,TAR,2,0)</f>
        <v>1043851.5100000001</v>
      </c>
      <c r="J13" s="19">
        <f t="shared" ref="J13" si="13">G13*VLOOKUP(D13,TAR,2,0)</f>
        <v>4052599.9800000004</v>
      </c>
      <c r="K13" s="35" t="s">
        <v>114</v>
      </c>
      <c r="L13" s="16">
        <v>49</v>
      </c>
      <c r="M13" s="16">
        <v>17</v>
      </c>
      <c r="N13" s="17">
        <f t="shared" si="7"/>
        <v>66</v>
      </c>
    </row>
    <row r="14" spans="2:14" x14ac:dyDescent="0.25">
      <c r="B14" s="50"/>
      <c r="C14" s="50"/>
      <c r="D14" s="51"/>
      <c r="E14" s="52"/>
      <c r="F14" s="52"/>
      <c r="G14" s="50"/>
      <c r="H14" s="53"/>
      <c r="I14" s="53"/>
      <c r="J14" s="53"/>
      <c r="K14" s="54"/>
      <c r="L14" s="50"/>
      <c r="M14" s="50"/>
      <c r="N14" s="50"/>
    </row>
    <row r="15" spans="2:14" x14ac:dyDescent="0.25">
      <c r="B15" s="50"/>
      <c r="C15" s="50"/>
      <c r="D15" s="51"/>
      <c r="E15" s="52"/>
      <c r="F15" s="52"/>
      <c r="G15" s="50"/>
      <c r="H15" s="53"/>
      <c r="I15" s="53"/>
      <c r="J15" s="53"/>
      <c r="K15" s="54"/>
      <c r="L15" s="50"/>
      <c r="M15" s="50"/>
      <c r="N15" s="50"/>
    </row>
    <row r="16" spans="2:14" x14ac:dyDescent="0.25">
      <c r="B16" s="50"/>
      <c r="C16" s="50"/>
      <c r="D16" s="51"/>
      <c r="E16" s="52"/>
      <c r="F16" s="52"/>
      <c r="G16" s="50"/>
      <c r="H16" s="53"/>
      <c r="I16" s="53"/>
      <c r="J16" s="53"/>
      <c r="K16" s="54"/>
      <c r="L16" s="50"/>
      <c r="M16" s="50"/>
      <c r="N16" s="50"/>
    </row>
  </sheetData>
  <autoFilter ref="B10:K13"/>
  <mergeCells count="9">
    <mergeCell ref="B2:N2"/>
    <mergeCell ref="K1:N1"/>
    <mergeCell ref="L8:N8"/>
    <mergeCell ref="B8:B9"/>
    <mergeCell ref="C8:C9"/>
    <mergeCell ref="D8:D9"/>
    <mergeCell ref="E8:G8"/>
    <mergeCell ref="H8:J8"/>
    <mergeCell ref="K8:K9"/>
  </mergeCells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k D A A B Q S w M E F A A C A A g A r H R p S v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C s d G l K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H R p S v c u n R f R A A A A G w E A A B M A H A B G b 3 J t d W x h c y 9 T Z W N 0 a W 9 u M S 5 t I K I Y A C i g F A A A A A A A A A A A A A A A A A A A A A A A A A A A A C t O T S 7 J z M 9 T C I b Q h t a 8 X L x c x R m J R a k p C j 4 B o Q q 2 C j m p J b x c C k B w Y c b F x o t N F / Z d b L + w 9 8 K O C 7 u A c q 4 V y a k 5 e s 6 l R U W p e S X h + U X Z S f n 5 2 R q a 1 d F + i b m p t k p A A 5 R i a 6 O d 8 / N K g P K x O h B z l J U u z L i w / c K e C 1 u B 5 o D w 3 o v d F 3 Y q A I 3 e c W G / E t D U k M S k n F S 9 k K L E v O K 0 / K J c 5 / y c 0 t y 8 k M q C 1 G I N d D f o V F c r Q e Q N l X Q U P P N K z E z 0 Q C p r d R R g E k Z A i R K g k E J J a k V J b a 0 m L 1 d m H j E O s Q Y A U E s B A i 0 A F A A C A A g A r H R p S v H / x O + m A A A A + Q A A A B I A A A A A A A A A A A A A A A A A A A A A A E N v b m Z p Z y 9 Q Y W N r Y W d l L n h t b F B L A Q I t A B Q A A g A I A K x 0 a U o P y u m r p A A A A O k A A A A T A A A A A A A A A A A A A A A A A P I A A A B b Q 2 9 u d G V u d F 9 U e X B l c 1 0 u e G 1 s U E s B A i 0 A F A A C A A g A r H R p S v c u n R f R A A A A G w E A A B M A A A A A A A A A A A A A A A A A 4 w E A A E Z v c m 1 1 b G F z L 1 N l Y 3 R p b 2 4 x L m 1 Q S w U G A A A A A A M A A w D C A A A A A Q M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7 g g A A A A A A A D M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Q V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4 M C I g L z 4 8 R W 5 0 c n k g V H l w Z T 0 i R m l s b E V y c m 9 y Q 2 9 1 b n Q i I F Z h b H V l P S J s M C I g L z 4 8 R W 5 0 c n k g V H l w Z T 0 i R m l s b E N v b H V t b l R 5 c G V z I i B W Y W x 1 Z T 0 i c 0 F 3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E V y c m 9 y Q 2 9 k Z S I g V m F s d W U 9 I n N V b m t u b 3 d u I i A v P j x F b n R y e S B U e X B l P S J G a W x s T G F z d F V w Z G F 0 Z W Q i I F Z h b H V l P S J k M j A x N y 0 w M y 0 w O V Q x M T o z N z o y M C 4 x M T U 2 M D U 4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U F U v 0 J j Q t 9 C 8 0 L X Q v d C 1 0 L 3 Q v d G L 0 L k g 0 Y L Q u N C / L n t D b 2 x 1 b W 4 x L D B 9 J n F 1 b 3 Q 7 L C Z x d W 9 0 O 1 N l Y 3 R p b 2 4 x L 0 x Q V S / Q m N C 3 0 L z Q t d C 9 0 L X Q v d C 9 0 Y v Q u S D R g t C 4 0 L 8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T F B V L 9 C Y 0 L f Q v N C 1 0 L 3 Q t d C 9 0 L 3 R i 9 C 5 I N G C 0 L j Q v y 5 7 Q 2 9 s d W 1 u M S w w f S Z x d W 9 0 O y w m c X V v d D t T Z W N 0 a W 9 u M S 9 M U F U v 0 J j Q t 9 C 8 0 L X Q v d C 1 0 L 3 Q v d G L 0 L k g 0 Y L Q u N C / L n t D b 2 x 1 b W 4 y L D F 9 J n F 1 b 3 Q 7 X S w m c X V v d D t S Z W x h d G l v b n N o a X B J b m Z v J n F 1 b 3 Q 7 O l t d f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M U F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B V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s a M 2 / d T G g T o k g u 8 w M W U Y X A A A A A A I A A A A A A A N m A A D A A A A A E A A A A I m 3 L j e L A h F f k n v q 5 Y 9 A E s w A A A A A B I A A A K A A A A A Q A A A A O y i G Y t e a s F s 6 2 O G D q a a j i F A A A A D M 7 m L i r h T 0 X x B A + s P X U x d + 1 d e i J j A N c e C k L J Y g a Z v R 7 2 3 p k g V K 0 E g s 9 C i / S D n d b 6 / r B d g 5 f g 1 / + O m d v U k 5 q f 9 F t z T o i V 2 p l / t k Q k u t Z O o X o B Q A A A A N I x F v A h h i x U f J V A v q G I v h 2 h n I g w = = < / D a t a M a s h u p > 
</file>

<file path=customXml/itemProps1.xml><?xml version="1.0" encoding="utf-8"?>
<ds:datastoreItem xmlns:ds="http://schemas.openxmlformats.org/officeDocument/2006/customXml" ds:itemID="{BFC7E76F-B38F-403F-8668-F4EB443799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МО</vt:lpstr>
      <vt:lpstr>Тарифы</vt:lpstr>
      <vt:lpstr>Гемодиализ</vt:lpstr>
      <vt:lpstr>LPU</vt:lpstr>
      <vt:lpstr>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2017-03-10T09:05:09Z</dcterms:modified>
</cp:coreProperties>
</file>