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120" yWindow="105" windowWidth="15120" windowHeight="8010" tabRatio="708" activeTab="4"/>
  </bookViews>
  <sheets>
    <sheet name="МО" sheetId="2" r:id="rId1"/>
    <sheet name="Тарифы" sheetId="3" r:id="rId2"/>
    <sheet name="СКОРАЯ 1е полуг" sheetId="1" r:id="rId3"/>
    <sheet name="СКОРАЯ 2е полуг" sheetId="5" r:id="rId4"/>
    <sheet name="Год" sheetId="6" r:id="rId5"/>
    <sheet name="Свод" sheetId="7" r:id="rId6"/>
  </sheets>
  <definedNames>
    <definedName name="_xlnm._FilterDatabase" localSheetId="4" hidden="1">Год!$B$6:$J$47</definedName>
    <definedName name="_xlnm._FilterDatabase" localSheetId="2" hidden="1">'СКОРАЯ 1е полуг'!$B$6:$J$47</definedName>
    <definedName name="_xlnm._FilterDatabase" localSheetId="3" hidden="1">'СКОРАЯ 2е полуг'!$B$6:$J$47</definedName>
    <definedName name="LPU">МО!$B$6:$C$84</definedName>
    <definedName name="TAR">Тарифы!$B$6:$C$9</definedName>
    <definedName name="TARpol">Тарифы!$B$12:$C$15</definedName>
  </definedNames>
  <calcPr calcId="162913"/>
  <pivotCaches>
    <pivotCache cacheId="1" r:id="rId7"/>
  </pivotCaches>
</workbook>
</file>

<file path=xl/calcChain.xml><?xml version="1.0" encoding="utf-8"?>
<calcChain xmlns="http://schemas.openxmlformats.org/spreadsheetml/2006/main">
  <c r="J9" i="5" l="1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8" i="5"/>
  <c r="E9" i="6"/>
  <c r="F9" i="6"/>
  <c r="G9" i="6"/>
  <c r="E10" i="6"/>
  <c r="F10" i="6"/>
  <c r="G10" i="6"/>
  <c r="E11" i="6"/>
  <c r="F11" i="6"/>
  <c r="G11" i="6"/>
  <c r="E12" i="6"/>
  <c r="F12" i="6"/>
  <c r="G12" i="6"/>
  <c r="E13" i="6"/>
  <c r="F13" i="6"/>
  <c r="G13" i="6"/>
  <c r="E14" i="6"/>
  <c r="F14" i="6"/>
  <c r="G14" i="6"/>
  <c r="E15" i="6"/>
  <c r="F15" i="6"/>
  <c r="G15" i="6"/>
  <c r="E16" i="6"/>
  <c r="F16" i="6"/>
  <c r="G16" i="6"/>
  <c r="E17" i="6"/>
  <c r="F17" i="6"/>
  <c r="G17" i="6"/>
  <c r="E18" i="6"/>
  <c r="F18" i="6"/>
  <c r="G18" i="6"/>
  <c r="E19" i="6"/>
  <c r="F19" i="6"/>
  <c r="G19" i="6"/>
  <c r="E20" i="6"/>
  <c r="F20" i="6"/>
  <c r="G20" i="6"/>
  <c r="E21" i="6"/>
  <c r="F21" i="6"/>
  <c r="G21" i="6"/>
  <c r="E22" i="6"/>
  <c r="F22" i="6"/>
  <c r="G22" i="6"/>
  <c r="E23" i="6"/>
  <c r="F23" i="6"/>
  <c r="G23" i="6"/>
  <c r="E24" i="6"/>
  <c r="F24" i="6"/>
  <c r="G24" i="6"/>
  <c r="E25" i="6"/>
  <c r="F25" i="6"/>
  <c r="G25" i="6"/>
  <c r="E26" i="6"/>
  <c r="F26" i="6"/>
  <c r="G26" i="6"/>
  <c r="E27" i="6"/>
  <c r="F27" i="6"/>
  <c r="G27" i="6"/>
  <c r="E28" i="6"/>
  <c r="F28" i="6"/>
  <c r="G28" i="6"/>
  <c r="E29" i="6"/>
  <c r="F29" i="6"/>
  <c r="G29" i="6"/>
  <c r="E30" i="6"/>
  <c r="F30" i="6"/>
  <c r="G30" i="6"/>
  <c r="E31" i="6"/>
  <c r="F31" i="6"/>
  <c r="G31" i="6"/>
  <c r="E32" i="6"/>
  <c r="F32" i="6"/>
  <c r="G32" i="6"/>
  <c r="E33" i="6"/>
  <c r="F33" i="6"/>
  <c r="G33" i="6"/>
  <c r="E34" i="6"/>
  <c r="F34" i="6"/>
  <c r="G34" i="6"/>
  <c r="E35" i="6"/>
  <c r="F35" i="6"/>
  <c r="G35" i="6"/>
  <c r="E36" i="6"/>
  <c r="F36" i="6"/>
  <c r="G36" i="6"/>
  <c r="E37" i="6"/>
  <c r="F37" i="6"/>
  <c r="G37" i="6"/>
  <c r="E38" i="6"/>
  <c r="F38" i="6"/>
  <c r="G38" i="6"/>
  <c r="E39" i="6"/>
  <c r="F39" i="6"/>
  <c r="G39" i="6"/>
  <c r="E40" i="6"/>
  <c r="F40" i="6"/>
  <c r="G40" i="6"/>
  <c r="E41" i="6"/>
  <c r="F41" i="6"/>
  <c r="G41" i="6"/>
  <c r="E42" i="6"/>
  <c r="F42" i="6"/>
  <c r="G42" i="6"/>
  <c r="E43" i="6"/>
  <c r="F43" i="6"/>
  <c r="G43" i="6"/>
  <c r="E44" i="6"/>
  <c r="F44" i="6"/>
  <c r="G44" i="6"/>
  <c r="E45" i="6"/>
  <c r="F45" i="6"/>
  <c r="G45" i="6"/>
  <c r="E46" i="6"/>
  <c r="F46" i="6"/>
  <c r="G46" i="6"/>
  <c r="E47" i="6"/>
  <c r="F47" i="6"/>
  <c r="G47" i="6"/>
  <c r="E48" i="6"/>
  <c r="F48" i="6"/>
  <c r="G48" i="6"/>
  <c r="H48" i="6"/>
  <c r="F8" i="6"/>
  <c r="G8" i="6"/>
  <c r="E8" i="6"/>
  <c r="E6" i="6" s="1"/>
  <c r="C48" i="6"/>
  <c r="C48" i="5"/>
  <c r="C48" i="1"/>
  <c r="G48" i="1"/>
  <c r="J48" i="1" s="1"/>
  <c r="H48" i="1"/>
  <c r="I48" i="1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G6" i="5"/>
  <c r="F6" i="5"/>
  <c r="E6" i="5"/>
  <c r="F6" i="6" l="1"/>
  <c r="H6" i="5"/>
  <c r="J48" i="6"/>
  <c r="I48" i="6"/>
  <c r="G6" i="6"/>
  <c r="J6" i="5"/>
  <c r="I6" i="5"/>
  <c r="H16" i="1"/>
  <c r="H16" i="6" s="1"/>
  <c r="F6" i="1"/>
  <c r="E6" i="1"/>
  <c r="I47" i="1"/>
  <c r="I47" i="6" s="1"/>
  <c r="H47" i="1"/>
  <c r="H47" i="6" s="1"/>
  <c r="G47" i="1"/>
  <c r="J47" i="1" s="1"/>
  <c r="J47" i="6" s="1"/>
  <c r="C47" i="1"/>
  <c r="I46" i="1"/>
  <c r="I46" i="6" s="1"/>
  <c r="H46" i="1"/>
  <c r="H46" i="6" s="1"/>
  <c r="G46" i="1"/>
  <c r="J46" i="1" s="1"/>
  <c r="J46" i="6" s="1"/>
  <c r="C46" i="1"/>
  <c r="I45" i="1"/>
  <c r="I45" i="6" s="1"/>
  <c r="H45" i="1"/>
  <c r="H45" i="6" s="1"/>
  <c r="G45" i="1"/>
  <c r="J45" i="1" s="1"/>
  <c r="J45" i="6" s="1"/>
  <c r="C45" i="1"/>
  <c r="I44" i="1"/>
  <c r="I44" i="6" s="1"/>
  <c r="H44" i="1"/>
  <c r="H44" i="6" s="1"/>
  <c r="G44" i="1"/>
  <c r="J44" i="1" s="1"/>
  <c r="J44" i="6" s="1"/>
  <c r="C44" i="1"/>
  <c r="I43" i="1"/>
  <c r="I43" i="6" s="1"/>
  <c r="H43" i="1"/>
  <c r="H43" i="6" s="1"/>
  <c r="G43" i="1"/>
  <c r="J43" i="1" s="1"/>
  <c r="J43" i="6" s="1"/>
  <c r="C43" i="1"/>
  <c r="I42" i="1"/>
  <c r="I42" i="6" s="1"/>
  <c r="H42" i="1"/>
  <c r="H42" i="6" s="1"/>
  <c r="G42" i="1"/>
  <c r="J42" i="1" s="1"/>
  <c r="J42" i="6" s="1"/>
  <c r="C42" i="1"/>
  <c r="I41" i="1"/>
  <c r="I41" i="6" s="1"/>
  <c r="H41" i="1"/>
  <c r="H41" i="6" s="1"/>
  <c r="G41" i="1"/>
  <c r="J41" i="1" s="1"/>
  <c r="J41" i="6" s="1"/>
  <c r="C41" i="1"/>
  <c r="I40" i="1"/>
  <c r="I40" i="6" s="1"/>
  <c r="H40" i="1"/>
  <c r="H40" i="6" s="1"/>
  <c r="G40" i="1"/>
  <c r="J40" i="1" s="1"/>
  <c r="J40" i="6" s="1"/>
  <c r="C40" i="1"/>
  <c r="I39" i="1"/>
  <c r="I39" i="6" s="1"/>
  <c r="H39" i="1"/>
  <c r="H39" i="6" s="1"/>
  <c r="G39" i="1"/>
  <c r="J39" i="1" s="1"/>
  <c r="J39" i="6" s="1"/>
  <c r="C39" i="1"/>
  <c r="I38" i="1"/>
  <c r="I38" i="6" s="1"/>
  <c r="H38" i="1"/>
  <c r="H38" i="6" s="1"/>
  <c r="G38" i="1"/>
  <c r="J38" i="1" s="1"/>
  <c r="J38" i="6" s="1"/>
  <c r="C38" i="1"/>
  <c r="I37" i="1"/>
  <c r="I37" i="6" s="1"/>
  <c r="H37" i="1"/>
  <c r="H37" i="6" s="1"/>
  <c r="G37" i="1"/>
  <c r="J37" i="1" s="1"/>
  <c r="J37" i="6" s="1"/>
  <c r="C37" i="1"/>
  <c r="I36" i="1"/>
  <c r="I36" i="6" s="1"/>
  <c r="H36" i="1"/>
  <c r="H36" i="6" s="1"/>
  <c r="G36" i="1"/>
  <c r="J36" i="1" s="1"/>
  <c r="J36" i="6" s="1"/>
  <c r="C36" i="1"/>
  <c r="I35" i="1"/>
  <c r="I35" i="6" s="1"/>
  <c r="H35" i="1"/>
  <c r="H35" i="6" s="1"/>
  <c r="G35" i="1"/>
  <c r="J35" i="1" s="1"/>
  <c r="J35" i="6" s="1"/>
  <c r="C35" i="1"/>
  <c r="I34" i="1"/>
  <c r="I34" i="6" s="1"/>
  <c r="H34" i="1"/>
  <c r="H34" i="6" s="1"/>
  <c r="G34" i="1"/>
  <c r="J34" i="1" s="1"/>
  <c r="J34" i="6" s="1"/>
  <c r="C34" i="1"/>
  <c r="I33" i="1"/>
  <c r="I33" i="6" s="1"/>
  <c r="H33" i="1"/>
  <c r="H33" i="6" s="1"/>
  <c r="G33" i="1"/>
  <c r="J33" i="1" s="1"/>
  <c r="J33" i="6" s="1"/>
  <c r="C33" i="1"/>
  <c r="I32" i="1"/>
  <c r="I32" i="6" s="1"/>
  <c r="H32" i="1"/>
  <c r="H32" i="6" s="1"/>
  <c r="G32" i="1"/>
  <c r="J32" i="1" s="1"/>
  <c r="J32" i="6" s="1"/>
  <c r="C32" i="1"/>
  <c r="I31" i="1"/>
  <c r="I31" i="6" s="1"/>
  <c r="H31" i="1"/>
  <c r="H31" i="6" s="1"/>
  <c r="G31" i="1"/>
  <c r="J31" i="1" s="1"/>
  <c r="J31" i="6" s="1"/>
  <c r="C31" i="1"/>
  <c r="I30" i="1"/>
  <c r="I30" i="6" s="1"/>
  <c r="H30" i="1"/>
  <c r="H30" i="6" s="1"/>
  <c r="G30" i="1"/>
  <c r="J30" i="1" s="1"/>
  <c r="J30" i="6" s="1"/>
  <c r="C30" i="1"/>
  <c r="I29" i="1"/>
  <c r="I29" i="6" s="1"/>
  <c r="H29" i="1"/>
  <c r="H29" i="6" s="1"/>
  <c r="G29" i="1"/>
  <c r="J29" i="1" s="1"/>
  <c r="J29" i="6" s="1"/>
  <c r="C29" i="1"/>
  <c r="I28" i="1"/>
  <c r="I28" i="6" s="1"/>
  <c r="H28" i="1"/>
  <c r="H28" i="6" s="1"/>
  <c r="G28" i="1"/>
  <c r="J28" i="1" s="1"/>
  <c r="J28" i="6" s="1"/>
  <c r="C28" i="1"/>
  <c r="I27" i="1"/>
  <c r="I27" i="6" s="1"/>
  <c r="H27" i="1"/>
  <c r="H27" i="6" s="1"/>
  <c r="G27" i="1"/>
  <c r="J27" i="1" s="1"/>
  <c r="J27" i="6" s="1"/>
  <c r="C27" i="1"/>
  <c r="I26" i="1"/>
  <c r="I26" i="6" s="1"/>
  <c r="H26" i="1"/>
  <c r="H26" i="6" s="1"/>
  <c r="G26" i="1"/>
  <c r="J26" i="1" s="1"/>
  <c r="J26" i="6" s="1"/>
  <c r="C26" i="1"/>
  <c r="I25" i="1"/>
  <c r="I25" i="6" s="1"/>
  <c r="H25" i="1"/>
  <c r="H25" i="6" s="1"/>
  <c r="G25" i="1"/>
  <c r="J25" i="1" s="1"/>
  <c r="J25" i="6" s="1"/>
  <c r="C25" i="1"/>
  <c r="I24" i="1"/>
  <c r="I24" i="6" s="1"/>
  <c r="H24" i="1"/>
  <c r="H24" i="6" s="1"/>
  <c r="G24" i="1"/>
  <c r="J24" i="1" s="1"/>
  <c r="J24" i="6" s="1"/>
  <c r="C24" i="1"/>
  <c r="I23" i="1"/>
  <c r="I23" i="6" s="1"/>
  <c r="H23" i="1"/>
  <c r="H23" i="6" s="1"/>
  <c r="G23" i="1"/>
  <c r="J23" i="1" s="1"/>
  <c r="J23" i="6" s="1"/>
  <c r="C23" i="1"/>
  <c r="I22" i="1"/>
  <c r="I22" i="6" s="1"/>
  <c r="H22" i="1"/>
  <c r="H22" i="6" s="1"/>
  <c r="G22" i="1"/>
  <c r="J22" i="1" s="1"/>
  <c r="J22" i="6" s="1"/>
  <c r="C22" i="1"/>
  <c r="I21" i="1"/>
  <c r="I21" i="6" s="1"/>
  <c r="H21" i="1"/>
  <c r="H21" i="6" s="1"/>
  <c r="G21" i="1"/>
  <c r="J21" i="1" s="1"/>
  <c r="J21" i="6" s="1"/>
  <c r="C21" i="1"/>
  <c r="I20" i="1"/>
  <c r="I20" i="6" s="1"/>
  <c r="H20" i="1"/>
  <c r="H20" i="6" s="1"/>
  <c r="G20" i="1"/>
  <c r="J20" i="1" s="1"/>
  <c r="J20" i="6" s="1"/>
  <c r="C20" i="1"/>
  <c r="I19" i="1"/>
  <c r="I19" i="6" s="1"/>
  <c r="H19" i="1"/>
  <c r="H19" i="6" s="1"/>
  <c r="G19" i="1"/>
  <c r="J19" i="1" s="1"/>
  <c r="J19" i="6" s="1"/>
  <c r="C19" i="1"/>
  <c r="I18" i="1"/>
  <c r="I18" i="6" s="1"/>
  <c r="H18" i="1"/>
  <c r="H18" i="6" s="1"/>
  <c r="G18" i="1"/>
  <c r="J18" i="1" s="1"/>
  <c r="J18" i="6" s="1"/>
  <c r="C18" i="1"/>
  <c r="I17" i="1"/>
  <c r="I17" i="6" s="1"/>
  <c r="H17" i="1"/>
  <c r="H17" i="6" s="1"/>
  <c r="G17" i="1"/>
  <c r="J17" i="1" s="1"/>
  <c r="J17" i="6" s="1"/>
  <c r="C17" i="1"/>
  <c r="I16" i="1"/>
  <c r="I16" i="6" s="1"/>
  <c r="G16" i="1"/>
  <c r="J16" i="1" s="1"/>
  <c r="J16" i="6" s="1"/>
  <c r="C16" i="1"/>
  <c r="I15" i="1"/>
  <c r="I15" i="6" s="1"/>
  <c r="H15" i="1"/>
  <c r="H15" i="6" s="1"/>
  <c r="G15" i="1"/>
  <c r="J15" i="1" s="1"/>
  <c r="J15" i="6" s="1"/>
  <c r="C15" i="1"/>
  <c r="I14" i="1"/>
  <c r="I14" i="6" s="1"/>
  <c r="H14" i="1"/>
  <c r="H14" i="6" s="1"/>
  <c r="G14" i="1"/>
  <c r="J14" i="1" s="1"/>
  <c r="J14" i="6" s="1"/>
  <c r="C14" i="1"/>
  <c r="I13" i="1"/>
  <c r="I13" i="6" s="1"/>
  <c r="H13" i="1"/>
  <c r="H13" i="6" s="1"/>
  <c r="G13" i="1"/>
  <c r="J13" i="1" s="1"/>
  <c r="J13" i="6" s="1"/>
  <c r="C13" i="1"/>
  <c r="I12" i="1"/>
  <c r="I12" i="6" s="1"/>
  <c r="H12" i="1"/>
  <c r="H12" i="6" s="1"/>
  <c r="G12" i="1"/>
  <c r="J12" i="1" s="1"/>
  <c r="J12" i="6" s="1"/>
  <c r="C12" i="1"/>
  <c r="G9" i="1"/>
  <c r="J9" i="1" s="1"/>
  <c r="J9" i="6" s="1"/>
  <c r="H9" i="1"/>
  <c r="H9" i="6" s="1"/>
  <c r="I9" i="1"/>
  <c r="I9" i="6" s="1"/>
  <c r="G10" i="1"/>
  <c r="J10" i="1" s="1"/>
  <c r="J10" i="6" s="1"/>
  <c r="H10" i="1"/>
  <c r="H10" i="6" s="1"/>
  <c r="I10" i="1"/>
  <c r="I10" i="6" s="1"/>
  <c r="G11" i="1"/>
  <c r="J11" i="1" s="1"/>
  <c r="J11" i="6" s="1"/>
  <c r="H11" i="1"/>
  <c r="H11" i="6" s="1"/>
  <c r="I11" i="1"/>
  <c r="I11" i="6" s="1"/>
  <c r="C9" i="1"/>
  <c r="C10" i="1"/>
  <c r="C11" i="1"/>
  <c r="G8" i="1"/>
  <c r="J8" i="1" s="1"/>
  <c r="J8" i="6" s="1"/>
  <c r="C8" i="1"/>
  <c r="H8" i="1"/>
  <c r="H8" i="6" s="1"/>
  <c r="I8" i="1"/>
  <c r="I8" i="6" s="1"/>
  <c r="J6" i="6" l="1"/>
  <c r="I6" i="6"/>
  <c r="H6" i="6"/>
  <c r="I6" i="1"/>
  <c r="H6" i="1"/>
  <c r="J6" i="1"/>
  <c r="G6" i="1"/>
</calcChain>
</file>

<file path=xl/sharedStrings.xml><?xml version="1.0" encoding="utf-8"?>
<sst xmlns="http://schemas.openxmlformats.org/spreadsheetml/2006/main" count="311" uniqueCount="115">
  <si>
    <t>Код МО</t>
  </si>
  <si>
    <t>Наименование МО</t>
  </si>
  <si>
    <t>РГС</t>
  </si>
  <si>
    <t>ВТБ</t>
  </si>
  <si>
    <t>Итого</t>
  </si>
  <si>
    <t xml:space="preserve">№ </t>
  </si>
  <si>
    <t>КОД МО</t>
  </si>
  <si>
    <t>ГБУЗ "РКБ"</t>
  </si>
  <si>
    <t>ГБУЗ "РДКБ"</t>
  </si>
  <si>
    <t>ГБУЗ "КБСП"</t>
  </si>
  <si>
    <t>ГБУЗ "РЦВМР"</t>
  </si>
  <si>
    <t>ГБУЗ "Алагирская ЦРБ"</t>
  </si>
  <si>
    <t>ООО "Стоматология №1"</t>
  </si>
  <si>
    <t>ГБУЗ "Ардонская ЦРБ"</t>
  </si>
  <si>
    <t>ГБУЗ "Ирафская ЦРБ"</t>
  </si>
  <si>
    <t>ГБУЗ "Кировская ЦРБ"</t>
  </si>
  <si>
    <t>НУЗ "Узловая больница на ст. Владикавказ ОАО "РЖД"</t>
  </si>
  <si>
    <t>ГБУЗ "Правобережная ЦРКБ"</t>
  </si>
  <si>
    <t>ФГБОУ ВО  СОГМА МЗ</t>
  </si>
  <si>
    <t>ГБУЗ "Пригородная ЦРБ"</t>
  </si>
  <si>
    <t>ГБУЗ "РЭД"</t>
  </si>
  <si>
    <t>ГБУЗ "Дигорская ЦРБ"</t>
  </si>
  <si>
    <t>ГБУЗ "Республиканский центр пульмонологической помощи" МЗ РСО-А</t>
  </si>
  <si>
    <t>ООО "Хэппи дент"(стоматология)</t>
  </si>
  <si>
    <t>ООО "Городская стоматологическая пол-ка № 1"</t>
  </si>
  <si>
    <t>ГБУЗ "Родильный дом №1"</t>
  </si>
  <si>
    <t>ГБУЗ "Родильный дом №2"</t>
  </si>
  <si>
    <t>ООО "Северо-Кавказский нефрологический центр"(Беслан)</t>
  </si>
  <si>
    <t>ГБУЗ "РКВД"</t>
  </si>
  <si>
    <t>ГБУЗ "РОД"</t>
  </si>
  <si>
    <t>АО «Стоматология»</t>
  </si>
  <si>
    <t>ГБУЗ РСО-А "Республиканский клинико-диагностический центр"(  студенческая  пол-ка № 6)</t>
  </si>
  <si>
    <t>ГБУЗ "Поликлиника № 1"</t>
  </si>
  <si>
    <t>ГБУЗ  "Поликлиника № 4"</t>
  </si>
  <si>
    <t>ГБУЗ  "Поликлиника № 7"</t>
  </si>
  <si>
    <t>ГБУЗ "Дет. поликлиника №1"</t>
  </si>
  <si>
    <t>ГБУЗ "Дет. поликлиника №2"</t>
  </si>
  <si>
    <t>ГБУЗ "Дет. поликлиника №3"</t>
  </si>
  <si>
    <t>ГБУЗ "Дет. поликлиника №4"</t>
  </si>
  <si>
    <t>ФКУЗ "МСЧ МВД России по РСО-А"</t>
  </si>
  <si>
    <t>ООО"МедФарн"(пол-ка, дневной стационар)</t>
  </si>
  <si>
    <t>ООО "3-я стоматология"</t>
  </si>
  <si>
    <t>НК санаторий-профилакторий "Сосновая роща"</t>
  </si>
  <si>
    <t>ФГБУ "СКММ центр МЗ РФ" (Беслан)</t>
  </si>
  <si>
    <t xml:space="preserve"> ООО "ХХI век "  (ортопедия, г. Ардон)</t>
  </si>
  <si>
    <t>Санаторий ТАМИСК Филиал ООО СКО "Курорты Осетии"</t>
  </si>
  <si>
    <t>ООО"КБ" стоматология</t>
  </si>
  <si>
    <t>ООО "ЭСТЕТ"(стоматология)</t>
  </si>
  <si>
    <t>Санаторий ОСЕТИЯ Филиал  ООО СКО " Курорты Осетии"</t>
  </si>
  <si>
    <t xml:space="preserve">ГАУЗ  «Республиканская офтальмологическая больница» </t>
  </si>
  <si>
    <t>ООО "Центр высоких технологий" (глазные болезни)</t>
  </si>
  <si>
    <t>ООО "Стар"(стоматология)</t>
  </si>
  <si>
    <t>ООО Стоматология "Лаки-Дент"</t>
  </si>
  <si>
    <t>ООО"Юнидент плюс"(стоматология)</t>
  </si>
  <si>
    <t>ООО "Прима"(стоматология)</t>
  </si>
  <si>
    <t>ГБУЗ "Станция скорой  мед.  помощи"</t>
  </si>
  <si>
    <t>ГБУЗ "Республиканский центр охраны здоровья семьи и репродукции"</t>
  </si>
  <si>
    <t>ООО "Клиника внутренних болезней"(дневной стационар)</t>
  </si>
  <si>
    <t>ООО "Дентис"(стоматология)</t>
  </si>
  <si>
    <t>ООО "Влад-Стом"(стоматология)</t>
  </si>
  <si>
    <t>ООО "БМК" осетинский филиал (КБСП)</t>
  </si>
  <si>
    <t>ГАУЗ Диагностический центр МЗ РСО-А (Беслан) (МРТ)</t>
  </si>
  <si>
    <t>ГБУЗ "Моздокская ЦРБ"</t>
  </si>
  <si>
    <t>ФГКУ "412 ВГ" Минобороны России"</t>
  </si>
  <si>
    <t>Стоматологический кабинет "Стоматолог"</t>
  </si>
  <si>
    <t>Медицинский центр ООО "Мега" (МРТ)</t>
  </si>
  <si>
    <t>ООО "ЛОЦ Авиценна"(реабилитация)</t>
  </si>
  <si>
    <t xml:space="preserve"> ИП Калоева Л.М. (сурдология)</t>
  </si>
  <si>
    <t>ООО "Центр коррекции двигательных нарушений"(лечение ДЦП)</t>
  </si>
  <si>
    <t>ООО " Атриум" ( стоматология)</t>
  </si>
  <si>
    <t>ООО "Эко-Содействие" г. Нижний Новгород"(ЭКО)</t>
  </si>
  <si>
    <t>ООО" Медика- Менте" (ЭКО) г. Москва</t>
  </si>
  <si>
    <t xml:space="preserve">ИП Султанбеков Далер Гайратович  (ортопедия) </t>
  </si>
  <si>
    <t>ООО" Дентекс"  (стоматология)</t>
  </si>
  <si>
    <t>ГБУЗ Республиканский врачебно-физкультурный диспансер"</t>
  </si>
  <si>
    <t>ООО "Каспий"   (реабилитация)</t>
  </si>
  <si>
    <t>ООО" Центр Эко"    ( ЭКО) г. Нальчик</t>
  </si>
  <si>
    <t>ООО" КДЛ Дзагуров Г.К."  (лабораторные услуги)</t>
  </si>
  <si>
    <t>ФГБУ Северо-Кавказский федеральный научно-клинический центр ФМБА России  г. Ессентуки(реабилитация)</t>
  </si>
  <si>
    <t>ООО" Евромед Клиник"       (ЭКО) г. Санкт-Петербург</t>
  </si>
  <si>
    <t>ООО " Смайл Центр"  (стоматология)</t>
  </si>
  <si>
    <t>ООО " Частная скорая медицинская помощь "Надежда"</t>
  </si>
  <si>
    <t>ООО "ЛДЦ "АС-Медикал"(медицинские осмотры детей)</t>
  </si>
  <si>
    <t>ФГБУ Пятигорский государственный научно-исследовательский институт курортологии ФМБА России (реабилитация)</t>
  </si>
  <si>
    <t>ООО "ДентАрт"(стоматология)</t>
  </si>
  <si>
    <t>ООО "Ивамед" (ЭКО) г. Москва</t>
  </si>
  <si>
    <t>МО</t>
  </si>
  <si>
    <t>Наим_МО</t>
  </si>
  <si>
    <t>К1_Ргс</t>
  </si>
  <si>
    <t>К1_ВТБ</t>
  </si>
  <si>
    <t>К_1</t>
  </si>
  <si>
    <t>С1_Ргс</t>
  </si>
  <si>
    <t>С1_ВТБ</t>
  </si>
  <si>
    <t>С_1</t>
  </si>
  <si>
    <t>ВИД</t>
  </si>
  <si>
    <t xml:space="preserve">Количество </t>
  </si>
  <si>
    <t>Тип</t>
  </si>
  <si>
    <t xml:space="preserve">Сумма </t>
  </si>
  <si>
    <t>Вид</t>
  </si>
  <si>
    <t>Названия строк</t>
  </si>
  <si>
    <t>Общий итог</t>
  </si>
  <si>
    <t>ВрачБриг</t>
  </si>
  <si>
    <t>ФельдБриг</t>
  </si>
  <si>
    <t>СпецБриг</t>
  </si>
  <si>
    <t>Сумма по полю К_1</t>
  </si>
  <si>
    <t>Названия столбцов</t>
  </si>
  <si>
    <t>Тромболизис</t>
  </si>
  <si>
    <t>Приложение №5 к Протоколу № 9 заседания Комиссии от 23.06.2017</t>
  </si>
  <si>
    <t>ОБЪЕМЫ ПО ОКАЗАНИЮ СКОРОЙ МЕДИЦИНСКОЙ ПОМОЩИ</t>
  </si>
  <si>
    <t>Итог Сумма по полю К_1</t>
  </si>
  <si>
    <t>Итог Сумма по полю С_1</t>
  </si>
  <si>
    <t>Сумма по полю С_1</t>
  </si>
  <si>
    <t>Тариф 01.01-30.06.2017 гг.</t>
  </si>
  <si>
    <t>Тариф 01.07-31.12.2017 гг.</t>
  </si>
  <si>
    <t>Приложение №4 к Протоколу №10 заседания комиссии от  21.07.2017г. Редакция Приложения №5 к Протоколу № 9 заседания Комиссии от 23.06.2017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</si>
</sst>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mbria"/>
      <family val="1"/>
      <charset val="204"/>
    </font>
    <font>
      <sz val="11"/>
      <color indexed="8"/>
      <name val="Cambria"/>
      <family val="1"/>
      <charset val="204"/>
    </font>
    <font>
      <b/>
      <sz val="12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8" fillId="0" borderId="0">
      <alignment horizontal="right" vertical="center"/>
    </xf>
    <xf numFmtId="0" fontId="9" fillId="0" borderId="0">
      <alignment horizontal="center" vertical="top"/>
    </xf>
    <xf numFmtId="0" fontId="10" fillId="0" borderId="0">
      <alignment horizontal="left" vertical="top"/>
    </xf>
    <xf numFmtId="0" fontId="8" fillId="0" borderId="0">
      <alignment horizontal="center" vertical="center"/>
    </xf>
    <xf numFmtId="0" fontId="8" fillId="0" borderId="0">
      <alignment horizontal="left" vertical="center"/>
    </xf>
    <xf numFmtId="0" fontId="8" fillId="0" borderId="0">
      <alignment horizontal="right" vertical="center"/>
    </xf>
  </cellStyleXfs>
  <cellXfs count="66">
    <xf numFmtId="0" fontId="0" fillId="0" borderId="0" xfId="0"/>
    <xf numFmtId="0" fontId="0" fillId="0" borderId="0" xfId="0" applyAlignment="1"/>
    <xf numFmtId="0" fontId="0" fillId="2" borderId="1" xfId="0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/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top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/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top"/>
    </xf>
    <xf numFmtId="164" fontId="2" fillId="2" borderId="3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0" fillId="0" borderId="3" xfId="0" applyBorder="1"/>
    <xf numFmtId="0" fontId="0" fillId="3" borderId="3" xfId="0" applyFill="1" applyBorder="1"/>
    <xf numFmtId="4" fontId="0" fillId="0" borderId="3" xfId="0" applyNumberFormat="1" applyBorder="1"/>
    <xf numFmtId="4" fontId="0" fillId="0" borderId="0" xfId="0" applyNumberFormat="1"/>
    <xf numFmtId="4" fontId="0" fillId="3" borderId="3" xfId="0" applyNumberFormat="1" applyFill="1" applyBorder="1" applyAlignment="1">
      <alignment horizontal="center"/>
    </xf>
    <xf numFmtId="4" fontId="0" fillId="3" borderId="3" xfId="0" applyNumberFormat="1" applyFill="1" applyBorder="1"/>
    <xf numFmtId="0" fontId="0" fillId="4" borderId="3" xfId="0" applyFill="1" applyBorder="1"/>
    <xf numFmtId="0" fontId="0" fillId="4" borderId="3" xfId="0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4" fontId="0" fillId="5" borderId="3" xfId="0" applyNumberFormat="1" applyFill="1" applyBorder="1" applyAlignment="1">
      <alignment horizontal="center" vertical="center"/>
    </xf>
    <xf numFmtId="4" fontId="0" fillId="5" borderId="3" xfId="0" applyNumberForma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5" fillId="0" borderId="0" xfId="0" applyFont="1"/>
    <xf numFmtId="4" fontId="4" fillId="0" borderId="4" xfId="0" applyNumberFormat="1" applyFont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0" borderId="0" xfId="0" pivotButton="1"/>
    <xf numFmtId="0" fontId="0" fillId="6" borderId="3" xfId="0" applyFill="1" applyBorder="1" applyAlignment="1">
      <alignment vertical="center" wrapText="1"/>
    </xf>
    <xf numFmtId="3" fontId="0" fillId="0" borderId="0" xfId="0" applyNumberFormat="1"/>
    <xf numFmtId="3" fontId="0" fillId="0" borderId="0" xfId="0" applyNumberFormat="1" applyFill="1"/>
    <xf numFmtId="3" fontId="0" fillId="0" borderId="4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4" fillId="0" borderId="4" xfId="0" applyNumberFormat="1" applyFont="1" applyBorder="1" applyAlignment="1">
      <alignment horizontal="center" vertical="center"/>
    </xf>
    <xf numFmtId="3" fontId="0" fillId="0" borderId="3" xfId="0" applyNumberFormat="1" applyBorder="1"/>
    <xf numFmtId="3" fontId="0" fillId="3" borderId="3" xfId="0" applyNumberFormat="1" applyFill="1" applyBorder="1"/>
    <xf numFmtId="0" fontId="0" fillId="4" borderId="3" xfId="0" applyFill="1" applyBorder="1" applyAlignment="1">
      <alignment horizontal="center" vertical="center"/>
    </xf>
    <xf numFmtId="3" fontId="0" fillId="0" borderId="3" xfId="0" applyNumberFormat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NumberFormat="1"/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wrapText="1"/>
    </xf>
    <xf numFmtId="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3" fontId="0" fillId="0" borderId="4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3" xfId="0" applyFill="1" applyBorder="1"/>
  </cellXfs>
  <cellStyles count="7">
    <cellStyle name="S0" xfId="2"/>
    <cellStyle name="S1" xfId="3"/>
    <cellStyle name="S2" xfId="4"/>
    <cellStyle name="S3" xfId="5"/>
    <cellStyle name="S4" xfId="1"/>
    <cellStyle name="S5" xfId="6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54;&#1073;&#1098;&#1077;&#1084;&#1099;%20&#1087;&#1086;%20&#1057;&#1052;&#1055;%20&#1089;%2010%20&#1087;&#1088;&#1090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947.637822222219" createdVersion="6" refreshedVersion="6" minRefreshableVersion="3" recordCount="41">
  <cacheSource type="worksheet">
    <worksheetSource ref="B7:J48" sheet="Год" r:id="rId2"/>
  </cacheSource>
  <cacheFields count="9">
    <cacheField name="МО" numFmtId="0">
      <sharedItems containsSemiMixedTypes="0" containsString="0" containsNumber="1" containsInteger="1" minValue="150003" maxValue="150117" count="11">
        <n v="150007"/>
        <n v="150020"/>
        <n v="150009"/>
        <n v="150019"/>
        <n v="150010"/>
        <n v="150012"/>
        <n v="150112"/>
        <n v="150016"/>
        <n v="150014"/>
        <n v="150003"/>
        <n v="150117"/>
      </sharedItems>
    </cacheField>
    <cacheField name="Наим_МО" numFmtId="0">
      <sharedItems count="11">
        <s v="ГБУЗ &quot;Алагирская ЦРБ&quot;"/>
        <s v="ГБУЗ &quot;Республиканский центр пульмонологической помощи&quot; МЗ РСО-А"/>
        <s v="ГБУЗ &quot;Ардонская ЦРБ&quot;"/>
        <s v="ГБУЗ &quot;Дигорская ЦРБ&quot;"/>
        <s v="ГБУЗ &quot;Ирафская ЦРБ&quot;"/>
        <s v="ГБУЗ &quot;Кировская ЦРБ&quot;"/>
        <s v="ГБУЗ &quot;Моздокская ЦРБ&quot;"/>
        <s v="ГБУЗ &quot;Пригородная ЦРБ&quot;"/>
        <s v="ГБУЗ &quot;Правобережная ЦРКБ&quot;"/>
        <s v="ГБУЗ &quot;КБСП&quot;"/>
        <s v="Медицинский центр ООО &quot;Мега&quot; (МРТ)"/>
      </sharedItems>
    </cacheField>
    <cacheField name="Вид" numFmtId="0">
      <sharedItems count="4">
        <s v="ВрачБриг"/>
        <s v="ФельдБриг"/>
        <s v="СпецБриг"/>
        <s v="Тромболизис"/>
      </sharedItems>
    </cacheField>
    <cacheField name="К1_Ргс" numFmtId="3">
      <sharedItems containsSemiMixedTypes="0" containsString="0" containsNumber="1" containsInteger="1" minValue="0" maxValue="55954"/>
    </cacheField>
    <cacheField name="К1_ВТБ" numFmtId="3">
      <sharedItems containsSemiMixedTypes="0" containsString="0" containsNumber="1" containsInteger="1" minValue="0" maxValue="13990"/>
    </cacheField>
    <cacheField name="К_1" numFmtId="3">
      <sharedItems containsSemiMixedTypes="0" containsString="0" containsNumber="1" containsInteger="1" minValue="0" maxValue="69944" count="27">
        <n v="3015"/>
        <n v="8723"/>
        <n v="0"/>
        <n v="495"/>
        <n v="3018"/>
        <n v="6254"/>
        <n v="2495"/>
        <n v="4026"/>
        <n v="5"/>
        <n v="1241"/>
        <n v="3751"/>
        <n v="10"/>
        <n v="2980"/>
        <n v="4485"/>
        <n v="20"/>
        <n v="2415"/>
        <n v="22095"/>
        <n v="30"/>
        <n v="18954"/>
        <n v="5659"/>
        <n v="50"/>
        <n v="14835"/>
        <n v="3200"/>
        <n v="69944"/>
        <n v="7725"/>
        <n v="25117"/>
        <n v="3000"/>
      </sharedItems>
    </cacheField>
    <cacheField name="С1_Ргс" numFmtId="4">
      <sharedItems containsSemiMixedTypes="0" containsString="0" containsNumber="1" minValue="0" maxValue="94743036.120000005"/>
    </cacheField>
    <cacheField name="С1_ВТБ" numFmtId="4">
      <sharedItems containsSemiMixedTypes="0" containsString="0" containsNumber="1" minValue="0" maxValue="23880599.670000002"/>
    </cacheField>
    <cacheField name="С_1" numFmtId="4">
      <sharedItems containsSemiMixedTypes="0" containsString="0" containsNumber="1" minValue="0" maxValue="118623635.78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">
  <r>
    <x v="0"/>
    <x v="0"/>
    <x v="0"/>
    <n v="2715"/>
    <n v="300"/>
    <x v="0"/>
    <n v="4630233.87"/>
    <n v="505185.48"/>
    <n v="5135419.3499999996"/>
  </r>
  <r>
    <x v="0"/>
    <x v="0"/>
    <x v="1"/>
    <n v="7861"/>
    <n v="862"/>
    <x v="1"/>
    <n v="11699447.689999999"/>
    <n v="1282905.98"/>
    <n v="12982353.669999998"/>
  </r>
  <r>
    <x v="0"/>
    <x v="0"/>
    <x v="2"/>
    <n v="0"/>
    <n v="0"/>
    <x v="2"/>
    <n v="0"/>
    <n v="0"/>
    <n v="0"/>
  </r>
  <r>
    <x v="0"/>
    <x v="0"/>
    <x v="3"/>
    <n v="0"/>
    <n v="0"/>
    <x v="2"/>
    <n v="0"/>
    <n v="0"/>
    <n v="0"/>
  </r>
  <r>
    <x v="1"/>
    <x v="1"/>
    <x v="0"/>
    <n v="0"/>
    <n v="0"/>
    <x v="2"/>
    <n v="0"/>
    <n v="0"/>
    <n v="0"/>
  </r>
  <r>
    <x v="1"/>
    <x v="1"/>
    <x v="1"/>
    <n v="447"/>
    <n v="48"/>
    <x v="3"/>
    <n v="665265.63"/>
    <n v="71437.919999999998"/>
    <n v="736703.55"/>
  </r>
  <r>
    <x v="1"/>
    <x v="1"/>
    <x v="2"/>
    <n v="0"/>
    <n v="0"/>
    <x v="2"/>
    <n v="0"/>
    <n v="0"/>
    <n v="0"/>
  </r>
  <r>
    <x v="1"/>
    <x v="1"/>
    <x v="3"/>
    <n v="0"/>
    <n v="0"/>
    <x v="2"/>
    <n v="0"/>
    <n v="0"/>
    <n v="0"/>
  </r>
  <r>
    <x v="2"/>
    <x v="2"/>
    <x v="0"/>
    <n v="2918"/>
    <n v="100"/>
    <x v="4"/>
    <n v="4940698.6500000004"/>
    <n v="168111.39"/>
    <n v="5108810.04"/>
  </r>
  <r>
    <x v="2"/>
    <x v="2"/>
    <x v="1"/>
    <n v="6106"/>
    <n v="148"/>
    <x v="5"/>
    <n v="9087498.7400000002"/>
    <n v="220266.91999999998"/>
    <n v="9307765.6600000001"/>
  </r>
  <r>
    <x v="2"/>
    <x v="2"/>
    <x v="2"/>
    <n v="0"/>
    <n v="0"/>
    <x v="2"/>
    <n v="0"/>
    <n v="0"/>
    <n v="0"/>
  </r>
  <r>
    <x v="2"/>
    <x v="2"/>
    <x v="3"/>
    <n v="0"/>
    <n v="0"/>
    <x v="2"/>
    <n v="0"/>
    <n v="0"/>
    <n v="0"/>
  </r>
  <r>
    <x v="3"/>
    <x v="3"/>
    <x v="0"/>
    <n v="2442"/>
    <n v="53"/>
    <x v="6"/>
    <n v="4136795.6399999997"/>
    <n v="88802.97"/>
    <n v="4225598.6099999994"/>
  </r>
  <r>
    <x v="3"/>
    <x v="3"/>
    <x v="1"/>
    <n v="3900"/>
    <n v="126"/>
    <x v="7"/>
    <n v="5804331"/>
    <n v="187524.53999999998"/>
    <n v="5991855.54"/>
  </r>
  <r>
    <x v="3"/>
    <x v="3"/>
    <x v="2"/>
    <n v="0"/>
    <n v="0"/>
    <x v="2"/>
    <n v="0"/>
    <n v="0"/>
    <n v="0"/>
  </r>
  <r>
    <x v="3"/>
    <x v="3"/>
    <x v="3"/>
    <n v="5"/>
    <n v="0"/>
    <x v="8"/>
    <n v="126533"/>
    <n v="0"/>
    <n v="126533"/>
  </r>
  <r>
    <x v="4"/>
    <x v="4"/>
    <x v="0"/>
    <n v="1153"/>
    <n v="88"/>
    <x v="9"/>
    <n v="2056738.71"/>
    <n v="148554.75"/>
    <n v="2205293.46"/>
  </r>
  <r>
    <x v="4"/>
    <x v="4"/>
    <x v="1"/>
    <n v="3591"/>
    <n v="160"/>
    <x v="10"/>
    <n v="5344449.3899999997"/>
    <n v="238126.4"/>
    <n v="5582575.79"/>
  </r>
  <r>
    <x v="4"/>
    <x v="4"/>
    <x v="2"/>
    <n v="0"/>
    <n v="0"/>
    <x v="2"/>
    <n v="0"/>
    <n v="0"/>
    <n v="0"/>
  </r>
  <r>
    <x v="4"/>
    <x v="4"/>
    <x v="3"/>
    <n v="8"/>
    <n v="2"/>
    <x v="11"/>
    <n v="202452.8"/>
    <n v="50613.2"/>
    <n v="253066"/>
  </r>
  <r>
    <x v="5"/>
    <x v="5"/>
    <x v="0"/>
    <n v="2880"/>
    <n v="100"/>
    <x v="12"/>
    <n v="4886840.97"/>
    <n v="167638.44"/>
    <n v="5054479.41"/>
  </r>
  <r>
    <x v="5"/>
    <x v="5"/>
    <x v="1"/>
    <n v="4382"/>
    <n v="103"/>
    <x v="13"/>
    <n v="6521686.7799999993"/>
    <n v="153293.87"/>
    <n v="6674980.6500000004"/>
  </r>
  <r>
    <x v="5"/>
    <x v="5"/>
    <x v="2"/>
    <n v="0"/>
    <n v="0"/>
    <x v="2"/>
    <n v="0"/>
    <n v="0"/>
    <n v="0"/>
  </r>
  <r>
    <x v="5"/>
    <x v="5"/>
    <x v="3"/>
    <n v="18"/>
    <n v="2"/>
    <x v="14"/>
    <n v="455518.8"/>
    <n v="50613.2"/>
    <n v="506132"/>
  </r>
  <r>
    <x v="6"/>
    <x v="6"/>
    <x v="0"/>
    <n v="2410"/>
    <n v="5"/>
    <x v="15"/>
    <n v="4028773.44"/>
    <n v="8306.25"/>
    <n v="4037079.69"/>
  </r>
  <r>
    <x v="6"/>
    <x v="6"/>
    <x v="1"/>
    <n v="21995"/>
    <n v="100"/>
    <x v="16"/>
    <n v="32734938.549999997"/>
    <n v="148829"/>
    <n v="32883767.549999997"/>
  </r>
  <r>
    <x v="6"/>
    <x v="6"/>
    <x v="2"/>
    <n v="0"/>
    <n v="0"/>
    <x v="2"/>
    <n v="0"/>
    <n v="0"/>
    <n v="0"/>
  </r>
  <r>
    <x v="6"/>
    <x v="6"/>
    <x v="3"/>
    <n v="28"/>
    <n v="2"/>
    <x v="17"/>
    <n v="708584.79999999993"/>
    <n v="50613.2"/>
    <n v="759198"/>
  </r>
  <r>
    <x v="7"/>
    <x v="7"/>
    <x v="0"/>
    <n v="14961"/>
    <n v="3993"/>
    <x v="18"/>
    <n v="25531604.009999998"/>
    <n v="6736758.1200000001"/>
    <n v="32268362.129999999"/>
  </r>
  <r>
    <x v="7"/>
    <x v="7"/>
    <x v="1"/>
    <n v="3945"/>
    <n v="1714"/>
    <x v="19"/>
    <n v="5871304.0499999998"/>
    <n v="2550929.06"/>
    <n v="8422233.1099999994"/>
  </r>
  <r>
    <x v="7"/>
    <x v="7"/>
    <x v="2"/>
    <n v="0"/>
    <n v="0"/>
    <x v="2"/>
    <n v="0"/>
    <n v="0"/>
    <n v="0"/>
  </r>
  <r>
    <x v="7"/>
    <x v="7"/>
    <x v="3"/>
    <n v="40"/>
    <n v="10"/>
    <x v="20"/>
    <n v="1012264"/>
    <n v="253066"/>
    <n v="1265330"/>
  </r>
  <r>
    <x v="8"/>
    <x v="8"/>
    <x v="0"/>
    <n v="14335"/>
    <n v="500"/>
    <x v="21"/>
    <n v="24460635.990000002"/>
    <n v="850583.49"/>
    <n v="25311219.479999997"/>
  </r>
  <r>
    <x v="8"/>
    <x v="8"/>
    <x v="1"/>
    <n v="2869"/>
    <n v="331"/>
    <x v="22"/>
    <n v="4269904.01"/>
    <n v="492623.99"/>
    <n v="4762528"/>
  </r>
  <r>
    <x v="8"/>
    <x v="8"/>
    <x v="2"/>
    <n v="0"/>
    <n v="0"/>
    <x v="2"/>
    <n v="0"/>
    <n v="0"/>
    <n v="0"/>
  </r>
  <r>
    <x v="8"/>
    <x v="8"/>
    <x v="3"/>
    <n v="0"/>
    <n v="0"/>
    <x v="2"/>
    <n v="0"/>
    <n v="0"/>
    <n v="0"/>
  </r>
  <r>
    <x v="9"/>
    <x v="9"/>
    <x v="0"/>
    <n v="55954"/>
    <n v="13990"/>
    <x v="23"/>
    <n v="94743036.120000005"/>
    <n v="23880599.670000002"/>
    <n v="118623635.78999999"/>
  </r>
  <r>
    <x v="9"/>
    <x v="9"/>
    <x v="1"/>
    <n v="5145"/>
    <n v="2580"/>
    <x v="24"/>
    <n v="7657252.0499999998"/>
    <n v="3839788.1999999997"/>
    <n v="11497040.25"/>
  </r>
  <r>
    <x v="9"/>
    <x v="9"/>
    <x v="2"/>
    <n v="16677"/>
    <n v="8440"/>
    <x v="25"/>
    <n v="32419420.920000002"/>
    <n v="16407022.4"/>
    <n v="48826443.32"/>
  </r>
  <r>
    <x v="9"/>
    <x v="9"/>
    <x v="3"/>
    <n v="20"/>
    <n v="10"/>
    <x v="17"/>
    <n v="506132"/>
    <n v="253066"/>
    <n v="759198"/>
  </r>
  <r>
    <x v="10"/>
    <x v="10"/>
    <x v="0"/>
    <n v="2250"/>
    <n v="750"/>
    <x v="26"/>
    <n v="3737812.5"/>
    <n v="1245937.5"/>
    <n v="49837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K17" firstHeaderRow="1" firstDataRow="3" firstDataCol="1"/>
  <pivotFields count="9">
    <pivotField showAll="0">
      <items count="12">
        <item x="9"/>
        <item x="0"/>
        <item x="2"/>
        <item x="4"/>
        <item x="5"/>
        <item x="8"/>
        <item x="7"/>
        <item x="3"/>
        <item x="1"/>
        <item x="6"/>
        <item x="10"/>
        <item t="default"/>
      </items>
    </pivotField>
    <pivotField axis="axisRow" outline="0" subtotalTop="0" showAll="0" defaultSubtotal="0">
      <items count="11">
        <item x="0"/>
        <item x="2"/>
        <item x="3"/>
        <item x="4"/>
        <item x="9"/>
        <item x="5"/>
        <item x="6"/>
        <item x="8"/>
        <item x="7"/>
        <item x="1"/>
        <item x="10"/>
      </items>
    </pivotField>
    <pivotField axis="axisCol" showAll="0">
      <items count="5">
        <item x="0"/>
        <item x="2"/>
        <item x="3"/>
        <item x="1"/>
        <item t="default"/>
      </items>
    </pivotField>
    <pivotField numFmtId="3" showAll="0"/>
    <pivotField numFmtId="3" showAll="0"/>
    <pivotField dataField="1" numFmtId="3" showAll="0">
      <items count="28">
        <item x="2"/>
        <item x="8"/>
        <item x="11"/>
        <item x="14"/>
        <item x="17"/>
        <item x="20"/>
        <item x="3"/>
        <item x="9"/>
        <item x="15"/>
        <item x="6"/>
        <item x="12"/>
        <item x="26"/>
        <item x="0"/>
        <item x="4"/>
        <item x="22"/>
        <item x="10"/>
        <item x="7"/>
        <item x="13"/>
        <item x="19"/>
        <item x="5"/>
        <item x="24"/>
        <item x="1"/>
        <item x="21"/>
        <item x="18"/>
        <item x="16"/>
        <item x="25"/>
        <item x="23"/>
        <item t="default"/>
      </items>
    </pivotField>
    <pivotField numFmtId="4" showAll="0"/>
    <pivotField numFmtId="4" showAll="0"/>
    <pivotField dataField="1" numFmtId="4"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2">
    <field x="2"/>
    <field x="-2"/>
  </colFields>
  <colItems count="10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 t="grand">
      <x/>
    </i>
    <i t="grand" i="1">
      <x/>
    </i>
  </colItems>
  <dataFields count="2">
    <dataField name="Сумма по полю К_1" fld="5" baseField="0" baseItem="0"/>
    <dataField name="Сумма по полю С_1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4"/>
  <sheetViews>
    <sheetView workbookViewId="0">
      <selection activeCell="C20" sqref="C20"/>
    </sheetView>
  </sheetViews>
  <sheetFormatPr defaultRowHeight="15" x14ac:dyDescent="0.25"/>
  <cols>
    <col min="1" max="1" width="5" customWidth="1"/>
    <col min="2" max="2" width="10" customWidth="1"/>
    <col min="3" max="3" width="92.7109375" style="1" customWidth="1"/>
  </cols>
  <sheetData>
    <row r="3" spans="1:3" x14ac:dyDescent="0.25">
      <c r="A3" s="50" t="s">
        <v>5</v>
      </c>
      <c r="B3" s="50" t="s">
        <v>6</v>
      </c>
      <c r="C3" s="2"/>
    </row>
    <row r="4" spans="1:3" x14ac:dyDescent="0.25">
      <c r="A4" s="50"/>
      <c r="B4" s="50"/>
      <c r="C4" s="3"/>
    </row>
    <row r="5" spans="1:3" x14ac:dyDescent="0.25">
      <c r="A5" s="50"/>
      <c r="B5" s="50"/>
      <c r="C5" s="4" t="s">
        <v>1</v>
      </c>
    </row>
    <row r="6" spans="1:3" x14ac:dyDescent="0.25">
      <c r="A6" s="5">
        <v>1</v>
      </c>
      <c r="B6" s="6">
        <v>150001</v>
      </c>
      <c r="C6" s="7" t="s">
        <v>7</v>
      </c>
    </row>
    <row r="7" spans="1:3" x14ac:dyDescent="0.25">
      <c r="A7" s="5">
        <v>2</v>
      </c>
      <c r="B7" s="6">
        <v>150002</v>
      </c>
      <c r="C7" s="7" t="s">
        <v>8</v>
      </c>
    </row>
    <row r="8" spans="1:3" x14ac:dyDescent="0.25">
      <c r="A8" s="5">
        <v>3</v>
      </c>
      <c r="B8" s="6">
        <v>150003</v>
      </c>
      <c r="C8" s="7" t="s">
        <v>9</v>
      </c>
    </row>
    <row r="9" spans="1:3" x14ac:dyDescent="0.25">
      <c r="A9" s="5">
        <v>4</v>
      </c>
      <c r="B9" s="6">
        <v>150005</v>
      </c>
      <c r="C9" s="7" t="s">
        <v>10</v>
      </c>
    </row>
    <row r="10" spans="1:3" x14ac:dyDescent="0.25">
      <c r="A10" s="5">
        <v>5</v>
      </c>
      <c r="B10" s="6">
        <v>150007</v>
      </c>
      <c r="C10" s="7" t="s">
        <v>11</v>
      </c>
    </row>
    <row r="11" spans="1:3" x14ac:dyDescent="0.25">
      <c r="A11" s="5">
        <v>6</v>
      </c>
      <c r="B11" s="8">
        <v>150008</v>
      </c>
      <c r="C11" s="9" t="s">
        <v>12</v>
      </c>
    </row>
    <row r="12" spans="1:3" x14ac:dyDescent="0.25">
      <c r="A12" s="5">
        <v>7</v>
      </c>
      <c r="B12" s="6">
        <v>150009</v>
      </c>
      <c r="C12" s="7" t="s">
        <v>13</v>
      </c>
    </row>
    <row r="13" spans="1:3" x14ac:dyDescent="0.25">
      <c r="A13" s="5">
        <v>8</v>
      </c>
      <c r="B13" s="6">
        <v>150010</v>
      </c>
      <c r="C13" s="7" t="s">
        <v>14</v>
      </c>
    </row>
    <row r="14" spans="1:3" x14ac:dyDescent="0.25">
      <c r="A14" s="5">
        <v>9</v>
      </c>
      <c r="B14" s="6">
        <v>150012</v>
      </c>
      <c r="C14" s="7" t="s">
        <v>15</v>
      </c>
    </row>
    <row r="15" spans="1:3" x14ac:dyDescent="0.25">
      <c r="A15" s="5">
        <v>10</v>
      </c>
      <c r="B15" s="10">
        <v>150013</v>
      </c>
      <c r="C15" s="11" t="s">
        <v>16</v>
      </c>
    </row>
    <row r="16" spans="1:3" x14ac:dyDescent="0.25">
      <c r="A16" s="5">
        <v>11</v>
      </c>
      <c r="B16" s="6">
        <v>150014</v>
      </c>
      <c r="C16" s="7" t="s">
        <v>17</v>
      </c>
    </row>
    <row r="17" spans="1:3" x14ac:dyDescent="0.25">
      <c r="A17" s="5">
        <v>12</v>
      </c>
      <c r="B17" s="6">
        <v>150015</v>
      </c>
      <c r="C17" s="12" t="s">
        <v>18</v>
      </c>
    </row>
    <row r="18" spans="1:3" x14ac:dyDescent="0.25">
      <c r="A18" s="5">
        <v>13</v>
      </c>
      <c r="B18" s="6">
        <v>150016</v>
      </c>
      <c r="C18" s="7" t="s">
        <v>19</v>
      </c>
    </row>
    <row r="19" spans="1:3" x14ac:dyDescent="0.25">
      <c r="A19" s="5">
        <v>14</v>
      </c>
      <c r="B19" s="6">
        <v>150017</v>
      </c>
      <c r="C19" s="7" t="s">
        <v>20</v>
      </c>
    </row>
    <row r="20" spans="1:3" x14ac:dyDescent="0.25">
      <c r="A20" s="5">
        <v>15</v>
      </c>
      <c r="B20" s="10">
        <v>150019</v>
      </c>
      <c r="C20" s="13" t="s">
        <v>21</v>
      </c>
    </row>
    <row r="21" spans="1:3" x14ac:dyDescent="0.25">
      <c r="A21" s="5">
        <v>16</v>
      </c>
      <c r="B21" s="6">
        <v>150020</v>
      </c>
      <c r="C21" s="7" t="s">
        <v>22</v>
      </c>
    </row>
    <row r="22" spans="1:3" x14ac:dyDescent="0.25">
      <c r="A22" s="5">
        <v>17</v>
      </c>
      <c r="B22" s="8">
        <v>150021</v>
      </c>
      <c r="C22" s="9" t="s">
        <v>23</v>
      </c>
    </row>
    <row r="23" spans="1:3" x14ac:dyDescent="0.25">
      <c r="A23" s="5">
        <v>18</v>
      </c>
      <c r="B23" s="8">
        <v>150022</v>
      </c>
      <c r="C23" s="9" t="s">
        <v>24</v>
      </c>
    </row>
    <row r="24" spans="1:3" x14ac:dyDescent="0.25">
      <c r="A24" s="5">
        <v>19</v>
      </c>
      <c r="B24" s="6">
        <v>150023</v>
      </c>
      <c r="C24" s="7" t="s">
        <v>25</v>
      </c>
    </row>
    <row r="25" spans="1:3" x14ac:dyDescent="0.25">
      <c r="A25" s="5">
        <v>20</v>
      </c>
      <c r="B25" s="6">
        <v>150024</v>
      </c>
      <c r="C25" s="7" t="s">
        <v>26</v>
      </c>
    </row>
    <row r="26" spans="1:3" x14ac:dyDescent="0.25">
      <c r="A26" s="5">
        <v>21</v>
      </c>
      <c r="B26" s="6">
        <v>150026</v>
      </c>
      <c r="C26" s="14" t="s">
        <v>27</v>
      </c>
    </row>
    <row r="27" spans="1:3" x14ac:dyDescent="0.25">
      <c r="A27" s="5">
        <v>22</v>
      </c>
      <c r="B27" s="6">
        <v>150030</v>
      </c>
      <c r="C27" s="7" t="s">
        <v>28</v>
      </c>
    </row>
    <row r="28" spans="1:3" x14ac:dyDescent="0.25">
      <c r="A28" s="5">
        <v>23</v>
      </c>
      <c r="B28" s="6">
        <v>150031</v>
      </c>
      <c r="C28" s="7" t="s">
        <v>29</v>
      </c>
    </row>
    <row r="29" spans="1:3" x14ac:dyDescent="0.25">
      <c r="A29" s="5">
        <v>24</v>
      </c>
      <c r="B29" s="6">
        <v>150032</v>
      </c>
      <c r="C29" s="12" t="s">
        <v>30</v>
      </c>
    </row>
    <row r="30" spans="1:3" x14ac:dyDescent="0.25">
      <c r="A30" s="5">
        <v>25</v>
      </c>
      <c r="B30" s="6">
        <v>150034</v>
      </c>
      <c r="C30" s="7" t="s">
        <v>31</v>
      </c>
    </row>
    <row r="31" spans="1:3" x14ac:dyDescent="0.25">
      <c r="A31" s="5">
        <v>26</v>
      </c>
      <c r="B31" s="6">
        <v>150035</v>
      </c>
      <c r="C31" s="7" t="s">
        <v>32</v>
      </c>
    </row>
    <row r="32" spans="1:3" x14ac:dyDescent="0.25">
      <c r="A32" s="5">
        <v>27</v>
      </c>
      <c r="B32" s="6">
        <v>150036</v>
      </c>
      <c r="C32" s="7" t="s">
        <v>33</v>
      </c>
    </row>
    <row r="33" spans="1:3" x14ac:dyDescent="0.25">
      <c r="A33" s="5">
        <v>28</v>
      </c>
      <c r="B33" s="6">
        <v>150041</v>
      </c>
      <c r="C33" s="7" t="s">
        <v>34</v>
      </c>
    </row>
    <row r="34" spans="1:3" x14ac:dyDescent="0.25">
      <c r="A34" s="5">
        <v>29</v>
      </c>
      <c r="B34" s="6">
        <v>150042</v>
      </c>
      <c r="C34" s="7" t="s">
        <v>35</v>
      </c>
    </row>
    <row r="35" spans="1:3" x14ac:dyDescent="0.25">
      <c r="A35" s="5">
        <v>30</v>
      </c>
      <c r="B35" s="6">
        <v>150043</v>
      </c>
      <c r="C35" s="7" t="s">
        <v>36</v>
      </c>
    </row>
    <row r="36" spans="1:3" x14ac:dyDescent="0.25">
      <c r="A36" s="5">
        <v>31</v>
      </c>
      <c r="B36" s="6">
        <v>150044</v>
      </c>
      <c r="C36" s="7" t="s">
        <v>37</v>
      </c>
    </row>
    <row r="37" spans="1:3" x14ac:dyDescent="0.25">
      <c r="A37" s="5">
        <v>32</v>
      </c>
      <c r="B37" s="6">
        <v>150045</v>
      </c>
      <c r="C37" s="7" t="s">
        <v>38</v>
      </c>
    </row>
    <row r="38" spans="1:3" x14ac:dyDescent="0.25">
      <c r="A38" s="5">
        <v>33</v>
      </c>
      <c r="B38" s="6">
        <v>150048</v>
      </c>
      <c r="C38" s="12" t="s">
        <v>39</v>
      </c>
    </row>
    <row r="39" spans="1:3" x14ac:dyDescent="0.25">
      <c r="A39" s="5">
        <v>34</v>
      </c>
      <c r="B39" s="10">
        <v>150061</v>
      </c>
      <c r="C39" s="11" t="s">
        <v>40</v>
      </c>
    </row>
    <row r="40" spans="1:3" x14ac:dyDescent="0.25">
      <c r="A40" s="5">
        <v>35</v>
      </c>
      <c r="B40" s="6">
        <v>150070</v>
      </c>
      <c r="C40" s="12" t="s">
        <v>41</v>
      </c>
    </row>
    <row r="41" spans="1:3" x14ac:dyDescent="0.25">
      <c r="A41" s="5">
        <v>36</v>
      </c>
      <c r="B41" s="8">
        <v>150071</v>
      </c>
      <c r="C41" s="9" t="s">
        <v>42</v>
      </c>
    </row>
    <row r="42" spans="1:3" x14ac:dyDescent="0.25">
      <c r="A42" s="5">
        <v>37</v>
      </c>
      <c r="B42" s="6">
        <v>150072</v>
      </c>
      <c r="C42" s="14" t="s">
        <v>43</v>
      </c>
    </row>
    <row r="43" spans="1:3" x14ac:dyDescent="0.25">
      <c r="A43" s="5">
        <v>38</v>
      </c>
      <c r="B43" s="8">
        <v>150073</v>
      </c>
      <c r="C43" s="15" t="s">
        <v>44</v>
      </c>
    </row>
    <row r="44" spans="1:3" x14ac:dyDescent="0.25">
      <c r="A44" s="5">
        <v>39</v>
      </c>
      <c r="B44" s="8">
        <v>150077</v>
      </c>
      <c r="C44" s="9" t="s">
        <v>45</v>
      </c>
    </row>
    <row r="45" spans="1:3" x14ac:dyDescent="0.25">
      <c r="A45" s="5">
        <v>40</v>
      </c>
      <c r="B45" s="6">
        <v>150078</v>
      </c>
      <c r="C45" s="12" t="s">
        <v>46</v>
      </c>
    </row>
    <row r="46" spans="1:3" x14ac:dyDescent="0.25">
      <c r="A46" s="5">
        <v>41</v>
      </c>
      <c r="B46" s="6">
        <v>150079</v>
      </c>
      <c r="C46" s="12" t="s">
        <v>47</v>
      </c>
    </row>
    <row r="47" spans="1:3" x14ac:dyDescent="0.25">
      <c r="A47" s="5">
        <v>42</v>
      </c>
      <c r="B47" s="8">
        <v>150080</v>
      </c>
      <c r="C47" s="9" t="s">
        <v>48</v>
      </c>
    </row>
    <row r="48" spans="1:3" x14ac:dyDescent="0.25">
      <c r="A48" s="5">
        <v>43</v>
      </c>
      <c r="B48" s="6">
        <v>150081</v>
      </c>
      <c r="C48" s="9" t="s">
        <v>49</v>
      </c>
    </row>
    <row r="49" spans="1:3" x14ac:dyDescent="0.25">
      <c r="A49" s="5">
        <v>44</v>
      </c>
      <c r="B49" s="8">
        <v>150085</v>
      </c>
      <c r="C49" s="15" t="s">
        <v>50</v>
      </c>
    </row>
    <row r="50" spans="1:3" x14ac:dyDescent="0.25">
      <c r="A50" s="5">
        <v>45</v>
      </c>
      <c r="B50" s="10">
        <v>150086</v>
      </c>
      <c r="C50" s="11" t="s">
        <v>51</v>
      </c>
    </row>
    <row r="51" spans="1:3" x14ac:dyDescent="0.25">
      <c r="A51" s="5">
        <v>46</v>
      </c>
      <c r="B51" s="10">
        <v>150087</v>
      </c>
      <c r="C51" s="11" t="s">
        <v>52</v>
      </c>
    </row>
    <row r="52" spans="1:3" x14ac:dyDescent="0.25">
      <c r="A52" s="5">
        <v>47</v>
      </c>
      <c r="B52" s="10">
        <v>150088</v>
      </c>
      <c r="C52" s="11" t="s">
        <v>53</v>
      </c>
    </row>
    <row r="53" spans="1:3" x14ac:dyDescent="0.25">
      <c r="A53" s="5">
        <v>48</v>
      </c>
      <c r="B53" s="10">
        <v>150089</v>
      </c>
      <c r="C53" s="11" t="s">
        <v>54</v>
      </c>
    </row>
    <row r="54" spans="1:3" x14ac:dyDescent="0.25">
      <c r="A54" s="5">
        <v>49</v>
      </c>
      <c r="B54" s="6">
        <v>150097</v>
      </c>
      <c r="C54" s="7" t="s">
        <v>55</v>
      </c>
    </row>
    <row r="55" spans="1:3" x14ac:dyDescent="0.25">
      <c r="A55" s="5">
        <v>50</v>
      </c>
      <c r="B55" s="6">
        <v>150098</v>
      </c>
      <c r="C55" s="12" t="s">
        <v>56</v>
      </c>
    </row>
    <row r="56" spans="1:3" x14ac:dyDescent="0.25">
      <c r="A56" s="5">
        <v>51</v>
      </c>
      <c r="B56" s="8">
        <v>150100</v>
      </c>
      <c r="C56" s="9" t="s">
        <v>57</v>
      </c>
    </row>
    <row r="57" spans="1:3" x14ac:dyDescent="0.25">
      <c r="A57" s="5">
        <v>52</v>
      </c>
      <c r="B57" s="8">
        <v>150101</v>
      </c>
      <c r="C57" s="9" t="s">
        <v>58</v>
      </c>
    </row>
    <row r="58" spans="1:3" x14ac:dyDescent="0.25">
      <c r="A58" s="5">
        <v>53</v>
      </c>
      <c r="B58" s="8">
        <v>150102</v>
      </c>
      <c r="C58" s="9" t="s">
        <v>59</v>
      </c>
    </row>
    <row r="59" spans="1:3" x14ac:dyDescent="0.25">
      <c r="A59" s="5">
        <v>54</v>
      </c>
      <c r="B59" s="8">
        <v>150103</v>
      </c>
      <c r="C59" s="9" t="s">
        <v>60</v>
      </c>
    </row>
    <row r="60" spans="1:3" x14ac:dyDescent="0.25">
      <c r="A60" s="5">
        <v>55</v>
      </c>
      <c r="B60" s="8">
        <v>150105</v>
      </c>
      <c r="C60" s="9" t="s">
        <v>61</v>
      </c>
    </row>
    <row r="61" spans="1:3" x14ac:dyDescent="0.25">
      <c r="A61" s="5">
        <v>56</v>
      </c>
      <c r="B61" s="6">
        <v>150112</v>
      </c>
      <c r="C61" s="7" t="s">
        <v>62</v>
      </c>
    </row>
    <row r="62" spans="1:3" x14ac:dyDescent="0.25">
      <c r="A62" s="5">
        <v>57</v>
      </c>
      <c r="B62" s="6">
        <v>150113</v>
      </c>
      <c r="C62" s="12" t="s">
        <v>63</v>
      </c>
    </row>
    <row r="63" spans="1:3" x14ac:dyDescent="0.25">
      <c r="A63" s="5">
        <v>58</v>
      </c>
      <c r="B63" s="8">
        <v>150116</v>
      </c>
      <c r="C63" s="9" t="s">
        <v>64</v>
      </c>
    </row>
    <row r="64" spans="1:3" x14ac:dyDescent="0.25">
      <c r="A64" s="5">
        <v>59</v>
      </c>
      <c r="B64" s="8">
        <v>150117</v>
      </c>
      <c r="C64" s="9" t="s">
        <v>65</v>
      </c>
    </row>
    <row r="65" spans="1:3" x14ac:dyDescent="0.25">
      <c r="A65" s="5">
        <v>60</v>
      </c>
      <c r="B65" s="8">
        <v>150118</v>
      </c>
      <c r="C65" s="9" t="s">
        <v>66</v>
      </c>
    </row>
    <row r="66" spans="1:3" x14ac:dyDescent="0.25">
      <c r="A66" s="5">
        <v>61</v>
      </c>
      <c r="B66" s="8">
        <v>150119</v>
      </c>
      <c r="C66" s="9" t="s">
        <v>67</v>
      </c>
    </row>
    <row r="67" spans="1:3" x14ac:dyDescent="0.25">
      <c r="A67" s="5">
        <v>62</v>
      </c>
      <c r="B67" s="8">
        <v>150120</v>
      </c>
      <c r="C67" s="9" t="s">
        <v>68</v>
      </c>
    </row>
    <row r="68" spans="1:3" x14ac:dyDescent="0.25">
      <c r="A68" s="5">
        <v>63</v>
      </c>
      <c r="B68" s="8">
        <v>150121</v>
      </c>
      <c r="C68" s="9" t="s">
        <v>69</v>
      </c>
    </row>
    <row r="69" spans="1:3" x14ac:dyDescent="0.25">
      <c r="A69" s="5">
        <v>64</v>
      </c>
      <c r="B69" s="8">
        <v>150122</v>
      </c>
      <c r="C69" s="9" t="s">
        <v>70</v>
      </c>
    </row>
    <row r="70" spans="1:3" x14ac:dyDescent="0.25">
      <c r="A70" s="5">
        <v>65</v>
      </c>
      <c r="B70" s="8">
        <v>150123</v>
      </c>
      <c r="C70" s="15" t="s">
        <v>71</v>
      </c>
    </row>
    <row r="71" spans="1:3" x14ac:dyDescent="0.25">
      <c r="A71" s="5">
        <v>66</v>
      </c>
      <c r="B71" s="8">
        <v>150124</v>
      </c>
      <c r="C71" s="15" t="s">
        <v>72</v>
      </c>
    </row>
    <row r="72" spans="1:3" x14ac:dyDescent="0.25">
      <c r="A72" s="5">
        <v>67</v>
      </c>
      <c r="B72" s="8">
        <v>150125</v>
      </c>
      <c r="C72" s="15" t="s">
        <v>73</v>
      </c>
    </row>
    <row r="73" spans="1:3" x14ac:dyDescent="0.25">
      <c r="A73" s="5">
        <v>68</v>
      </c>
      <c r="B73" s="8">
        <v>150126</v>
      </c>
      <c r="C73" s="15" t="s">
        <v>74</v>
      </c>
    </row>
    <row r="74" spans="1:3" x14ac:dyDescent="0.25">
      <c r="A74" s="5">
        <v>69</v>
      </c>
      <c r="B74" s="8">
        <v>150127</v>
      </c>
      <c r="C74" s="15" t="s">
        <v>75</v>
      </c>
    </row>
    <row r="75" spans="1:3" x14ac:dyDescent="0.25">
      <c r="A75" s="5">
        <v>70</v>
      </c>
      <c r="B75" s="8">
        <v>150128</v>
      </c>
      <c r="C75" s="15" t="s">
        <v>76</v>
      </c>
    </row>
    <row r="76" spans="1:3" x14ac:dyDescent="0.25">
      <c r="A76" s="5">
        <v>71</v>
      </c>
      <c r="B76" s="8">
        <v>150129</v>
      </c>
      <c r="C76" s="15" t="s">
        <v>77</v>
      </c>
    </row>
    <row r="77" spans="1:3" x14ac:dyDescent="0.25">
      <c r="A77" s="5">
        <v>72</v>
      </c>
      <c r="B77" s="8">
        <v>150130</v>
      </c>
      <c r="C77" s="15" t="s">
        <v>78</v>
      </c>
    </row>
    <row r="78" spans="1:3" x14ac:dyDescent="0.25">
      <c r="A78" s="5">
        <v>73</v>
      </c>
      <c r="B78" s="8">
        <v>150131</v>
      </c>
      <c r="C78" s="15" t="s">
        <v>79</v>
      </c>
    </row>
    <row r="79" spans="1:3" x14ac:dyDescent="0.25">
      <c r="A79" s="5">
        <v>74</v>
      </c>
      <c r="B79" s="8">
        <v>150132</v>
      </c>
      <c r="C79" s="15" t="s">
        <v>80</v>
      </c>
    </row>
    <row r="80" spans="1:3" x14ac:dyDescent="0.25">
      <c r="A80" s="5">
        <v>75</v>
      </c>
      <c r="B80" s="8">
        <v>150133</v>
      </c>
      <c r="C80" s="15" t="s">
        <v>81</v>
      </c>
    </row>
    <row r="81" spans="1:3" x14ac:dyDescent="0.25">
      <c r="A81" s="5">
        <v>76</v>
      </c>
      <c r="B81" s="8">
        <v>150134</v>
      </c>
      <c r="C81" s="15" t="s">
        <v>82</v>
      </c>
    </row>
    <row r="82" spans="1:3" x14ac:dyDescent="0.25">
      <c r="A82" s="5">
        <v>77</v>
      </c>
      <c r="B82" s="8">
        <v>150135</v>
      </c>
      <c r="C82" s="15" t="s">
        <v>83</v>
      </c>
    </row>
    <row r="83" spans="1:3" x14ac:dyDescent="0.25">
      <c r="A83" s="5">
        <v>78</v>
      </c>
      <c r="B83" s="8">
        <v>150136</v>
      </c>
      <c r="C83" s="15" t="s">
        <v>84</v>
      </c>
    </row>
    <row r="84" spans="1:3" x14ac:dyDescent="0.25">
      <c r="A84" s="5">
        <v>79</v>
      </c>
      <c r="B84" s="8">
        <v>150137</v>
      </c>
      <c r="C84" s="15" t="s">
        <v>85</v>
      </c>
    </row>
  </sheetData>
  <mergeCells count="2">
    <mergeCell ref="A3:A5"/>
    <mergeCell ref="B3:B5"/>
  </mergeCells>
  <phoneticPr fontId="7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5"/>
  <sheetViews>
    <sheetView zoomScale="130" zoomScaleNormal="130" workbookViewId="0">
      <pane ySplit="5" topLeftCell="A6" activePane="bottomLeft" state="frozen"/>
      <selection pane="bottomLeft" activeCell="B12" sqref="B12:C15"/>
    </sheetView>
  </sheetViews>
  <sheetFormatPr defaultRowHeight="15" x14ac:dyDescent="0.25"/>
  <cols>
    <col min="2" max="2" width="19.28515625" customWidth="1"/>
    <col min="3" max="3" width="16.42578125" style="19" customWidth="1"/>
    <col min="4" max="4" width="12.85546875" customWidth="1"/>
  </cols>
  <sheetData>
    <row r="4" spans="2:5" x14ac:dyDescent="0.25">
      <c r="B4" s="51" t="s">
        <v>96</v>
      </c>
      <c r="C4" s="52" t="s">
        <v>112</v>
      </c>
    </row>
    <row r="5" spans="2:5" x14ac:dyDescent="0.25">
      <c r="B5" s="51"/>
      <c r="C5" s="52"/>
    </row>
    <row r="6" spans="2:5" x14ac:dyDescent="0.25">
      <c r="B6" s="23" t="s">
        <v>101</v>
      </c>
      <c r="C6" s="18">
        <v>1755.84</v>
      </c>
      <c r="E6">
        <v>322.07</v>
      </c>
    </row>
    <row r="7" spans="2:5" x14ac:dyDescent="0.25">
      <c r="B7" s="23" t="s">
        <v>102</v>
      </c>
      <c r="C7" s="18">
        <v>1488.29</v>
      </c>
    </row>
    <row r="8" spans="2:5" x14ac:dyDescent="0.25">
      <c r="B8" s="16" t="s">
        <v>103</v>
      </c>
      <c r="C8" s="18">
        <v>1943.96</v>
      </c>
    </row>
    <row r="9" spans="2:5" x14ac:dyDescent="0.25">
      <c r="B9" s="16" t="s">
        <v>106</v>
      </c>
      <c r="C9" s="18">
        <v>25306.6</v>
      </c>
    </row>
    <row r="10" spans="2:5" x14ac:dyDescent="0.25">
      <c r="B10" s="51" t="s">
        <v>96</v>
      </c>
      <c r="C10" s="52" t="s">
        <v>113</v>
      </c>
    </row>
    <row r="11" spans="2:5" x14ac:dyDescent="0.25">
      <c r="B11" s="51"/>
      <c r="C11" s="52"/>
    </row>
    <row r="12" spans="2:5" x14ac:dyDescent="0.25">
      <c r="B12" s="23" t="s">
        <v>101</v>
      </c>
      <c r="C12" s="18">
        <v>1661.25</v>
      </c>
    </row>
    <row r="13" spans="2:5" x14ac:dyDescent="0.25">
      <c r="B13" s="23" t="s">
        <v>102</v>
      </c>
      <c r="C13" s="18">
        <v>1488.29</v>
      </c>
    </row>
    <row r="14" spans="2:5" x14ac:dyDescent="0.25">
      <c r="B14" s="16" t="s">
        <v>103</v>
      </c>
      <c r="C14" s="18">
        <v>1943.96</v>
      </c>
    </row>
    <row r="15" spans="2:5" x14ac:dyDescent="0.25">
      <c r="B15" s="16" t="s">
        <v>106</v>
      </c>
      <c r="C15" s="18">
        <v>25306.6</v>
      </c>
    </row>
  </sheetData>
  <mergeCells count="4">
    <mergeCell ref="B4:B5"/>
    <mergeCell ref="C4:C5"/>
    <mergeCell ref="C10:C11"/>
    <mergeCell ref="B10:B11"/>
  </mergeCells>
  <phoneticPr fontId="7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8"/>
  <sheetViews>
    <sheetView zoomScale="130" zoomScaleNormal="130" workbookViewId="0">
      <pane ySplit="7" topLeftCell="A8" activePane="bottomLeft" state="frozen"/>
      <selection pane="bottomLeft" activeCell="E21" sqref="E21"/>
    </sheetView>
  </sheetViews>
  <sheetFormatPr defaultRowHeight="15" x14ac:dyDescent="0.25"/>
  <cols>
    <col min="3" max="3" width="35.85546875" customWidth="1"/>
    <col min="4" max="4" width="17.85546875" customWidth="1"/>
    <col min="5" max="5" width="16.5703125" style="37" customWidth="1"/>
    <col min="6" max="6" width="14.140625" style="37" customWidth="1"/>
    <col min="7" max="7" width="15" style="38" customWidth="1"/>
    <col min="8" max="8" width="19.85546875" style="19" bestFit="1" customWidth="1"/>
    <col min="9" max="9" width="18.7109375" style="19" bestFit="1" customWidth="1"/>
    <col min="10" max="10" width="21.28515625" style="19" customWidth="1"/>
  </cols>
  <sheetData>
    <row r="1" spans="2:10" ht="39.75" customHeight="1" x14ac:dyDescent="0.35">
      <c r="C1" s="32"/>
      <c r="I1" s="53" t="s">
        <v>107</v>
      </c>
      <c r="J1" s="54"/>
    </row>
    <row r="2" spans="2:10" ht="18.75" x14ac:dyDescent="0.3">
      <c r="B2" s="64" t="s">
        <v>108</v>
      </c>
      <c r="C2" s="64"/>
      <c r="D2" s="64"/>
      <c r="E2" s="64"/>
      <c r="F2" s="64"/>
    </row>
    <row r="3" spans="2:10" ht="18.75" x14ac:dyDescent="0.3">
      <c r="B3" s="48"/>
      <c r="C3" s="48"/>
      <c r="D3" s="48"/>
      <c r="E3" s="48"/>
      <c r="F3" s="48"/>
    </row>
    <row r="4" spans="2:10" x14ac:dyDescent="0.25">
      <c r="B4" s="55" t="s">
        <v>0</v>
      </c>
      <c r="C4" s="57" t="s">
        <v>1</v>
      </c>
      <c r="D4" s="58" t="s">
        <v>94</v>
      </c>
      <c r="E4" s="60" t="s">
        <v>95</v>
      </c>
      <c r="F4" s="61"/>
      <c r="G4" s="62"/>
      <c r="H4" s="63" t="s">
        <v>97</v>
      </c>
      <c r="I4" s="63"/>
      <c r="J4" s="63"/>
    </row>
    <row r="5" spans="2:10" x14ac:dyDescent="0.25">
      <c r="B5" s="56"/>
      <c r="C5" s="57"/>
      <c r="D5" s="59"/>
      <c r="E5" s="39" t="s">
        <v>2</v>
      </c>
      <c r="F5" s="40" t="s">
        <v>3</v>
      </c>
      <c r="G5" s="41" t="s">
        <v>4</v>
      </c>
      <c r="H5" s="20" t="s">
        <v>2</v>
      </c>
      <c r="I5" s="20" t="s">
        <v>3</v>
      </c>
      <c r="J5" s="20" t="s">
        <v>4</v>
      </c>
    </row>
    <row r="6" spans="2:10" s="30" customFormat="1" ht="15.75" x14ac:dyDescent="0.25">
      <c r="B6" s="29"/>
      <c r="C6" s="24"/>
      <c r="D6" s="31"/>
      <c r="E6" s="42">
        <f t="shared" ref="E6:J6" si="0">SUBTOTAL(9,E8:E96)</f>
        <v>78265</v>
      </c>
      <c r="F6" s="42">
        <f t="shared" si="0"/>
        <v>15322</v>
      </c>
      <c r="G6" s="42">
        <f t="shared" si="0"/>
        <v>93587</v>
      </c>
      <c r="H6" s="33">
        <f t="shared" si="0"/>
        <v>132864146.64</v>
      </c>
      <c r="I6" s="33">
        <f t="shared" si="0"/>
        <v>26682230.969999999</v>
      </c>
      <c r="J6" s="33">
        <f t="shared" si="0"/>
        <v>159546377.61000001</v>
      </c>
    </row>
    <row r="7" spans="2:10" ht="15" customHeight="1" x14ac:dyDescent="0.25">
      <c r="B7" s="34" t="s">
        <v>86</v>
      </c>
      <c r="C7" s="25" t="s">
        <v>87</v>
      </c>
      <c r="D7" s="25" t="s">
        <v>98</v>
      </c>
      <c r="E7" s="25" t="s">
        <v>88</v>
      </c>
      <c r="F7" s="26" t="s">
        <v>89</v>
      </c>
      <c r="G7" s="26" t="s">
        <v>90</v>
      </c>
      <c r="H7" s="27" t="s">
        <v>91</v>
      </c>
      <c r="I7" s="28" t="s">
        <v>92</v>
      </c>
      <c r="J7" s="28" t="s">
        <v>93</v>
      </c>
    </row>
    <row r="8" spans="2:10" ht="15" customHeight="1" x14ac:dyDescent="0.25">
      <c r="B8" s="16">
        <v>150007</v>
      </c>
      <c r="C8" s="22" t="str">
        <f t="shared" ref="C8:C39" si="1">IF(B8&gt;0,VLOOKUP(B8,LPU,2,0),"")</f>
        <v>ГБУЗ "Алагирская ЦРБ"</v>
      </c>
      <c r="D8" s="36" t="s">
        <v>101</v>
      </c>
      <c r="E8" s="16">
        <v>1268</v>
      </c>
      <c r="F8" s="16">
        <v>72</v>
      </c>
      <c r="G8" s="17">
        <f t="shared" ref="G8:G40" si="2">E8+F8</f>
        <v>1340</v>
      </c>
      <c r="H8" s="21">
        <f t="shared" ref="H8:H40" si="3">E8*VLOOKUP(D8,TAR,2,0)</f>
        <v>2226405.12</v>
      </c>
      <c r="I8" s="21">
        <f t="shared" ref="I8:I40" si="4">F8*VLOOKUP(D8,TAR,2,0)</f>
        <v>126420.48</v>
      </c>
      <c r="J8" s="21">
        <f t="shared" ref="J8:J40" si="5">G8*VLOOKUP(D8,TAR,2,0)</f>
        <v>2352825.6</v>
      </c>
    </row>
    <row r="9" spans="2:10" ht="15" customHeight="1" x14ac:dyDescent="0.25">
      <c r="B9" s="16">
        <v>150007</v>
      </c>
      <c r="C9" s="22" t="str">
        <f t="shared" si="1"/>
        <v>ГБУЗ "Алагирская ЦРБ"</v>
      </c>
      <c r="D9" s="36" t="s">
        <v>102</v>
      </c>
      <c r="E9" s="16">
        <v>4298</v>
      </c>
      <c r="F9" s="16">
        <v>862</v>
      </c>
      <c r="G9" s="17">
        <f t="shared" si="2"/>
        <v>5160</v>
      </c>
      <c r="H9" s="21">
        <f t="shared" si="3"/>
        <v>6396670.4199999999</v>
      </c>
      <c r="I9" s="21">
        <f t="shared" si="4"/>
        <v>1282905.98</v>
      </c>
      <c r="J9" s="21">
        <f t="shared" si="5"/>
        <v>7679576.3999999994</v>
      </c>
    </row>
    <row r="10" spans="2:10" ht="15" customHeight="1" x14ac:dyDescent="0.25">
      <c r="B10" s="16">
        <v>150007</v>
      </c>
      <c r="C10" s="22" t="str">
        <f t="shared" si="1"/>
        <v>ГБУЗ "Алагирская ЦРБ"</v>
      </c>
      <c r="D10" s="16" t="s">
        <v>103</v>
      </c>
      <c r="E10" s="16">
        <v>0</v>
      </c>
      <c r="F10" s="16">
        <v>0</v>
      </c>
      <c r="G10" s="17">
        <f t="shared" si="2"/>
        <v>0</v>
      </c>
      <c r="H10" s="21">
        <f t="shared" si="3"/>
        <v>0</v>
      </c>
      <c r="I10" s="21">
        <f t="shared" si="4"/>
        <v>0</v>
      </c>
      <c r="J10" s="21">
        <f t="shared" si="5"/>
        <v>0</v>
      </c>
    </row>
    <row r="11" spans="2:10" ht="15" customHeight="1" x14ac:dyDescent="0.25">
      <c r="B11" s="16">
        <v>150007</v>
      </c>
      <c r="C11" s="22" t="str">
        <f t="shared" si="1"/>
        <v>ГБУЗ "Алагирская ЦРБ"</v>
      </c>
      <c r="D11" s="16" t="s">
        <v>106</v>
      </c>
      <c r="E11" s="16">
        <v>0</v>
      </c>
      <c r="F11" s="16">
        <v>0</v>
      </c>
      <c r="G11" s="17">
        <f t="shared" si="2"/>
        <v>0</v>
      </c>
      <c r="H11" s="21">
        <f t="shared" si="3"/>
        <v>0</v>
      </c>
      <c r="I11" s="21">
        <f t="shared" si="4"/>
        <v>0</v>
      </c>
      <c r="J11" s="21">
        <f t="shared" si="5"/>
        <v>0</v>
      </c>
    </row>
    <row r="12" spans="2:10" ht="15" customHeight="1" x14ac:dyDescent="0.25">
      <c r="B12" s="16">
        <v>150020</v>
      </c>
      <c r="C12" s="22" t="str">
        <f t="shared" si="1"/>
        <v>ГБУЗ "Республиканский центр пульмонологической помощи" МЗ РСО-А</v>
      </c>
      <c r="D12" s="36" t="s">
        <v>101</v>
      </c>
      <c r="E12" s="16">
        <v>0</v>
      </c>
      <c r="F12" s="16">
        <v>0</v>
      </c>
      <c r="G12" s="17">
        <f t="shared" si="2"/>
        <v>0</v>
      </c>
      <c r="H12" s="21">
        <f t="shared" si="3"/>
        <v>0</v>
      </c>
      <c r="I12" s="21">
        <f t="shared" si="4"/>
        <v>0</v>
      </c>
      <c r="J12" s="21">
        <f t="shared" si="5"/>
        <v>0</v>
      </c>
    </row>
    <row r="13" spans="2:10" ht="15" customHeight="1" x14ac:dyDescent="0.25">
      <c r="B13" s="16">
        <v>150020</v>
      </c>
      <c r="C13" s="22" t="str">
        <f t="shared" si="1"/>
        <v>ГБУЗ "Республиканский центр пульмонологической помощи" МЗ РСО-А</v>
      </c>
      <c r="D13" s="36" t="s">
        <v>102</v>
      </c>
      <c r="E13" s="16">
        <v>303</v>
      </c>
      <c r="F13" s="16">
        <v>47</v>
      </c>
      <c r="G13" s="17">
        <f t="shared" si="2"/>
        <v>350</v>
      </c>
      <c r="H13" s="21">
        <f t="shared" si="3"/>
        <v>450951.87</v>
      </c>
      <c r="I13" s="21">
        <f t="shared" si="4"/>
        <v>69949.63</v>
      </c>
      <c r="J13" s="21">
        <f t="shared" si="5"/>
        <v>520901.5</v>
      </c>
    </row>
    <row r="14" spans="2:10" ht="15" customHeight="1" x14ac:dyDescent="0.25">
      <c r="B14" s="16">
        <v>150020</v>
      </c>
      <c r="C14" s="22" t="str">
        <f t="shared" si="1"/>
        <v>ГБУЗ "Республиканский центр пульмонологической помощи" МЗ РСО-А</v>
      </c>
      <c r="D14" s="16" t="s">
        <v>103</v>
      </c>
      <c r="E14" s="16">
        <v>0</v>
      </c>
      <c r="F14" s="16">
        <v>0</v>
      </c>
      <c r="G14" s="17">
        <f t="shared" si="2"/>
        <v>0</v>
      </c>
      <c r="H14" s="21">
        <f t="shared" si="3"/>
        <v>0</v>
      </c>
      <c r="I14" s="21">
        <f t="shared" si="4"/>
        <v>0</v>
      </c>
      <c r="J14" s="21">
        <f t="shared" si="5"/>
        <v>0</v>
      </c>
    </row>
    <row r="15" spans="2:10" ht="15" customHeight="1" x14ac:dyDescent="0.25">
      <c r="B15" s="16">
        <v>150020</v>
      </c>
      <c r="C15" s="22" t="str">
        <f t="shared" si="1"/>
        <v>ГБУЗ "Республиканский центр пульмонологической помощи" МЗ РСО-А</v>
      </c>
      <c r="D15" s="16" t="s">
        <v>106</v>
      </c>
      <c r="E15" s="16">
        <v>0</v>
      </c>
      <c r="F15" s="16">
        <v>0</v>
      </c>
      <c r="G15" s="17">
        <f t="shared" si="2"/>
        <v>0</v>
      </c>
      <c r="H15" s="21">
        <f t="shared" si="3"/>
        <v>0</v>
      </c>
      <c r="I15" s="21">
        <f t="shared" si="4"/>
        <v>0</v>
      </c>
      <c r="J15" s="21">
        <f t="shared" si="5"/>
        <v>0</v>
      </c>
    </row>
    <row r="16" spans="2:10" ht="15" customHeight="1" x14ac:dyDescent="0.25">
      <c r="B16" s="16">
        <v>150009</v>
      </c>
      <c r="C16" s="22" t="str">
        <f t="shared" si="1"/>
        <v>ГБУЗ "Ардонская ЦРБ"</v>
      </c>
      <c r="D16" s="36" t="s">
        <v>101</v>
      </c>
      <c r="E16" s="16">
        <v>985</v>
      </c>
      <c r="F16" s="16">
        <v>21</v>
      </c>
      <c r="G16" s="17">
        <f t="shared" si="2"/>
        <v>1006</v>
      </c>
      <c r="H16" s="21">
        <f>E16*VLOOKUP(D16,TAR,2,0)</f>
        <v>1729502.4</v>
      </c>
      <c r="I16" s="21">
        <f t="shared" si="4"/>
        <v>36872.639999999999</v>
      </c>
      <c r="J16" s="21">
        <f t="shared" si="5"/>
        <v>1766375.0399999998</v>
      </c>
    </row>
    <row r="17" spans="2:10" ht="15" customHeight="1" x14ac:dyDescent="0.25">
      <c r="B17" s="16">
        <v>150009</v>
      </c>
      <c r="C17" s="22" t="str">
        <f t="shared" si="1"/>
        <v>ГБУЗ "Ардонская ЦРБ"</v>
      </c>
      <c r="D17" s="36" t="s">
        <v>102</v>
      </c>
      <c r="E17" s="16">
        <v>2332</v>
      </c>
      <c r="F17" s="16">
        <v>30</v>
      </c>
      <c r="G17" s="17">
        <f t="shared" si="2"/>
        <v>2362</v>
      </c>
      <c r="H17" s="21">
        <f t="shared" si="3"/>
        <v>3470692.28</v>
      </c>
      <c r="I17" s="21">
        <f t="shared" si="4"/>
        <v>44648.7</v>
      </c>
      <c r="J17" s="21">
        <f t="shared" si="5"/>
        <v>3515340.98</v>
      </c>
    </row>
    <row r="18" spans="2:10" ht="15" customHeight="1" x14ac:dyDescent="0.25">
      <c r="B18" s="16">
        <v>150009</v>
      </c>
      <c r="C18" s="22" t="str">
        <f t="shared" si="1"/>
        <v>ГБУЗ "Ардонская ЦРБ"</v>
      </c>
      <c r="D18" s="16" t="s">
        <v>103</v>
      </c>
      <c r="E18" s="16">
        <v>0</v>
      </c>
      <c r="F18" s="16">
        <v>0</v>
      </c>
      <c r="G18" s="17">
        <f t="shared" si="2"/>
        <v>0</v>
      </c>
      <c r="H18" s="21">
        <f t="shared" si="3"/>
        <v>0</v>
      </c>
      <c r="I18" s="21">
        <f t="shared" si="4"/>
        <v>0</v>
      </c>
      <c r="J18" s="21">
        <f t="shared" si="5"/>
        <v>0</v>
      </c>
    </row>
    <row r="19" spans="2:10" ht="15" customHeight="1" x14ac:dyDescent="0.25">
      <c r="B19" s="16">
        <v>150009</v>
      </c>
      <c r="C19" s="22" t="str">
        <f t="shared" si="1"/>
        <v>ГБУЗ "Ардонская ЦРБ"</v>
      </c>
      <c r="D19" s="16" t="s">
        <v>106</v>
      </c>
      <c r="E19" s="16">
        <v>0</v>
      </c>
      <c r="F19" s="16">
        <v>0</v>
      </c>
      <c r="G19" s="17">
        <f t="shared" si="2"/>
        <v>0</v>
      </c>
      <c r="H19" s="21">
        <f t="shared" si="3"/>
        <v>0</v>
      </c>
      <c r="I19" s="21">
        <f t="shared" si="4"/>
        <v>0</v>
      </c>
      <c r="J19" s="21">
        <f t="shared" si="5"/>
        <v>0</v>
      </c>
    </row>
    <row r="20" spans="2:10" ht="15" customHeight="1" x14ac:dyDescent="0.25">
      <c r="B20" s="16">
        <v>150019</v>
      </c>
      <c r="C20" s="22" t="str">
        <f t="shared" si="1"/>
        <v>ГБУЗ "Дигорская ЦРБ"</v>
      </c>
      <c r="D20" s="36" t="s">
        <v>101</v>
      </c>
      <c r="E20" s="16">
        <v>846</v>
      </c>
      <c r="F20" s="16">
        <v>8</v>
      </c>
      <c r="G20" s="17">
        <f t="shared" si="2"/>
        <v>854</v>
      </c>
      <c r="H20" s="21">
        <f t="shared" si="3"/>
        <v>1485440.64</v>
      </c>
      <c r="I20" s="21">
        <f t="shared" si="4"/>
        <v>14046.72</v>
      </c>
      <c r="J20" s="21">
        <f t="shared" si="5"/>
        <v>1499487.3599999999</v>
      </c>
    </row>
    <row r="21" spans="2:10" ht="15" customHeight="1" x14ac:dyDescent="0.25">
      <c r="B21" s="16">
        <v>150019</v>
      </c>
      <c r="C21" s="22" t="str">
        <f t="shared" si="1"/>
        <v>ГБУЗ "Дигорская ЦРБ"</v>
      </c>
      <c r="D21" s="36" t="s">
        <v>102</v>
      </c>
      <c r="E21" s="16">
        <v>1711</v>
      </c>
      <c r="F21" s="16">
        <v>13</v>
      </c>
      <c r="G21" s="17">
        <f t="shared" si="2"/>
        <v>1724</v>
      </c>
      <c r="H21" s="21">
        <f t="shared" si="3"/>
        <v>2546464.19</v>
      </c>
      <c r="I21" s="21">
        <f t="shared" si="4"/>
        <v>19347.77</v>
      </c>
      <c r="J21" s="21">
        <f t="shared" si="5"/>
        <v>2565811.96</v>
      </c>
    </row>
    <row r="22" spans="2:10" ht="15" customHeight="1" x14ac:dyDescent="0.25">
      <c r="B22" s="16">
        <v>150019</v>
      </c>
      <c r="C22" s="22" t="str">
        <f t="shared" si="1"/>
        <v>ГБУЗ "Дигорская ЦРБ"</v>
      </c>
      <c r="D22" s="16" t="s">
        <v>103</v>
      </c>
      <c r="E22" s="16">
        <v>0</v>
      </c>
      <c r="F22" s="16">
        <v>0</v>
      </c>
      <c r="G22" s="17">
        <f t="shared" si="2"/>
        <v>0</v>
      </c>
      <c r="H22" s="21">
        <f t="shared" si="3"/>
        <v>0</v>
      </c>
      <c r="I22" s="21">
        <f t="shared" si="4"/>
        <v>0</v>
      </c>
      <c r="J22" s="21">
        <f t="shared" si="5"/>
        <v>0</v>
      </c>
    </row>
    <row r="23" spans="2:10" ht="15" customHeight="1" x14ac:dyDescent="0.25">
      <c r="B23" s="16">
        <v>150019</v>
      </c>
      <c r="C23" s="22" t="str">
        <f t="shared" si="1"/>
        <v>ГБУЗ "Дигорская ЦРБ"</v>
      </c>
      <c r="D23" s="16" t="s">
        <v>106</v>
      </c>
      <c r="E23" s="16">
        <v>0</v>
      </c>
      <c r="F23" s="16">
        <v>0</v>
      </c>
      <c r="G23" s="17">
        <f t="shared" si="2"/>
        <v>0</v>
      </c>
      <c r="H23" s="21">
        <f t="shared" si="3"/>
        <v>0</v>
      </c>
      <c r="I23" s="21">
        <f t="shared" si="4"/>
        <v>0</v>
      </c>
      <c r="J23" s="21">
        <f t="shared" si="5"/>
        <v>0</v>
      </c>
    </row>
    <row r="24" spans="2:10" ht="14.25" customHeight="1" x14ac:dyDescent="0.25">
      <c r="B24" s="16">
        <v>150010</v>
      </c>
      <c r="C24" s="22" t="str">
        <f t="shared" si="1"/>
        <v>ГБУЗ "Ирафская ЦРБ"</v>
      </c>
      <c r="D24" s="36" t="s">
        <v>101</v>
      </c>
      <c r="E24" s="16">
        <v>1494</v>
      </c>
      <c r="F24" s="16">
        <v>25</v>
      </c>
      <c r="G24" s="17">
        <f t="shared" si="2"/>
        <v>1519</v>
      </c>
      <c r="H24" s="21">
        <f t="shared" si="3"/>
        <v>2623224.96</v>
      </c>
      <c r="I24" s="21">
        <f t="shared" si="4"/>
        <v>43896</v>
      </c>
      <c r="J24" s="21">
        <f t="shared" si="5"/>
        <v>2667120.96</v>
      </c>
    </row>
    <row r="25" spans="2:10" ht="14.25" customHeight="1" x14ac:dyDescent="0.25">
      <c r="B25" s="16">
        <v>150010</v>
      </c>
      <c r="C25" s="22" t="str">
        <f t="shared" si="1"/>
        <v>ГБУЗ "Ирафская ЦРБ"</v>
      </c>
      <c r="D25" s="36" t="s">
        <v>102</v>
      </c>
      <c r="E25" s="16">
        <v>0</v>
      </c>
      <c r="F25" s="16">
        <v>0</v>
      </c>
      <c r="G25" s="17">
        <f t="shared" si="2"/>
        <v>0</v>
      </c>
      <c r="H25" s="21">
        <f t="shared" si="3"/>
        <v>0</v>
      </c>
      <c r="I25" s="21">
        <f t="shared" si="4"/>
        <v>0</v>
      </c>
      <c r="J25" s="21">
        <f t="shared" si="5"/>
        <v>0</v>
      </c>
    </row>
    <row r="26" spans="2:10" ht="14.25" customHeight="1" x14ac:dyDescent="0.25">
      <c r="B26" s="16">
        <v>150010</v>
      </c>
      <c r="C26" s="22" t="str">
        <f t="shared" si="1"/>
        <v>ГБУЗ "Ирафская ЦРБ"</v>
      </c>
      <c r="D26" s="16" t="s">
        <v>103</v>
      </c>
      <c r="E26" s="16">
        <v>0</v>
      </c>
      <c r="F26" s="16">
        <v>0</v>
      </c>
      <c r="G26" s="17">
        <f t="shared" si="2"/>
        <v>0</v>
      </c>
      <c r="H26" s="21">
        <f t="shared" si="3"/>
        <v>0</v>
      </c>
      <c r="I26" s="21">
        <f t="shared" si="4"/>
        <v>0</v>
      </c>
      <c r="J26" s="21">
        <f t="shared" si="5"/>
        <v>0</v>
      </c>
    </row>
    <row r="27" spans="2:10" ht="14.25" customHeight="1" x14ac:dyDescent="0.25">
      <c r="B27" s="16">
        <v>150010</v>
      </c>
      <c r="C27" s="22" t="str">
        <f t="shared" si="1"/>
        <v>ГБУЗ "Ирафская ЦРБ"</v>
      </c>
      <c r="D27" s="16" t="s">
        <v>106</v>
      </c>
      <c r="E27" s="16">
        <v>0</v>
      </c>
      <c r="F27" s="16">
        <v>0</v>
      </c>
      <c r="G27" s="17">
        <f t="shared" si="2"/>
        <v>0</v>
      </c>
      <c r="H27" s="21">
        <f t="shared" si="3"/>
        <v>0</v>
      </c>
      <c r="I27" s="21">
        <f t="shared" si="4"/>
        <v>0</v>
      </c>
      <c r="J27" s="21">
        <f t="shared" si="5"/>
        <v>0</v>
      </c>
    </row>
    <row r="28" spans="2:10" ht="14.25" customHeight="1" x14ac:dyDescent="0.25">
      <c r="B28" s="16">
        <v>150012</v>
      </c>
      <c r="C28" s="22" t="str">
        <f t="shared" si="1"/>
        <v>ГБУЗ "Кировская ЦРБ"</v>
      </c>
      <c r="D28" s="36" t="s">
        <v>101</v>
      </c>
      <c r="E28" s="16">
        <v>1083</v>
      </c>
      <c r="F28" s="16">
        <v>16</v>
      </c>
      <c r="G28" s="17">
        <f t="shared" si="2"/>
        <v>1099</v>
      </c>
      <c r="H28" s="21">
        <f t="shared" si="3"/>
        <v>1901574.72</v>
      </c>
      <c r="I28" s="21">
        <f t="shared" si="4"/>
        <v>28093.439999999999</v>
      </c>
      <c r="J28" s="21">
        <f t="shared" si="5"/>
        <v>1929668.16</v>
      </c>
    </row>
    <row r="29" spans="2:10" ht="14.25" customHeight="1" x14ac:dyDescent="0.25">
      <c r="B29" s="16">
        <v>150012</v>
      </c>
      <c r="C29" s="22" t="str">
        <f t="shared" si="1"/>
        <v>ГБУЗ "Кировская ЦРБ"</v>
      </c>
      <c r="D29" s="36" t="s">
        <v>102</v>
      </c>
      <c r="E29" s="16">
        <v>2454</v>
      </c>
      <c r="F29" s="16">
        <v>44</v>
      </c>
      <c r="G29" s="17">
        <f t="shared" si="2"/>
        <v>2498</v>
      </c>
      <c r="H29" s="21">
        <f t="shared" si="3"/>
        <v>3652263.6599999997</v>
      </c>
      <c r="I29" s="21">
        <f t="shared" si="4"/>
        <v>65484.759999999995</v>
      </c>
      <c r="J29" s="21">
        <f t="shared" si="5"/>
        <v>3717748.42</v>
      </c>
    </row>
    <row r="30" spans="2:10" ht="14.25" customHeight="1" x14ac:dyDescent="0.25">
      <c r="B30" s="16">
        <v>150012</v>
      </c>
      <c r="C30" s="22" t="str">
        <f t="shared" si="1"/>
        <v>ГБУЗ "Кировская ЦРБ"</v>
      </c>
      <c r="D30" s="16" t="s">
        <v>103</v>
      </c>
      <c r="E30" s="16">
        <v>0</v>
      </c>
      <c r="F30" s="16">
        <v>0</v>
      </c>
      <c r="G30" s="17">
        <f t="shared" si="2"/>
        <v>0</v>
      </c>
      <c r="H30" s="21">
        <f t="shared" si="3"/>
        <v>0</v>
      </c>
      <c r="I30" s="21">
        <f t="shared" si="4"/>
        <v>0</v>
      </c>
      <c r="J30" s="21">
        <f t="shared" si="5"/>
        <v>0</v>
      </c>
    </row>
    <row r="31" spans="2:10" ht="14.25" customHeight="1" x14ac:dyDescent="0.25">
      <c r="B31" s="16">
        <v>150012</v>
      </c>
      <c r="C31" s="22" t="str">
        <f t="shared" si="1"/>
        <v>ГБУЗ "Кировская ЦРБ"</v>
      </c>
      <c r="D31" s="16" t="s">
        <v>106</v>
      </c>
      <c r="E31" s="16">
        <v>0</v>
      </c>
      <c r="F31" s="16">
        <v>0</v>
      </c>
      <c r="G31" s="17">
        <f t="shared" si="2"/>
        <v>0</v>
      </c>
      <c r="H31" s="21">
        <f t="shared" si="3"/>
        <v>0</v>
      </c>
      <c r="I31" s="21">
        <f t="shared" si="4"/>
        <v>0</v>
      </c>
      <c r="J31" s="21">
        <f t="shared" si="5"/>
        <v>0</v>
      </c>
    </row>
    <row r="32" spans="2:10" ht="14.25" customHeight="1" x14ac:dyDescent="0.25">
      <c r="B32" s="16">
        <v>150112</v>
      </c>
      <c r="C32" s="22" t="str">
        <f t="shared" si="1"/>
        <v>ГБУЗ "Моздокская ЦРБ"</v>
      </c>
      <c r="D32" s="36" t="s">
        <v>101</v>
      </c>
      <c r="E32" s="16">
        <v>266</v>
      </c>
      <c r="F32" s="16">
        <v>0</v>
      </c>
      <c r="G32" s="17">
        <f t="shared" si="2"/>
        <v>266</v>
      </c>
      <c r="H32" s="21">
        <f t="shared" si="3"/>
        <v>467053.44</v>
      </c>
      <c r="I32" s="21">
        <f t="shared" si="4"/>
        <v>0</v>
      </c>
      <c r="J32" s="21">
        <f t="shared" si="5"/>
        <v>467053.44</v>
      </c>
    </row>
    <row r="33" spans="2:10" ht="14.25" customHeight="1" x14ac:dyDescent="0.25">
      <c r="B33" s="16">
        <v>150112</v>
      </c>
      <c r="C33" s="22" t="str">
        <f t="shared" si="1"/>
        <v>ГБУЗ "Моздокская ЦРБ"</v>
      </c>
      <c r="D33" s="36" t="s">
        <v>102</v>
      </c>
      <c r="E33" s="16">
        <v>9060</v>
      </c>
      <c r="F33" s="16">
        <v>22</v>
      </c>
      <c r="G33" s="17">
        <f t="shared" si="2"/>
        <v>9082</v>
      </c>
      <c r="H33" s="21">
        <f t="shared" si="3"/>
        <v>13483907.4</v>
      </c>
      <c r="I33" s="21">
        <f t="shared" si="4"/>
        <v>32742.379999999997</v>
      </c>
      <c r="J33" s="21">
        <f t="shared" si="5"/>
        <v>13516649.779999999</v>
      </c>
    </row>
    <row r="34" spans="2:10" ht="14.25" customHeight="1" x14ac:dyDescent="0.25">
      <c r="B34" s="16">
        <v>150112</v>
      </c>
      <c r="C34" s="22" t="str">
        <f t="shared" si="1"/>
        <v>ГБУЗ "Моздокская ЦРБ"</v>
      </c>
      <c r="D34" s="16" t="s">
        <v>103</v>
      </c>
      <c r="E34" s="16">
        <v>0</v>
      </c>
      <c r="F34" s="16">
        <v>0</v>
      </c>
      <c r="G34" s="17">
        <f t="shared" si="2"/>
        <v>0</v>
      </c>
      <c r="H34" s="21">
        <f t="shared" si="3"/>
        <v>0</v>
      </c>
      <c r="I34" s="21">
        <f t="shared" si="4"/>
        <v>0</v>
      </c>
      <c r="J34" s="21">
        <f t="shared" si="5"/>
        <v>0</v>
      </c>
    </row>
    <row r="35" spans="2:10" ht="14.25" customHeight="1" x14ac:dyDescent="0.25">
      <c r="B35" s="16">
        <v>150112</v>
      </c>
      <c r="C35" s="22" t="str">
        <f t="shared" si="1"/>
        <v>ГБУЗ "Моздокская ЦРБ"</v>
      </c>
      <c r="D35" s="16" t="s">
        <v>106</v>
      </c>
      <c r="E35" s="16">
        <v>0</v>
      </c>
      <c r="F35" s="16">
        <v>0</v>
      </c>
      <c r="G35" s="17">
        <f t="shared" si="2"/>
        <v>0</v>
      </c>
      <c r="H35" s="21">
        <f t="shared" si="3"/>
        <v>0</v>
      </c>
      <c r="I35" s="21">
        <f t="shared" si="4"/>
        <v>0</v>
      </c>
      <c r="J35" s="21">
        <f t="shared" si="5"/>
        <v>0</v>
      </c>
    </row>
    <row r="36" spans="2:10" ht="14.25" customHeight="1" x14ac:dyDescent="0.25">
      <c r="B36" s="16">
        <v>150016</v>
      </c>
      <c r="C36" s="22" t="str">
        <f t="shared" si="1"/>
        <v>ГБУЗ "Пригородная ЦРБ"</v>
      </c>
      <c r="D36" s="36" t="s">
        <v>101</v>
      </c>
      <c r="E36" s="16">
        <v>7164</v>
      </c>
      <c r="F36" s="16">
        <v>1093</v>
      </c>
      <c r="G36" s="17">
        <f t="shared" si="2"/>
        <v>8257</v>
      </c>
      <c r="H36" s="21">
        <f t="shared" si="3"/>
        <v>12578837.76</v>
      </c>
      <c r="I36" s="21">
        <f t="shared" si="4"/>
        <v>1919133.1199999999</v>
      </c>
      <c r="J36" s="21">
        <f t="shared" si="5"/>
        <v>14497970.879999999</v>
      </c>
    </row>
    <row r="37" spans="2:10" ht="14.25" customHeight="1" x14ac:dyDescent="0.25">
      <c r="B37" s="16">
        <v>150016</v>
      </c>
      <c r="C37" s="22" t="str">
        <f t="shared" si="1"/>
        <v>ГБУЗ "Пригородная ЦРБ"</v>
      </c>
      <c r="D37" s="36" t="s">
        <v>102</v>
      </c>
      <c r="E37" s="16">
        <v>259</v>
      </c>
      <c r="F37" s="16">
        <v>771</v>
      </c>
      <c r="G37" s="17">
        <f t="shared" si="2"/>
        <v>1030</v>
      </c>
      <c r="H37" s="21">
        <f t="shared" si="3"/>
        <v>385467.11</v>
      </c>
      <c r="I37" s="21">
        <f t="shared" si="4"/>
        <v>1147471.5900000001</v>
      </c>
      <c r="J37" s="21">
        <f t="shared" si="5"/>
        <v>1532938.7</v>
      </c>
    </row>
    <row r="38" spans="2:10" ht="14.25" customHeight="1" x14ac:dyDescent="0.25">
      <c r="B38" s="16">
        <v>150016</v>
      </c>
      <c r="C38" s="22" t="str">
        <f t="shared" si="1"/>
        <v>ГБУЗ "Пригородная ЦРБ"</v>
      </c>
      <c r="D38" s="16" t="s">
        <v>103</v>
      </c>
      <c r="E38" s="16">
        <v>0</v>
      </c>
      <c r="F38" s="16">
        <v>0</v>
      </c>
      <c r="G38" s="17">
        <f t="shared" si="2"/>
        <v>0</v>
      </c>
      <c r="H38" s="21">
        <f t="shared" si="3"/>
        <v>0</v>
      </c>
      <c r="I38" s="21">
        <f t="shared" si="4"/>
        <v>0</v>
      </c>
      <c r="J38" s="21">
        <f t="shared" si="5"/>
        <v>0</v>
      </c>
    </row>
    <row r="39" spans="2:10" ht="14.25" customHeight="1" x14ac:dyDescent="0.25">
      <c r="B39" s="16">
        <v>150016</v>
      </c>
      <c r="C39" s="22" t="str">
        <f t="shared" si="1"/>
        <v>ГБУЗ "Пригородная ЦРБ"</v>
      </c>
      <c r="D39" s="16" t="s">
        <v>106</v>
      </c>
      <c r="E39" s="16">
        <v>0</v>
      </c>
      <c r="F39" s="16">
        <v>0</v>
      </c>
      <c r="G39" s="17">
        <f t="shared" si="2"/>
        <v>0</v>
      </c>
      <c r="H39" s="21">
        <f t="shared" si="3"/>
        <v>0</v>
      </c>
      <c r="I39" s="21">
        <f t="shared" si="4"/>
        <v>0</v>
      </c>
      <c r="J39" s="21">
        <f t="shared" si="5"/>
        <v>0</v>
      </c>
    </row>
    <row r="40" spans="2:10" ht="14.25" customHeight="1" x14ac:dyDescent="0.25">
      <c r="B40" s="16">
        <v>150014</v>
      </c>
      <c r="C40" s="22" t="str">
        <f t="shared" ref="C40:C47" si="6">IF(B40&gt;0,VLOOKUP(B40,LPU,2,0),"")</f>
        <v>ГБУЗ "Правобережная ЦРКБ"</v>
      </c>
      <c r="D40" s="36" t="s">
        <v>101</v>
      </c>
      <c r="E40" s="16">
        <v>6836</v>
      </c>
      <c r="F40" s="16">
        <v>211</v>
      </c>
      <c r="G40" s="17">
        <f t="shared" si="2"/>
        <v>7047</v>
      </c>
      <c r="H40" s="21">
        <f t="shared" si="3"/>
        <v>12002922.24</v>
      </c>
      <c r="I40" s="21">
        <f t="shared" si="4"/>
        <v>370482.24</v>
      </c>
      <c r="J40" s="21">
        <f t="shared" si="5"/>
        <v>12373404.479999999</v>
      </c>
    </row>
    <row r="41" spans="2:10" ht="14.25" customHeight="1" x14ac:dyDescent="0.25">
      <c r="B41" s="16">
        <v>150014</v>
      </c>
      <c r="C41" s="22" t="str">
        <f t="shared" si="6"/>
        <v>ГБУЗ "Правобережная ЦРКБ"</v>
      </c>
      <c r="D41" s="36" t="s">
        <v>102</v>
      </c>
      <c r="E41" s="16">
        <v>1075</v>
      </c>
      <c r="F41" s="16">
        <v>26</v>
      </c>
      <c r="G41" s="17">
        <f t="shared" ref="G41:G47" si="7">E41+F41</f>
        <v>1101</v>
      </c>
      <c r="H41" s="21">
        <f t="shared" ref="H41:H47" si="8">E41*VLOOKUP(D41,TAR,2,0)</f>
        <v>1599911.75</v>
      </c>
      <c r="I41" s="21">
        <f t="shared" ref="I41:I47" si="9">F41*VLOOKUP(D41,TAR,2,0)</f>
        <v>38695.54</v>
      </c>
      <c r="J41" s="21">
        <f t="shared" ref="J41:J47" si="10">G41*VLOOKUP(D41,TAR,2,0)</f>
        <v>1638607.29</v>
      </c>
    </row>
    <row r="42" spans="2:10" ht="14.25" customHeight="1" x14ac:dyDescent="0.25">
      <c r="B42" s="16">
        <v>150014</v>
      </c>
      <c r="C42" s="22" t="str">
        <f t="shared" si="6"/>
        <v>ГБУЗ "Правобережная ЦРКБ"</v>
      </c>
      <c r="D42" s="16" t="s">
        <v>103</v>
      </c>
      <c r="E42" s="16">
        <v>0</v>
      </c>
      <c r="F42" s="16">
        <v>0</v>
      </c>
      <c r="G42" s="17">
        <f t="shared" si="7"/>
        <v>0</v>
      </c>
      <c r="H42" s="21">
        <f t="shared" si="8"/>
        <v>0</v>
      </c>
      <c r="I42" s="21">
        <f t="shared" si="9"/>
        <v>0</v>
      </c>
      <c r="J42" s="21">
        <f t="shared" si="10"/>
        <v>0</v>
      </c>
    </row>
    <row r="43" spans="2:10" ht="14.25" customHeight="1" x14ac:dyDescent="0.25">
      <c r="B43" s="16">
        <v>150014</v>
      </c>
      <c r="C43" s="22" t="str">
        <f t="shared" si="6"/>
        <v>ГБУЗ "Правобережная ЦРКБ"</v>
      </c>
      <c r="D43" s="16" t="s">
        <v>106</v>
      </c>
      <c r="E43" s="16">
        <v>0</v>
      </c>
      <c r="F43" s="16">
        <v>0</v>
      </c>
      <c r="G43" s="17">
        <f t="shared" si="7"/>
        <v>0</v>
      </c>
      <c r="H43" s="21">
        <f t="shared" si="8"/>
        <v>0</v>
      </c>
      <c r="I43" s="21">
        <f t="shared" si="9"/>
        <v>0</v>
      </c>
      <c r="J43" s="21">
        <f t="shared" si="10"/>
        <v>0</v>
      </c>
    </row>
    <row r="44" spans="2:10" ht="14.25" customHeight="1" x14ac:dyDescent="0.25">
      <c r="B44" s="16">
        <v>150003</v>
      </c>
      <c r="C44" s="22" t="str">
        <f t="shared" si="6"/>
        <v>ГБУЗ "КБСП"</v>
      </c>
      <c r="D44" s="36" t="s">
        <v>101</v>
      </c>
      <c r="E44" s="43">
        <v>18918</v>
      </c>
      <c r="F44" s="43">
        <v>6763</v>
      </c>
      <c r="G44" s="44">
        <f t="shared" si="7"/>
        <v>25681</v>
      </c>
      <c r="H44" s="21">
        <f t="shared" si="8"/>
        <v>33216981.119999997</v>
      </c>
      <c r="I44" s="21">
        <f t="shared" si="9"/>
        <v>11874745.92</v>
      </c>
      <c r="J44" s="21">
        <f t="shared" si="10"/>
        <v>45091727.039999999</v>
      </c>
    </row>
    <row r="45" spans="2:10" ht="14.25" customHeight="1" x14ac:dyDescent="0.25">
      <c r="B45" s="16">
        <v>150003</v>
      </c>
      <c r="C45" s="22" t="str">
        <f t="shared" si="6"/>
        <v>ГБУЗ "КБСП"</v>
      </c>
      <c r="D45" s="36" t="s">
        <v>102</v>
      </c>
      <c r="E45" s="43">
        <v>4776</v>
      </c>
      <c r="F45" s="43">
        <v>1606</v>
      </c>
      <c r="G45" s="44">
        <f t="shared" si="7"/>
        <v>6382</v>
      </c>
      <c r="H45" s="21">
        <f t="shared" si="8"/>
        <v>7108073.04</v>
      </c>
      <c r="I45" s="21">
        <f t="shared" si="9"/>
        <v>2390193.7399999998</v>
      </c>
      <c r="J45" s="21">
        <f t="shared" si="10"/>
        <v>9498266.7799999993</v>
      </c>
    </row>
    <row r="46" spans="2:10" ht="14.25" customHeight="1" x14ac:dyDescent="0.25">
      <c r="B46" s="16">
        <v>150003</v>
      </c>
      <c r="C46" s="22" t="str">
        <f t="shared" si="6"/>
        <v>ГБУЗ "КБСП"</v>
      </c>
      <c r="D46" s="16" t="s">
        <v>103</v>
      </c>
      <c r="E46" s="43">
        <v>13137</v>
      </c>
      <c r="F46" s="43">
        <v>3692</v>
      </c>
      <c r="G46" s="44">
        <f t="shared" si="7"/>
        <v>16829</v>
      </c>
      <c r="H46" s="21">
        <f t="shared" si="8"/>
        <v>25537802.52</v>
      </c>
      <c r="I46" s="21">
        <f t="shared" si="9"/>
        <v>7177100.3200000003</v>
      </c>
      <c r="J46" s="21">
        <f t="shared" si="10"/>
        <v>32714902.84</v>
      </c>
    </row>
    <row r="47" spans="2:10" ht="14.25" customHeight="1" x14ac:dyDescent="0.25">
      <c r="B47" s="16">
        <v>150003</v>
      </c>
      <c r="C47" s="22" t="str">
        <f t="shared" si="6"/>
        <v>ГБУЗ "КБСП"</v>
      </c>
      <c r="D47" s="16" t="s">
        <v>106</v>
      </c>
      <c r="E47" s="43">
        <v>0</v>
      </c>
      <c r="F47" s="43">
        <v>0</v>
      </c>
      <c r="G47" s="44">
        <f t="shared" si="7"/>
        <v>0</v>
      </c>
      <c r="H47" s="21">
        <f t="shared" si="8"/>
        <v>0</v>
      </c>
      <c r="I47" s="21">
        <f t="shared" si="9"/>
        <v>0</v>
      </c>
      <c r="J47" s="21">
        <f t="shared" si="10"/>
        <v>0</v>
      </c>
    </row>
    <row r="48" spans="2:10" x14ac:dyDescent="0.25">
      <c r="B48" s="16">
        <v>150117</v>
      </c>
      <c r="C48" s="22" t="str">
        <f t="shared" ref="C48" si="11">IF(B48&gt;0,VLOOKUP(B48,LPU,2,0),"")</f>
        <v>Медицинский центр ООО "Мега" (МРТ)</v>
      </c>
      <c r="D48" s="16" t="s">
        <v>101</v>
      </c>
      <c r="E48" s="43">
        <v>0</v>
      </c>
      <c r="F48" s="43">
        <v>0</v>
      </c>
      <c r="G48" s="44">
        <f t="shared" ref="G48" si="12">E48+F48</f>
        <v>0</v>
      </c>
      <c r="H48" s="21">
        <f t="shared" ref="H48" si="13">E48*VLOOKUP(D48,TAR,2,0)</f>
        <v>0</v>
      </c>
      <c r="I48" s="21">
        <f t="shared" ref="I48" si="14">F48*VLOOKUP(D48,TAR,2,0)</f>
        <v>0</v>
      </c>
      <c r="J48" s="21">
        <f t="shared" ref="J48" si="15">G48*VLOOKUP(D48,TAR,2,0)</f>
        <v>0</v>
      </c>
    </row>
  </sheetData>
  <autoFilter ref="B6:J47"/>
  <mergeCells count="7">
    <mergeCell ref="I1:J1"/>
    <mergeCell ref="B4:B5"/>
    <mergeCell ref="C4:C5"/>
    <mergeCell ref="D4:D5"/>
    <mergeCell ref="E4:G4"/>
    <mergeCell ref="H4:J4"/>
    <mergeCell ref="B2:F2"/>
  </mergeCells>
  <phoneticPr fontId="7" type="noConversion"/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8"/>
  <sheetViews>
    <sheetView zoomScale="130" zoomScaleNormal="130" workbookViewId="0">
      <pane ySplit="7" topLeftCell="A8" activePane="bottomLeft" state="frozen"/>
      <selection pane="bottomLeft" activeCell="C6" sqref="C6"/>
    </sheetView>
  </sheetViews>
  <sheetFormatPr defaultRowHeight="15" x14ac:dyDescent="0.25"/>
  <cols>
    <col min="3" max="3" width="35.85546875" customWidth="1"/>
    <col min="4" max="4" width="17.85546875" customWidth="1"/>
    <col min="5" max="5" width="16.5703125" style="37" customWidth="1"/>
    <col min="6" max="6" width="14.140625" style="37" customWidth="1"/>
    <col min="7" max="7" width="15" style="38" customWidth="1"/>
    <col min="8" max="8" width="19.85546875" style="19" bestFit="1" customWidth="1"/>
    <col min="9" max="9" width="18.7109375" style="19" bestFit="1" customWidth="1"/>
    <col min="10" max="10" width="21.28515625" style="19" customWidth="1"/>
  </cols>
  <sheetData>
    <row r="1" spans="2:10" ht="39.75" customHeight="1" x14ac:dyDescent="0.35">
      <c r="C1" s="32"/>
      <c r="I1" s="53" t="s">
        <v>107</v>
      </c>
      <c r="J1" s="54"/>
    </row>
    <row r="2" spans="2:10" ht="18.75" x14ac:dyDescent="0.3">
      <c r="B2" s="64" t="s">
        <v>108</v>
      </c>
      <c r="C2" s="64"/>
      <c r="D2" s="64"/>
      <c r="E2" s="64"/>
      <c r="F2" s="64"/>
    </row>
    <row r="3" spans="2:10" ht="18.75" x14ac:dyDescent="0.3">
      <c r="B3" s="48"/>
      <c r="C3" s="48"/>
      <c r="D3" s="48"/>
      <c r="E3" s="48"/>
      <c r="F3" s="48"/>
    </row>
    <row r="4" spans="2:10" x14ac:dyDescent="0.25">
      <c r="B4" s="55" t="s">
        <v>0</v>
      </c>
      <c r="C4" s="57" t="s">
        <v>1</v>
      </c>
      <c r="D4" s="58" t="s">
        <v>94</v>
      </c>
      <c r="E4" s="60" t="s">
        <v>95</v>
      </c>
      <c r="F4" s="61"/>
      <c r="G4" s="62"/>
      <c r="H4" s="63" t="s">
        <v>97</v>
      </c>
      <c r="I4" s="63"/>
      <c r="J4" s="63"/>
    </row>
    <row r="5" spans="2:10" x14ac:dyDescent="0.25">
      <c r="B5" s="56"/>
      <c r="C5" s="57"/>
      <c r="D5" s="59"/>
      <c r="E5" s="39" t="s">
        <v>2</v>
      </c>
      <c r="F5" s="46" t="s">
        <v>3</v>
      </c>
      <c r="G5" s="47" t="s">
        <v>4</v>
      </c>
      <c r="H5" s="20" t="s">
        <v>2</v>
      </c>
      <c r="I5" s="20" t="s">
        <v>3</v>
      </c>
      <c r="J5" s="20" t="s">
        <v>4</v>
      </c>
    </row>
    <row r="6" spans="2:10" s="30" customFormat="1" ht="15.75" x14ac:dyDescent="0.25">
      <c r="B6" s="29"/>
      <c r="C6" s="45"/>
      <c r="D6" s="31"/>
      <c r="E6" s="42">
        <f t="shared" ref="E6:J6" si="0">SUBTOTAL(9,E8:E96)</f>
        <v>100790</v>
      </c>
      <c r="F6" s="42">
        <f t="shared" si="0"/>
        <v>19195</v>
      </c>
      <c r="G6" s="42">
        <f t="shared" si="0"/>
        <v>119985</v>
      </c>
      <c r="H6" s="33">
        <f t="shared" si="0"/>
        <v>165434986.83000001</v>
      </c>
      <c r="I6" s="33">
        <f t="shared" si="0"/>
        <v>33368966.969999999</v>
      </c>
      <c r="J6" s="33">
        <f t="shared" si="0"/>
        <v>198744974.43999997</v>
      </c>
    </row>
    <row r="7" spans="2:10" ht="15" customHeight="1" x14ac:dyDescent="0.25">
      <c r="B7" s="34" t="s">
        <v>86</v>
      </c>
      <c r="C7" s="25" t="s">
        <v>87</v>
      </c>
      <c r="D7" s="25" t="s">
        <v>98</v>
      </c>
      <c r="E7" s="25" t="s">
        <v>88</v>
      </c>
      <c r="F7" s="26" t="s">
        <v>89</v>
      </c>
      <c r="G7" s="26" t="s">
        <v>90</v>
      </c>
      <c r="H7" s="27" t="s">
        <v>91</v>
      </c>
      <c r="I7" s="28" t="s">
        <v>92</v>
      </c>
      <c r="J7" s="28" t="s">
        <v>93</v>
      </c>
    </row>
    <row r="8" spans="2:10" ht="15" customHeight="1" x14ac:dyDescent="0.25">
      <c r="B8" s="16">
        <v>150007</v>
      </c>
      <c r="C8" s="22" t="str">
        <f t="shared" ref="C8:C48" si="1">IF(B8&gt;0,VLOOKUP(B8,LPU,2,0),"")</f>
        <v>ГБУЗ "Алагирская ЦРБ"</v>
      </c>
      <c r="D8" s="36" t="s">
        <v>101</v>
      </c>
      <c r="E8" s="16">
        <v>1447</v>
      </c>
      <c r="F8" s="16">
        <v>228</v>
      </c>
      <c r="G8" s="17">
        <v>1675</v>
      </c>
      <c r="H8" s="21">
        <f t="shared" ref="H8:H48" si="2">E8*VLOOKUP(D8,TARpol,2,0)</f>
        <v>2403828.75</v>
      </c>
      <c r="I8" s="21">
        <f t="shared" ref="I8:I48" si="3">F8*VLOOKUP(D8,TARpol,2,0)</f>
        <v>378765</v>
      </c>
      <c r="J8" s="21">
        <f t="shared" ref="J8:J48" si="4">G8*VLOOKUP(D8,TARpol,2,0)</f>
        <v>2782593.75</v>
      </c>
    </row>
    <row r="9" spans="2:10" ht="15" customHeight="1" x14ac:dyDescent="0.25">
      <c r="B9" s="16">
        <v>150007</v>
      </c>
      <c r="C9" s="22" t="str">
        <f t="shared" si="1"/>
        <v>ГБУЗ "Алагирская ЦРБ"</v>
      </c>
      <c r="D9" s="36" t="s">
        <v>102</v>
      </c>
      <c r="E9" s="16">
        <v>3563</v>
      </c>
      <c r="F9" s="16">
        <v>0</v>
      </c>
      <c r="G9" s="17">
        <v>3563</v>
      </c>
      <c r="H9" s="21">
        <f t="shared" si="2"/>
        <v>5302777.2699999996</v>
      </c>
      <c r="I9" s="21">
        <f t="shared" si="3"/>
        <v>0</v>
      </c>
      <c r="J9" s="21">
        <f t="shared" si="4"/>
        <v>5302777.2699999996</v>
      </c>
    </row>
    <row r="10" spans="2:10" ht="15" customHeight="1" x14ac:dyDescent="0.25">
      <c r="B10" s="16">
        <v>150007</v>
      </c>
      <c r="C10" s="22" t="str">
        <f t="shared" si="1"/>
        <v>ГБУЗ "Алагирская ЦРБ"</v>
      </c>
      <c r="D10" s="16" t="s">
        <v>103</v>
      </c>
      <c r="E10" s="16">
        <v>0</v>
      </c>
      <c r="F10" s="16">
        <v>0</v>
      </c>
      <c r="G10" s="17">
        <v>0</v>
      </c>
      <c r="H10" s="21">
        <f t="shared" si="2"/>
        <v>0</v>
      </c>
      <c r="I10" s="21">
        <f t="shared" si="3"/>
        <v>0</v>
      </c>
      <c r="J10" s="21">
        <f t="shared" si="4"/>
        <v>0</v>
      </c>
    </row>
    <row r="11" spans="2:10" ht="15" customHeight="1" x14ac:dyDescent="0.25">
      <c r="B11" s="16">
        <v>150007</v>
      </c>
      <c r="C11" s="22" t="str">
        <f t="shared" si="1"/>
        <v>ГБУЗ "Алагирская ЦРБ"</v>
      </c>
      <c r="D11" s="16" t="s">
        <v>106</v>
      </c>
      <c r="E11" s="16">
        <v>0</v>
      </c>
      <c r="F11" s="16">
        <v>0</v>
      </c>
      <c r="G11" s="17">
        <v>0</v>
      </c>
      <c r="H11" s="21">
        <f t="shared" si="2"/>
        <v>0</v>
      </c>
      <c r="I11" s="21">
        <f t="shared" si="3"/>
        <v>0</v>
      </c>
      <c r="J11" s="21">
        <f t="shared" si="4"/>
        <v>0</v>
      </c>
    </row>
    <row r="12" spans="2:10" ht="15" customHeight="1" x14ac:dyDescent="0.25">
      <c r="B12" s="16">
        <v>150020</v>
      </c>
      <c r="C12" s="22" t="str">
        <f t="shared" si="1"/>
        <v>ГБУЗ "Республиканский центр пульмонологической помощи" МЗ РСО-А</v>
      </c>
      <c r="D12" s="36" t="s">
        <v>101</v>
      </c>
      <c r="E12" s="16">
        <v>0</v>
      </c>
      <c r="F12" s="16">
        <v>0</v>
      </c>
      <c r="G12" s="17">
        <v>0</v>
      </c>
      <c r="H12" s="21">
        <f t="shared" si="2"/>
        <v>0</v>
      </c>
      <c r="I12" s="21">
        <f t="shared" si="3"/>
        <v>0</v>
      </c>
      <c r="J12" s="21">
        <f t="shared" si="4"/>
        <v>0</v>
      </c>
    </row>
    <row r="13" spans="2:10" ht="15" customHeight="1" x14ac:dyDescent="0.25">
      <c r="B13" s="16">
        <v>150020</v>
      </c>
      <c r="C13" s="22" t="str">
        <f t="shared" si="1"/>
        <v>ГБУЗ "Республиканский центр пульмонологической помощи" МЗ РСО-А</v>
      </c>
      <c r="D13" s="36" t="s">
        <v>102</v>
      </c>
      <c r="E13" s="16">
        <v>144</v>
      </c>
      <c r="F13" s="16">
        <v>1</v>
      </c>
      <c r="G13" s="17">
        <v>145</v>
      </c>
      <c r="H13" s="21">
        <f t="shared" si="2"/>
        <v>214313.76</v>
      </c>
      <c r="I13" s="21">
        <f t="shared" si="3"/>
        <v>1488.29</v>
      </c>
      <c r="J13" s="21">
        <f t="shared" si="4"/>
        <v>215802.05</v>
      </c>
    </row>
    <row r="14" spans="2:10" ht="15" customHeight="1" x14ac:dyDescent="0.25">
      <c r="B14" s="16">
        <v>150020</v>
      </c>
      <c r="C14" s="22" t="str">
        <f t="shared" si="1"/>
        <v>ГБУЗ "Республиканский центр пульмонологической помощи" МЗ РСО-А</v>
      </c>
      <c r="D14" s="16" t="s">
        <v>103</v>
      </c>
      <c r="E14" s="16">
        <v>0</v>
      </c>
      <c r="F14" s="16">
        <v>0</v>
      </c>
      <c r="G14" s="17">
        <v>0</v>
      </c>
      <c r="H14" s="21">
        <f t="shared" si="2"/>
        <v>0</v>
      </c>
      <c r="I14" s="21">
        <f t="shared" si="3"/>
        <v>0</v>
      </c>
      <c r="J14" s="21">
        <f t="shared" si="4"/>
        <v>0</v>
      </c>
    </row>
    <row r="15" spans="2:10" ht="15" customHeight="1" x14ac:dyDescent="0.25">
      <c r="B15" s="16">
        <v>150020</v>
      </c>
      <c r="C15" s="22" t="str">
        <f t="shared" si="1"/>
        <v>ГБУЗ "Республиканский центр пульмонологической помощи" МЗ РСО-А</v>
      </c>
      <c r="D15" s="16" t="s">
        <v>106</v>
      </c>
      <c r="E15" s="16">
        <v>0</v>
      </c>
      <c r="F15" s="16">
        <v>0</v>
      </c>
      <c r="G15" s="17">
        <v>0</v>
      </c>
      <c r="H15" s="21">
        <f t="shared" si="2"/>
        <v>0</v>
      </c>
      <c r="I15" s="21">
        <f t="shared" si="3"/>
        <v>0</v>
      </c>
      <c r="J15" s="21">
        <f t="shared" si="4"/>
        <v>0</v>
      </c>
    </row>
    <row r="16" spans="2:10" ht="15" customHeight="1" x14ac:dyDescent="0.25">
      <c r="B16" s="16">
        <v>150009</v>
      </c>
      <c r="C16" s="22" t="str">
        <f t="shared" si="1"/>
        <v>ГБУЗ "Ардонская ЦРБ"</v>
      </c>
      <c r="D16" s="36" t="s">
        <v>101</v>
      </c>
      <c r="E16" s="16">
        <v>1933</v>
      </c>
      <c r="F16" s="16">
        <v>79</v>
      </c>
      <c r="G16" s="17">
        <v>2012</v>
      </c>
      <c r="H16" s="21">
        <f t="shared" si="2"/>
        <v>3211196.25</v>
      </c>
      <c r="I16" s="21">
        <f t="shared" si="3"/>
        <v>131238.75</v>
      </c>
      <c r="J16" s="21">
        <f t="shared" si="4"/>
        <v>3342435</v>
      </c>
    </row>
    <row r="17" spans="2:10" ht="15" customHeight="1" x14ac:dyDescent="0.25">
      <c r="B17" s="16">
        <v>150009</v>
      </c>
      <c r="C17" s="22" t="str">
        <f t="shared" si="1"/>
        <v>ГБУЗ "Ардонская ЦРБ"</v>
      </c>
      <c r="D17" s="36" t="s">
        <v>102</v>
      </c>
      <c r="E17" s="16">
        <v>3774</v>
      </c>
      <c r="F17" s="16">
        <v>118</v>
      </c>
      <c r="G17" s="17">
        <v>3892</v>
      </c>
      <c r="H17" s="21">
        <f t="shared" si="2"/>
        <v>5616806.46</v>
      </c>
      <c r="I17" s="21">
        <f t="shared" si="3"/>
        <v>175618.22</v>
      </c>
      <c r="J17" s="21">
        <f t="shared" si="4"/>
        <v>5792424.6799999997</v>
      </c>
    </row>
    <row r="18" spans="2:10" ht="15" customHeight="1" x14ac:dyDescent="0.25">
      <c r="B18" s="16">
        <v>150009</v>
      </c>
      <c r="C18" s="22" t="str">
        <f t="shared" si="1"/>
        <v>ГБУЗ "Ардонская ЦРБ"</v>
      </c>
      <c r="D18" s="16" t="s">
        <v>103</v>
      </c>
      <c r="E18" s="16">
        <v>0</v>
      </c>
      <c r="F18" s="16">
        <v>0</v>
      </c>
      <c r="G18" s="17">
        <v>0</v>
      </c>
      <c r="H18" s="21">
        <f t="shared" si="2"/>
        <v>0</v>
      </c>
      <c r="I18" s="21">
        <f t="shared" si="3"/>
        <v>0</v>
      </c>
      <c r="J18" s="21">
        <f t="shared" si="4"/>
        <v>0</v>
      </c>
    </row>
    <row r="19" spans="2:10" ht="15" customHeight="1" x14ac:dyDescent="0.25">
      <c r="B19" s="16">
        <v>150009</v>
      </c>
      <c r="C19" s="22" t="str">
        <f t="shared" si="1"/>
        <v>ГБУЗ "Ардонская ЦРБ"</v>
      </c>
      <c r="D19" s="16" t="s">
        <v>106</v>
      </c>
      <c r="E19" s="16">
        <v>0</v>
      </c>
      <c r="F19" s="16">
        <v>0</v>
      </c>
      <c r="G19" s="17">
        <v>0</v>
      </c>
      <c r="H19" s="21">
        <f t="shared" si="2"/>
        <v>0</v>
      </c>
      <c r="I19" s="21">
        <f t="shared" si="3"/>
        <v>0</v>
      </c>
      <c r="J19" s="21">
        <f t="shared" si="4"/>
        <v>0</v>
      </c>
    </row>
    <row r="20" spans="2:10" ht="15" customHeight="1" x14ac:dyDescent="0.25">
      <c r="B20" s="16">
        <v>150019</v>
      </c>
      <c r="C20" s="22" t="str">
        <f t="shared" si="1"/>
        <v>ГБУЗ "Дигорская ЦРБ"</v>
      </c>
      <c r="D20" s="36" t="s">
        <v>101</v>
      </c>
      <c r="E20" s="16">
        <v>1596</v>
      </c>
      <c r="F20" s="16">
        <v>45</v>
      </c>
      <c r="G20" s="17">
        <v>1641</v>
      </c>
      <c r="H20" s="21">
        <f t="shared" si="2"/>
        <v>2651355</v>
      </c>
      <c r="I20" s="21">
        <f t="shared" si="3"/>
        <v>74756.25</v>
      </c>
      <c r="J20" s="21">
        <f t="shared" si="4"/>
        <v>2726111.25</v>
      </c>
    </row>
    <row r="21" spans="2:10" ht="15" customHeight="1" x14ac:dyDescent="0.25">
      <c r="B21" s="16">
        <v>150019</v>
      </c>
      <c r="C21" s="22" t="str">
        <f t="shared" si="1"/>
        <v>ГБУЗ "Дигорская ЦРБ"</v>
      </c>
      <c r="D21" s="36" t="s">
        <v>102</v>
      </c>
      <c r="E21" s="16">
        <v>2189</v>
      </c>
      <c r="F21" s="16">
        <v>113</v>
      </c>
      <c r="G21" s="17">
        <v>2302</v>
      </c>
      <c r="H21" s="21">
        <f t="shared" si="2"/>
        <v>3257866.81</v>
      </c>
      <c r="I21" s="21">
        <f t="shared" si="3"/>
        <v>168176.77</v>
      </c>
      <c r="J21" s="21">
        <f t="shared" si="4"/>
        <v>3426043.58</v>
      </c>
    </row>
    <row r="22" spans="2:10" ht="15" customHeight="1" x14ac:dyDescent="0.25">
      <c r="B22" s="16">
        <v>150019</v>
      </c>
      <c r="C22" s="22" t="str">
        <f t="shared" si="1"/>
        <v>ГБУЗ "Дигорская ЦРБ"</v>
      </c>
      <c r="D22" s="16" t="s">
        <v>103</v>
      </c>
      <c r="E22" s="16">
        <v>0</v>
      </c>
      <c r="F22" s="16">
        <v>0</v>
      </c>
      <c r="G22" s="17">
        <v>0</v>
      </c>
      <c r="H22" s="21">
        <f t="shared" si="2"/>
        <v>0</v>
      </c>
      <c r="I22" s="21">
        <f t="shared" si="3"/>
        <v>0</v>
      </c>
      <c r="J22" s="21">
        <f t="shared" si="4"/>
        <v>0</v>
      </c>
    </row>
    <row r="23" spans="2:10" ht="15" customHeight="1" x14ac:dyDescent="0.25">
      <c r="B23" s="16">
        <v>150019</v>
      </c>
      <c r="C23" s="22" t="str">
        <f t="shared" si="1"/>
        <v>ГБУЗ "Дигорская ЦРБ"</v>
      </c>
      <c r="D23" s="16" t="s">
        <v>106</v>
      </c>
      <c r="E23" s="16">
        <v>5</v>
      </c>
      <c r="F23" s="16">
        <v>0</v>
      </c>
      <c r="G23" s="17">
        <v>5</v>
      </c>
      <c r="H23" s="21">
        <f t="shared" si="2"/>
        <v>126533</v>
      </c>
      <c r="I23" s="21">
        <f t="shared" si="3"/>
        <v>0</v>
      </c>
      <c r="J23" s="21">
        <f t="shared" si="4"/>
        <v>126533</v>
      </c>
    </row>
    <row r="24" spans="2:10" ht="14.25" customHeight="1" x14ac:dyDescent="0.25">
      <c r="B24" s="16">
        <v>150010</v>
      </c>
      <c r="C24" s="22" t="str">
        <f t="shared" si="1"/>
        <v>ГБУЗ "Ирафская ЦРБ"</v>
      </c>
      <c r="D24" s="36" t="s">
        <v>101</v>
      </c>
      <c r="E24" s="65">
        <v>0</v>
      </c>
      <c r="F24" s="16">
        <v>63</v>
      </c>
      <c r="G24" s="17">
        <v>-278</v>
      </c>
      <c r="H24" s="21">
        <f t="shared" si="2"/>
        <v>0</v>
      </c>
      <c r="I24" s="21">
        <f t="shared" si="3"/>
        <v>104658.75</v>
      </c>
      <c r="J24" s="21">
        <f t="shared" si="4"/>
        <v>-461827.5</v>
      </c>
    </row>
    <row r="25" spans="2:10" ht="14.25" customHeight="1" x14ac:dyDescent="0.25">
      <c r="B25" s="16">
        <v>150010</v>
      </c>
      <c r="C25" s="22" t="str">
        <f t="shared" si="1"/>
        <v>ГБУЗ "Ирафская ЦРБ"</v>
      </c>
      <c r="D25" s="36" t="s">
        <v>102</v>
      </c>
      <c r="E25" s="16">
        <v>3250</v>
      </c>
      <c r="F25" s="16">
        <v>160</v>
      </c>
      <c r="G25" s="17">
        <v>3751</v>
      </c>
      <c r="H25" s="21">
        <f t="shared" si="2"/>
        <v>4836942.5</v>
      </c>
      <c r="I25" s="21">
        <f t="shared" si="3"/>
        <v>238126.4</v>
      </c>
      <c r="J25" s="21">
        <f t="shared" si="4"/>
        <v>5582575.79</v>
      </c>
    </row>
    <row r="26" spans="2:10" ht="14.25" customHeight="1" x14ac:dyDescent="0.25">
      <c r="B26" s="16">
        <v>150010</v>
      </c>
      <c r="C26" s="22" t="str">
        <f t="shared" si="1"/>
        <v>ГБУЗ "Ирафская ЦРБ"</v>
      </c>
      <c r="D26" s="16" t="s">
        <v>103</v>
      </c>
      <c r="E26" s="16">
        <v>0</v>
      </c>
      <c r="F26" s="16">
        <v>0</v>
      </c>
      <c r="G26" s="17">
        <v>0</v>
      </c>
      <c r="H26" s="21">
        <f t="shared" si="2"/>
        <v>0</v>
      </c>
      <c r="I26" s="21">
        <f t="shared" si="3"/>
        <v>0</v>
      </c>
      <c r="J26" s="21">
        <f t="shared" si="4"/>
        <v>0</v>
      </c>
    </row>
    <row r="27" spans="2:10" ht="14.25" customHeight="1" x14ac:dyDescent="0.25">
      <c r="B27" s="16">
        <v>150010</v>
      </c>
      <c r="C27" s="22" t="str">
        <f t="shared" si="1"/>
        <v>ГБУЗ "Ирафская ЦРБ"</v>
      </c>
      <c r="D27" s="16" t="s">
        <v>106</v>
      </c>
      <c r="E27" s="16">
        <v>8</v>
      </c>
      <c r="F27" s="16">
        <v>2</v>
      </c>
      <c r="G27" s="17">
        <v>10</v>
      </c>
      <c r="H27" s="21">
        <f t="shared" si="2"/>
        <v>202452.8</v>
      </c>
      <c r="I27" s="21">
        <f t="shared" si="3"/>
        <v>50613.2</v>
      </c>
      <c r="J27" s="21">
        <f t="shared" si="4"/>
        <v>253066</v>
      </c>
    </row>
    <row r="28" spans="2:10" ht="14.25" customHeight="1" x14ac:dyDescent="0.25">
      <c r="B28" s="16">
        <v>150012</v>
      </c>
      <c r="C28" s="22" t="str">
        <f t="shared" si="1"/>
        <v>ГБУЗ "Кировская ЦРБ"</v>
      </c>
      <c r="D28" s="36" t="s">
        <v>101</v>
      </c>
      <c r="E28" s="16">
        <v>1797</v>
      </c>
      <c r="F28" s="16">
        <v>84</v>
      </c>
      <c r="G28" s="17">
        <v>1881</v>
      </c>
      <c r="H28" s="21">
        <f t="shared" si="2"/>
        <v>2985266.25</v>
      </c>
      <c r="I28" s="21">
        <f t="shared" si="3"/>
        <v>139545</v>
      </c>
      <c r="J28" s="21">
        <f t="shared" si="4"/>
        <v>3124811.25</v>
      </c>
    </row>
    <row r="29" spans="2:10" ht="14.25" customHeight="1" x14ac:dyDescent="0.25">
      <c r="B29" s="16">
        <v>150012</v>
      </c>
      <c r="C29" s="22" t="str">
        <f t="shared" si="1"/>
        <v>ГБУЗ "Кировская ЦРБ"</v>
      </c>
      <c r="D29" s="36" t="s">
        <v>102</v>
      </c>
      <c r="E29" s="16">
        <v>1928</v>
      </c>
      <c r="F29" s="16">
        <v>59</v>
      </c>
      <c r="G29" s="17">
        <v>1987</v>
      </c>
      <c r="H29" s="21">
        <f t="shared" si="2"/>
        <v>2869423.12</v>
      </c>
      <c r="I29" s="21">
        <f t="shared" si="3"/>
        <v>87809.11</v>
      </c>
      <c r="J29" s="21">
        <f t="shared" si="4"/>
        <v>2957232.23</v>
      </c>
    </row>
    <row r="30" spans="2:10" ht="14.25" customHeight="1" x14ac:dyDescent="0.25">
      <c r="B30" s="16">
        <v>150012</v>
      </c>
      <c r="C30" s="22" t="str">
        <f t="shared" si="1"/>
        <v>ГБУЗ "Кировская ЦРБ"</v>
      </c>
      <c r="D30" s="16" t="s">
        <v>103</v>
      </c>
      <c r="E30" s="16">
        <v>0</v>
      </c>
      <c r="F30" s="16">
        <v>0</v>
      </c>
      <c r="G30" s="17">
        <v>0</v>
      </c>
      <c r="H30" s="21">
        <f t="shared" si="2"/>
        <v>0</v>
      </c>
      <c r="I30" s="21">
        <f t="shared" si="3"/>
        <v>0</v>
      </c>
      <c r="J30" s="21">
        <f t="shared" si="4"/>
        <v>0</v>
      </c>
    </row>
    <row r="31" spans="2:10" ht="14.25" customHeight="1" x14ac:dyDescent="0.25">
      <c r="B31" s="16">
        <v>150012</v>
      </c>
      <c r="C31" s="22" t="str">
        <f t="shared" si="1"/>
        <v>ГБУЗ "Кировская ЦРБ"</v>
      </c>
      <c r="D31" s="16" t="s">
        <v>106</v>
      </c>
      <c r="E31" s="16">
        <v>18</v>
      </c>
      <c r="F31" s="16">
        <v>2</v>
      </c>
      <c r="G31" s="17">
        <v>20</v>
      </c>
      <c r="H31" s="21">
        <f t="shared" si="2"/>
        <v>455518.8</v>
      </c>
      <c r="I31" s="21">
        <f t="shared" si="3"/>
        <v>50613.2</v>
      </c>
      <c r="J31" s="21">
        <f t="shared" si="4"/>
        <v>506132</v>
      </c>
    </row>
    <row r="32" spans="2:10" ht="14.25" customHeight="1" x14ac:dyDescent="0.25">
      <c r="B32" s="16">
        <v>150112</v>
      </c>
      <c r="C32" s="22" t="str">
        <f t="shared" si="1"/>
        <v>ГБУЗ "Моздокская ЦРБ"</v>
      </c>
      <c r="D32" s="36" t="s">
        <v>101</v>
      </c>
      <c r="E32" s="16">
        <v>2144</v>
      </c>
      <c r="F32" s="16">
        <v>5</v>
      </c>
      <c r="G32" s="17">
        <v>2149</v>
      </c>
      <c r="H32" s="21">
        <f t="shared" si="2"/>
        <v>3561720</v>
      </c>
      <c r="I32" s="21">
        <f t="shared" si="3"/>
        <v>8306.25</v>
      </c>
      <c r="J32" s="21">
        <f t="shared" si="4"/>
        <v>3570026.25</v>
      </c>
    </row>
    <row r="33" spans="2:10" ht="14.25" customHeight="1" x14ac:dyDescent="0.25">
      <c r="B33" s="16">
        <v>150112</v>
      </c>
      <c r="C33" s="22" t="str">
        <f t="shared" si="1"/>
        <v>ГБУЗ "Моздокская ЦРБ"</v>
      </c>
      <c r="D33" s="36" t="s">
        <v>102</v>
      </c>
      <c r="E33" s="16">
        <v>12935</v>
      </c>
      <c r="F33" s="16">
        <v>78</v>
      </c>
      <c r="G33" s="17">
        <v>13013</v>
      </c>
      <c r="H33" s="21">
        <f t="shared" si="2"/>
        <v>19251031.149999999</v>
      </c>
      <c r="I33" s="21">
        <f t="shared" si="3"/>
        <v>116086.62</v>
      </c>
      <c r="J33" s="21">
        <f t="shared" si="4"/>
        <v>19367117.77</v>
      </c>
    </row>
    <row r="34" spans="2:10" ht="14.25" customHeight="1" x14ac:dyDescent="0.25">
      <c r="B34" s="16">
        <v>150112</v>
      </c>
      <c r="C34" s="22" t="str">
        <f t="shared" si="1"/>
        <v>ГБУЗ "Моздокская ЦРБ"</v>
      </c>
      <c r="D34" s="16" t="s">
        <v>103</v>
      </c>
      <c r="E34" s="16">
        <v>0</v>
      </c>
      <c r="F34" s="16">
        <v>0</v>
      </c>
      <c r="G34" s="17">
        <v>0</v>
      </c>
      <c r="H34" s="21">
        <f t="shared" si="2"/>
        <v>0</v>
      </c>
      <c r="I34" s="21">
        <f t="shared" si="3"/>
        <v>0</v>
      </c>
      <c r="J34" s="21">
        <f t="shared" si="4"/>
        <v>0</v>
      </c>
    </row>
    <row r="35" spans="2:10" ht="14.25" customHeight="1" x14ac:dyDescent="0.25">
      <c r="B35" s="16">
        <v>150112</v>
      </c>
      <c r="C35" s="22" t="str">
        <f t="shared" si="1"/>
        <v>ГБУЗ "Моздокская ЦРБ"</v>
      </c>
      <c r="D35" s="16" t="s">
        <v>106</v>
      </c>
      <c r="E35" s="16">
        <v>28</v>
      </c>
      <c r="F35" s="16">
        <v>2</v>
      </c>
      <c r="G35" s="17">
        <v>30</v>
      </c>
      <c r="H35" s="21">
        <f t="shared" si="2"/>
        <v>708584.79999999993</v>
      </c>
      <c r="I35" s="21">
        <f t="shared" si="3"/>
        <v>50613.2</v>
      </c>
      <c r="J35" s="21">
        <f t="shared" si="4"/>
        <v>759198</v>
      </c>
    </row>
    <row r="36" spans="2:10" ht="14.25" customHeight="1" x14ac:dyDescent="0.25">
      <c r="B36" s="16">
        <v>150016</v>
      </c>
      <c r="C36" s="22" t="str">
        <f t="shared" si="1"/>
        <v>ГБУЗ "Пригородная ЦРБ"</v>
      </c>
      <c r="D36" s="36" t="s">
        <v>101</v>
      </c>
      <c r="E36" s="16">
        <v>7797</v>
      </c>
      <c r="F36" s="16">
        <v>2900</v>
      </c>
      <c r="G36" s="17">
        <v>10697</v>
      </c>
      <c r="H36" s="21">
        <f t="shared" si="2"/>
        <v>12952766.25</v>
      </c>
      <c r="I36" s="21">
        <f t="shared" si="3"/>
        <v>4817625</v>
      </c>
      <c r="J36" s="21">
        <f t="shared" si="4"/>
        <v>17770391.25</v>
      </c>
    </row>
    <row r="37" spans="2:10" ht="14.25" customHeight="1" x14ac:dyDescent="0.25">
      <c r="B37" s="16">
        <v>150016</v>
      </c>
      <c r="C37" s="22" t="str">
        <f t="shared" si="1"/>
        <v>ГБУЗ "Пригородная ЦРБ"</v>
      </c>
      <c r="D37" s="36" t="s">
        <v>102</v>
      </c>
      <c r="E37" s="16">
        <v>3686</v>
      </c>
      <c r="F37" s="16">
        <v>943</v>
      </c>
      <c r="G37" s="17">
        <v>4629</v>
      </c>
      <c r="H37" s="21">
        <f t="shared" si="2"/>
        <v>5485836.9399999995</v>
      </c>
      <c r="I37" s="21">
        <f t="shared" si="3"/>
        <v>1403457.47</v>
      </c>
      <c r="J37" s="21">
        <f t="shared" si="4"/>
        <v>6889294.4100000001</v>
      </c>
    </row>
    <row r="38" spans="2:10" ht="14.25" customHeight="1" x14ac:dyDescent="0.25">
      <c r="B38" s="16">
        <v>150016</v>
      </c>
      <c r="C38" s="22" t="str">
        <f t="shared" si="1"/>
        <v>ГБУЗ "Пригородная ЦРБ"</v>
      </c>
      <c r="D38" s="16" t="s">
        <v>103</v>
      </c>
      <c r="E38" s="16">
        <v>0</v>
      </c>
      <c r="F38" s="16">
        <v>0</v>
      </c>
      <c r="G38" s="17">
        <v>0</v>
      </c>
      <c r="H38" s="21">
        <f t="shared" si="2"/>
        <v>0</v>
      </c>
      <c r="I38" s="21">
        <f t="shared" si="3"/>
        <v>0</v>
      </c>
      <c r="J38" s="21">
        <f t="shared" si="4"/>
        <v>0</v>
      </c>
    </row>
    <row r="39" spans="2:10" ht="14.25" customHeight="1" x14ac:dyDescent="0.25">
      <c r="B39" s="16">
        <v>150016</v>
      </c>
      <c r="C39" s="22" t="str">
        <f t="shared" si="1"/>
        <v>ГБУЗ "Пригородная ЦРБ"</v>
      </c>
      <c r="D39" s="16" t="s">
        <v>106</v>
      </c>
      <c r="E39" s="16">
        <v>40</v>
      </c>
      <c r="F39" s="16">
        <v>10</v>
      </c>
      <c r="G39" s="17">
        <v>50</v>
      </c>
      <c r="H39" s="21">
        <f t="shared" si="2"/>
        <v>1012264</v>
      </c>
      <c r="I39" s="21">
        <f t="shared" si="3"/>
        <v>253066</v>
      </c>
      <c r="J39" s="21">
        <f t="shared" si="4"/>
        <v>1265330</v>
      </c>
    </row>
    <row r="40" spans="2:10" ht="14.25" customHeight="1" x14ac:dyDescent="0.25">
      <c r="B40" s="16">
        <v>150014</v>
      </c>
      <c r="C40" s="22" t="str">
        <f t="shared" si="1"/>
        <v>ГБУЗ "Правобережная ЦРКБ"</v>
      </c>
      <c r="D40" s="36" t="s">
        <v>101</v>
      </c>
      <c r="E40" s="16">
        <v>7499</v>
      </c>
      <c r="F40" s="16">
        <v>289</v>
      </c>
      <c r="G40" s="17">
        <v>7788</v>
      </c>
      <c r="H40" s="21">
        <f t="shared" si="2"/>
        <v>12457713.75</v>
      </c>
      <c r="I40" s="21">
        <f t="shared" si="3"/>
        <v>480101.25</v>
      </c>
      <c r="J40" s="21">
        <f t="shared" si="4"/>
        <v>12937815</v>
      </c>
    </row>
    <row r="41" spans="2:10" ht="14.25" customHeight="1" x14ac:dyDescent="0.25">
      <c r="B41" s="16">
        <v>150014</v>
      </c>
      <c r="C41" s="22" t="str">
        <f t="shared" si="1"/>
        <v>ГБУЗ "Правобережная ЦРКБ"</v>
      </c>
      <c r="D41" s="36" t="s">
        <v>102</v>
      </c>
      <c r="E41" s="16">
        <v>1794</v>
      </c>
      <c r="F41" s="16">
        <v>305</v>
      </c>
      <c r="G41" s="17">
        <v>2099</v>
      </c>
      <c r="H41" s="21">
        <f t="shared" si="2"/>
        <v>2669992.2599999998</v>
      </c>
      <c r="I41" s="21">
        <f t="shared" si="3"/>
        <v>453928.45</v>
      </c>
      <c r="J41" s="21">
        <f t="shared" si="4"/>
        <v>3123920.71</v>
      </c>
    </row>
    <row r="42" spans="2:10" ht="14.25" customHeight="1" x14ac:dyDescent="0.25">
      <c r="B42" s="16">
        <v>150014</v>
      </c>
      <c r="C42" s="22" t="str">
        <f t="shared" si="1"/>
        <v>ГБУЗ "Правобережная ЦРКБ"</v>
      </c>
      <c r="D42" s="16" t="s">
        <v>103</v>
      </c>
      <c r="E42" s="16">
        <v>0</v>
      </c>
      <c r="F42" s="16">
        <v>0</v>
      </c>
      <c r="G42" s="17">
        <v>0</v>
      </c>
      <c r="H42" s="21">
        <f t="shared" si="2"/>
        <v>0</v>
      </c>
      <c r="I42" s="21">
        <f t="shared" si="3"/>
        <v>0</v>
      </c>
      <c r="J42" s="21">
        <f t="shared" si="4"/>
        <v>0</v>
      </c>
    </row>
    <row r="43" spans="2:10" ht="14.25" customHeight="1" x14ac:dyDescent="0.25">
      <c r="B43" s="16">
        <v>150014</v>
      </c>
      <c r="C43" s="22" t="str">
        <f t="shared" si="1"/>
        <v>ГБУЗ "Правобережная ЦРКБ"</v>
      </c>
      <c r="D43" s="16" t="s">
        <v>106</v>
      </c>
      <c r="E43" s="16">
        <v>0</v>
      </c>
      <c r="F43" s="16">
        <v>0</v>
      </c>
      <c r="G43" s="17">
        <v>0</v>
      </c>
      <c r="H43" s="21">
        <f t="shared" si="2"/>
        <v>0</v>
      </c>
      <c r="I43" s="21">
        <f t="shared" si="3"/>
        <v>0</v>
      </c>
      <c r="J43" s="21">
        <f t="shared" si="4"/>
        <v>0</v>
      </c>
    </row>
    <row r="44" spans="2:10" ht="14.25" customHeight="1" x14ac:dyDescent="0.25">
      <c r="B44" s="16">
        <v>150003</v>
      </c>
      <c r="C44" s="22" t="str">
        <f t="shared" si="1"/>
        <v>ГБУЗ "КБСП"</v>
      </c>
      <c r="D44" s="36" t="s">
        <v>101</v>
      </c>
      <c r="E44" s="43">
        <v>37036</v>
      </c>
      <c r="F44" s="43">
        <v>7227</v>
      </c>
      <c r="G44" s="44">
        <v>44263</v>
      </c>
      <c r="H44" s="21">
        <f t="shared" si="2"/>
        <v>61526055</v>
      </c>
      <c r="I44" s="21">
        <f t="shared" si="3"/>
        <v>12005853.75</v>
      </c>
      <c r="J44" s="21">
        <f t="shared" si="4"/>
        <v>73531908.75</v>
      </c>
    </row>
    <row r="45" spans="2:10" ht="14.25" customHeight="1" x14ac:dyDescent="0.25">
      <c r="B45" s="16">
        <v>150003</v>
      </c>
      <c r="C45" s="22" t="str">
        <f t="shared" si="1"/>
        <v>ГБУЗ "КБСП"</v>
      </c>
      <c r="D45" s="36" t="s">
        <v>102</v>
      </c>
      <c r="E45" s="43">
        <v>369</v>
      </c>
      <c r="F45" s="43">
        <v>974</v>
      </c>
      <c r="G45" s="44">
        <v>1343</v>
      </c>
      <c r="H45" s="21">
        <f t="shared" si="2"/>
        <v>549179.01</v>
      </c>
      <c r="I45" s="21">
        <f t="shared" si="3"/>
        <v>1449594.46</v>
      </c>
      <c r="J45" s="21">
        <f t="shared" si="4"/>
        <v>1998773.47</v>
      </c>
    </row>
    <row r="46" spans="2:10" ht="14.25" customHeight="1" x14ac:dyDescent="0.25">
      <c r="B46" s="16">
        <v>150003</v>
      </c>
      <c r="C46" s="22" t="str">
        <f t="shared" si="1"/>
        <v>ГБУЗ "КБСП"</v>
      </c>
      <c r="D46" s="16" t="s">
        <v>103</v>
      </c>
      <c r="E46" s="43">
        <v>3540</v>
      </c>
      <c r="F46" s="43">
        <v>4748</v>
      </c>
      <c r="G46" s="44">
        <v>8288</v>
      </c>
      <c r="H46" s="21">
        <f t="shared" si="2"/>
        <v>6881618.4000000004</v>
      </c>
      <c r="I46" s="21">
        <f t="shared" si="3"/>
        <v>9229922.0800000001</v>
      </c>
      <c r="J46" s="21">
        <f t="shared" si="4"/>
        <v>16111540.48</v>
      </c>
    </row>
    <row r="47" spans="2:10" ht="14.25" customHeight="1" x14ac:dyDescent="0.25">
      <c r="B47" s="16">
        <v>150003</v>
      </c>
      <c r="C47" s="22" t="str">
        <f t="shared" si="1"/>
        <v>ГБУЗ "КБСП"</v>
      </c>
      <c r="D47" s="16" t="s">
        <v>106</v>
      </c>
      <c r="E47" s="43">
        <v>20</v>
      </c>
      <c r="F47" s="43">
        <v>10</v>
      </c>
      <c r="G47" s="44">
        <v>30</v>
      </c>
      <c r="H47" s="21">
        <f t="shared" si="2"/>
        <v>506132</v>
      </c>
      <c r="I47" s="21">
        <f t="shared" si="3"/>
        <v>253066</v>
      </c>
      <c r="J47" s="21">
        <f t="shared" si="4"/>
        <v>759198</v>
      </c>
    </row>
    <row r="48" spans="2:10" x14ac:dyDescent="0.25">
      <c r="B48" s="16">
        <v>150117</v>
      </c>
      <c r="C48" s="22" t="str">
        <f t="shared" si="1"/>
        <v>Медицинский центр ООО "Мега" (МРТ)</v>
      </c>
      <c r="D48" s="16" t="s">
        <v>101</v>
      </c>
      <c r="E48" s="43">
        <v>2250</v>
      </c>
      <c r="F48" s="43">
        <v>750</v>
      </c>
      <c r="G48" s="44">
        <v>3000</v>
      </c>
      <c r="H48" s="21">
        <f t="shared" si="2"/>
        <v>3737812.5</v>
      </c>
      <c r="I48" s="21">
        <f t="shared" si="3"/>
        <v>1245937.5</v>
      </c>
      <c r="J48" s="21">
        <f t="shared" si="4"/>
        <v>4983750</v>
      </c>
    </row>
  </sheetData>
  <autoFilter ref="B6:J47"/>
  <mergeCells count="7">
    <mergeCell ref="I1:J1"/>
    <mergeCell ref="B2:F2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8"/>
  <sheetViews>
    <sheetView tabSelected="1" zoomScale="130" zoomScaleNormal="130" workbookViewId="0">
      <pane ySplit="7" topLeftCell="A8" activePane="bottomLeft" state="frozen"/>
      <selection pane="bottomLeft" activeCell="E10" sqref="E10"/>
    </sheetView>
  </sheetViews>
  <sheetFormatPr defaultRowHeight="15" x14ac:dyDescent="0.25"/>
  <cols>
    <col min="3" max="3" width="35.85546875" customWidth="1"/>
    <col min="4" max="4" width="17.85546875" customWidth="1"/>
    <col min="5" max="5" width="16.5703125" style="37" customWidth="1"/>
    <col min="6" max="6" width="14.140625" style="37" customWidth="1"/>
    <col min="7" max="7" width="15" style="38" customWidth="1"/>
    <col min="8" max="8" width="19.85546875" style="19" bestFit="1" customWidth="1"/>
    <col min="9" max="9" width="18.7109375" style="19" bestFit="1" customWidth="1"/>
    <col min="10" max="10" width="21.28515625" style="19" customWidth="1"/>
  </cols>
  <sheetData>
    <row r="1" spans="2:10" ht="83.25" customHeight="1" x14ac:dyDescent="0.35">
      <c r="C1" s="32"/>
      <c r="I1" s="53" t="s">
        <v>114</v>
      </c>
      <c r="J1" s="54"/>
    </row>
    <row r="2" spans="2:10" ht="18.75" x14ac:dyDescent="0.3">
      <c r="B2" s="64" t="s">
        <v>108</v>
      </c>
      <c r="C2" s="64"/>
      <c r="D2" s="64"/>
      <c r="E2" s="64"/>
      <c r="F2" s="64"/>
    </row>
    <row r="3" spans="2:10" ht="18.75" x14ac:dyDescent="0.3">
      <c r="B3" s="48"/>
      <c r="C3" s="48"/>
      <c r="D3" s="48"/>
      <c r="E3" s="48"/>
      <c r="F3" s="48"/>
    </row>
    <row r="4" spans="2:10" x14ac:dyDescent="0.25">
      <c r="B4" s="55" t="s">
        <v>0</v>
      </c>
      <c r="C4" s="57" t="s">
        <v>1</v>
      </c>
      <c r="D4" s="58" t="s">
        <v>94</v>
      </c>
      <c r="E4" s="60" t="s">
        <v>95</v>
      </c>
      <c r="F4" s="61"/>
      <c r="G4" s="62"/>
      <c r="H4" s="63" t="s">
        <v>97</v>
      </c>
      <c r="I4" s="63"/>
      <c r="J4" s="63"/>
    </row>
    <row r="5" spans="2:10" x14ac:dyDescent="0.25">
      <c r="B5" s="56"/>
      <c r="C5" s="57"/>
      <c r="D5" s="59"/>
      <c r="E5" s="39" t="s">
        <v>2</v>
      </c>
      <c r="F5" s="46" t="s">
        <v>3</v>
      </c>
      <c r="G5" s="47" t="s">
        <v>4</v>
      </c>
      <c r="H5" s="20" t="s">
        <v>2</v>
      </c>
      <c r="I5" s="20" t="s">
        <v>3</v>
      </c>
      <c r="J5" s="20" t="s">
        <v>4</v>
      </c>
    </row>
    <row r="6" spans="2:10" s="30" customFormat="1" ht="15.75" x14ac:dyDescent="0.25">
      <c r="B6" s="29"/>
      <c r="C6" s="45"/>
      <c r="D6" s="31"/>
      <c r="E6" s="42">
        <f t="shared" ref="E6:J6" si="0">SUBTOTAL(9,E8:E96)</f>
        <v>179055</v>
      </c>
      <c r="F6" s="42">
        <f t="shared" si="0"/>
        <v>34517</v>
      </c>
      <c r="G6" s="42">
        <f t="shared" si="0"/>
        <v>213572</v>
      </c>
      <c r="H6" s="33">
        <f t="shared" si="0"/>
        <v>298299133.46999997</v>
      </c>
      <c r="I6" s="33">
        <f t="shared" si="0"/>
        <v>60051197.940000005</v>
      </c>
      <c r="J6" s="33">
        <f t="shared" si="0"/>
        <v>358291352.04999995</v>
      </c>
    </row>
    <row r="7" spans="2:10" ht="15" customHeight="1" x14ac:dyDescent="0.25">
      <c r="B7" s="34" t="s">
        <v>86</v>
      </c>
      <c r="C7" s="25" t="s">
        <v>87</v>
      </c>
      <c r="D7" s="25" t="s">
        <v>98</v>
      </c>
      <c r="E7" s="25" t="s">
        <v>88</v>
      </c>
      <c r="F7" s="26" t="s">
        <v>89</v>
      </c>
      <c r="G7" s="26" t="s">
        <v>90</v>
      </c>
      <c r="H7" s="27" t="s">
        <v>91</v>
      </c>
      <c r="I7" s="28" t="s">
        <v>92</v>
      </c>
      <c r="J7" s="28" t="s">
        <v>93</v>
      </c>
    </row>
    <row r="8" spans="2:10" ht="15" customHeight="1" x14ac:dyDescent="0.25">
      <c r="B8" s="16">
        <v>150007</v>
      </c>
      <c r="C8" s="22" t="str">
        <f t="shared" ref="C8:C48" si="1">IF(B8&gt;0,VLOOKUP(B8,LPU,2,0),"")</f>
        <v>ГБУЗ "Алагирская ЦРБ"</v>
      </c>
      <c r="D8" s="36" t="s">
        <v>101</v>
      </c>
      <c r="E8" s="43">
        <f>'СКОРАЯ 1е полуг'!E8+'СКОРАЯ 2е полуг'!E8</f>
        <v>2715</v>
      </c>
      <c r="F8" s="43">
        <f>'СКОРАЯ 1е полуг'!F8+'СКОРАЯ 2е полуг'!F8</f>
        <v>300</v>
      </c>
      <c r="G8" s="43">
        <f>'СКОРАЯ 1е полуг'!G8+'СКОРАЯ 2е полуг'!G8</f>
        <v>3015</v>
      </c>
      <c r="H8" s="18">
        <f>'СКОРАЯ 1е полуг'!H8+'СКОРАЯ 2е полуг'!H8</f>
        <v>4630233.87</v>
      </c>
      <c r="I8" s="18">
        <f>'СКОРАЯ 1е полуг'!I8+'СКОРАЯ 2е полуг'!I8</f>
        <v>505185.48</v>
      </c>
      <c r="J8" s="18">
        <f>'СКОРАЯ 1е полуг'!J8+'СКОРАЯ 2е полуг'!J8</f>
        <v>5135419.3499999996</v>
      </c>
    </row>
    <row r="9" spans="2:10" ht="15" customHeight="1" x14ac:dyDescent="0.25">
      <c r="B9" s="16">
        <v>150007</v>
      </c>
      <c r="C9" s="22" t="str">
        <f t="shared" si="1"/>
        <v>ГБУЗ "Алагирская ЦРБ"</v>
      </c>
      <c r="D9" s="36" t="s">
        <v>102</v>
      </c>
      <c r="E9" s="43">
        <f>'СКОРАЯ 1е полуг'!E9+'СКОРАЯ 2е полуг'!E9</f>
        <v>7861</v>
      </c>
      <c r="F9" s="43">
        <f>'СКОРАЯ 1е полуг'!F9+'СКОРАЯ 2е полуг'!F9</f>
        <v>862</v>
      </c>
      <c r="G9" s="43">
        <f>'СКОРАЯ 1е полуг'!G9+'СКОРАЯ 2е полуг'!G9</f>
        <v>8723</v>
      </c>
      <c r="H9" s="18">
        <f>'СКОРАЯ 1е полуг'!H9+'СКОРАЯ 2е полуг'!H9</f>
        <v>11699447.689999999</v>
      </c>
      <c r="I9" s="18">
        <f>'СКОРАЯ 1е полуг'!I9+'СКОРАЯ 2е полуг'!I9</f>
        <v>1282905.98</v>
      </c>
      <c r="J9" s="18">
        <f>'СКОРАЯ 1е полуг'!J9+'СКОРАЯ 2е полуг'!J9</f>
        <v>12982353.669999998</v>
      </c>
    </row>
    <row r="10" spans="2:10" ht="15" customHeight="1" x14ac:dyDescent="0.25">
      <c r="B10" s="16">
        <v>150007</v>
      </c>
      <c r="C10" s="22" t="str">
        <f t="shared" si="1"/>
        <v>ГБУЗ "Алагирская ЦРБ"</v>
      </c>
      <c r="D10" s="16" t="s">
        <v>103</v>
      </c>
      <c r="E10" s="43">
        <f>'СКОРАЯ 1е полуг'!E10+'СКОРАЯ 2е полуг'!E10</f>
        <v>0</v>
      </c>
      <c r="F10" s="43">
        <f>'СКОРАЯ 1е полуг'!F10+'СКОРАЯ 2е полуг'!F10</f>
        <v>0</v>
      </c>
      <c r="G10" s="43">
        <f>'СКОРАЯ 1е полуг'!G10+'СКОРАЯ 2е полуг'!G10</f>
        <v>0</v>
      </c>
      <c r="H10" s="18">
        <f>'СКОРАЯ 1е полуг'!H10+'СКОРАЯ 2е полуг'!H10</f>
        <v>0</v>
      </c>
      <c r="I10" s="18">
        <f>'СКОРАЯ 1е полуг'!I10+'СКОРАЯ 2е полуг'!I10</f>
        <v>0</v>
      </c>
      <c r="J10" s="18">
        <f>'СКОРАЯ 1е полуг'!J10+'СКОРАЯ 2е полуг'!J10</f>
        <v>0</v>
      </c>
    </row>
    <row r="11" spans="2:10" ht="15" customHeight="1" x14ac:dyDescent="0.25">
      <c r="B11" s="16">
        <v>150007</v>
      </c>
      <c r="C11" s="22" t="str">
        <f t="shared" si="1"/>
        <v>ГБУЗ "Алагирская ЦРБ"</v>
      </c>
      <c r="D11" s="16" t="s">
        <v>106</v>
      </c>
      <c r="E11" s="43">
        <f>'СКОРАЯ 1е полуг'!E11+'СКОРАЯ 2е полуг'!E11</f>
        <v>0</v>
      </c>
      <c r="F11" s="43">
        <f>'СКОРАЯ 1е полуг'!F11+'СКОРАЯ 2е полуг'!F11</f>
        <v>0</v>
      </c>
      <c r="G11" s="43">
        <f>'СКОРАЯ 1е полуг'!G11+'СКОРАЯ 2е полуг'!G11</f>
        <v>0</v>
      </c>
      <c r="H11" s="18">
        <f>'СКОРАЯ 1е полуг'!H11+'СКОРАЯ 2е полуг'!H11</f>
        <v>0</v>
      </c>
      <c r="I11" s="18">
        <f>'СКОРАЯ 1е полуг'!I11+'СКОРАЯ 2е полуг'!I11</f>
        <v>0</v>
      </c>
      <c r="J11" s="18">
        <f>'СКОРАЯ 1е полуг'!J11+'СКОРАЯ 2е полуг'!J11</f>
        <v>0</v>
      </c>
    </row>
    <row r="12" spans="2:10" ht="15" customHeight="1" x14ac:dyDescent="0.25">
      <c r="B12" s="16">
        <v>150020</v>
      </c>
      <c r="C12" s="22" t="str">
        <f t="shared" si="1"/>
        <v>ГБУЗ "Республиканский центр пульмонологической помощи" МЗ РСО-А</v>
      </c>
      <c r="D12" s="36" t="s">
        <v>101</v>
      </c>
      <c r="E12" s="43">
        <f>'СКОРАЯ 1е полуг'!E12+'СКОРАЯ 2е полуг'!E12</f>
        <v>0</v>
      </c>
      <c r="F12" s="43">
        <f>'СКОРАЯ 1е полуг'!F12+'СКОРАЯ 2е полуг'!F12</f>
        <v>0</v>
      </c>
      <c r="G12" s="43">
        <f>'СКОРАЯ 1е полуг'!G12+'СКОРАЯ 2е полуг'!G12</f>
        <v>0</v>
      </c>
      <c r="H12" s="18">
        <f>'СКОРАЯ 1е полуг'!H12+'СКОРАЯ 2е полуг'!H12</f>
        <v>0</v>
      </c>
      <c r="I12" s="18">
        <f>'СКОРАЯ 1е полуг'!I12+'СКОРАЯ 2е полуг'!I12</f>
        <v>0</v>
      </c>
      <c r="J12" s="18">
        <f>'СКОРАЯ 1е полуг'!J12+'СКОРАЯ 2е полуг'!J12</f>
        <v>0</v>
      </c>
    </row>
    <row r="13" spans="2:10" ht="15" customHeight="1" x14ac:dyDescent="0.25">
      <c r="B13" s="16">
        <v>150020</v>
      </c>
      <c r="C13" s="22" t="str">
        <f t="shared" si="1"/>
        <v>ГБУЗ "Республиканский центр пульмонологической помощи" МЗ РСО-А</v>
      </c>
      <c r="D13" s="36" t="s">
        <v>102</v>
      </c>
      <c r="E13" s="43">
        <f>'СКОРАЯ 1е полуг'!E13+'СКОРАЯ 2е полуг'!E13</f>
        <v>447</v>
      </c>
      <c r="F13" s="43">
        <f>'СКОРАЯ 1е полуг'!F13+'СКОРАЯ 2е полуг'!F13</f>
        <v>48</v>
      </c>
      <c r="G13" s="43">
        <f>'СКОРАЯ 1е полуг'!G13+'СКОРАЯ 2е полуг'!G13</f>
        <v>495</v>
      </c>
      <c r="H13" s="18">
        <f>'СКОРАЯ 1е полуг'!H13+'СКОРАЯ 2е полуг'!H13</f>
        <v>665265.63</v>
      </c>
      <c r="I13" s="18">
        <f>'СКОРАЯ 1е полуг'!I13+'СКОРАЯ 2е полуг'!I13</f>
        <v>71437.919999999998</v>
      </c>
      <c r="J13" s="18">
        <f>'СКОРАЯ 1е полуг'!J13+'СКОРАЯ 2е полуг'!J13</f>
        <v>736703.55</v>
      </c>
    </row>
    <row r="14" spans="2:10" ht="15" customHeight="1" x14ac:dyDescent="0.25">
      <c r="B14" s="16">
        <v>150020</v>
      </c>
      <c r="C14" s="22" t="str">
        <f t="shared" si="1"/>
        <v>ГБУЗ "Республиканский центр пульмонологической помощи" МЗ РСО-А</v>
      </c>
      <c r="D14" s="16" t="s">
        <v>103</v>
      </c>
      <c r="E14" s="43">
        <f>'СКОРАЯ 1е полуг'!E14+'СКОРАЯ 2е полуг'!E14</f>
        <v>0</v>
      </c>
      <c r="F14" s="43">
        <f>'СКОРАЯ 1е полуг'!F14+'СКОРАЯ 2е полуг'!F14</f>
        <v>0</v>
      </c>
      <c r="G14" s="43">
        <f>'СКОРАЯ 1е полуг'!G14+'СКОРАЯ 2е полуг'!G14</f>
        <v>0</v>
      </c>
      <c r="H14" s="18">
        <f>'СКОРАЯ 1е полуг'!H14+'СКОРАЯ 2е полуг'!H14</f>
        <v>0</v>
      </c>
      <c r="I14" s="18">
        <f>'СКОРАЯ 1е полуг'!I14+'СКОРАЯ 2е полуг'!I14</f>
        <v>0</v>
      </c>
      <c r="J14" s="18">
        <f>'СКОРАЯ 1е полуг'!J14+'СКОРАЯ 2е полуг'!J14</f>
        <v>0</v>
      </c>
    </row>
    <row r="15" spans="2:10" ht="15" customHeight="1" x14ac:dyDescent="0.25">
      <c r="B15" s="16">
        <v>150020</v>
      </c>
      <c r="C15" s="22" t="str">
        <f t="shared" si="1"/>
        <v>ГБУЗ "Республиканский центр пульмонологической помощи" МЗ РСО-А</v>
      </c>
      <c r="D15" s="16" t="s">
        <v>106</v>
      </c>
      <c r="E15" s="43">
        <f>'СКОРАЯ 1е полуг'!E15+'СКОРАЯ 2е полуг'!E15</f>
        <v>0</v>
      </c>
      <c r="F15" s="43">
        <f>'СКОРАЯ 1е полуг'!F15+'СКОРАЯ 2е полуг'!F15</f>
        <v>0</v>
      </c>
      <c r="G15" s="43">
        <f>'СКОРАЯ 1е полуг'!G15+'СКОРАЯ 2е полуг'!G15</f>
        <v>0</v>
      </c>
      <c r="H15" s="18">
        <f>'СКОРАЯ 1е полуг'!H15+'СКОРАЯ 2е полуг'!H15</f>
        <v>0</v>
      </c>
      <c r="I15" s="18">
        <f>'СКОРАЯ 1е полуг'!I15+'СКОРАЯ 2е полуг'!I15</f>
        <v>0</v>
      </c>
      <c r="J15" s="18">
        <f>'СКОРАЯ 1е полуг'!J15+'СКОРАЯ 2е полуг'!J15</f>
        <v>0</v>
      </c>
    </row>
    <row r="16" spans="2:10" ht="15" customHeight="1" x14ac:dyDescent="0.25">
      <c r="B16" s="16">
        <v>150009</v>
      </c>
      <c r="C16" s="22" t="str">
        <f t="shared" si="1"/>
        <v>ГБУЗ "Ардонская ЦРБ"</v>
      </c>
      <c r="D16" s="36" t="s">
        <v>101</v>
      </c>
      <c r="E16" s="43">
        <f>'СКОРАЯ 1е полуг'!E16+'СКОРАЯ 2е полуг'!E16</f>
        <v>2918</v>
      </c>
      <c r="F16" s="43">
        <f>'СКОРАЯ 1е полуг'!F16+'СКОРАЯ 2е полуг'!F16</f>
        <v>100</v>
      </c>
      <c r="G16" s="43">
        <f>'СКОРАЯ 1е полуг'!G16+'СКОРАЯ 2е полуг'!G16</f>
        <v>3018</v>
      </c>
      <c r="H16" s="18">
        <f>'СКОРАЯ 1е полуг'!H16+'СКОРАЯ 2е полуг'!H16</f>
        <v>4940698.6500000004</v>
      </c>
      <c r="I16" s="18">
        <f>'СКОРАЯ 1е полуг'!I16+'СКОРАЯ 2е полуг'!I16</f>
        <v>168111.39</v>
      </c>
      <c r="J16" s="18">
        <f>'СКОРАЯ 1е полуг'!J16+'СКОРАЯ 2е полуг'!J16</f>
        <v>5108810.04</v>
      </c>
    </row>
    <row r="17" spans="2:10" ht="15" customHeight="1" x14ac:dyDescent="0.25">
      <c r="B17" s="16">
        <v>150009</v>
      </c>
      <c r="C17" s="22" t="str">
        <f t="shared" si="1"/>
        <v>ГБУЗ "Ардонская ЦРБ"</v>
      </c>
      <c r="D17" s="36" t="s">
        <v>102</v>
      </c>
      <c r="E17" s="43">
        <f>'СКОРАЯ 1е полуг'!E17+'СКОРАЯ 2е полуг'!E17</f>
        <v>6106</v>
      </c>
      <c r="F17" s="43">
        <f>'СКОРАЯ 1е полуг'!F17+'СКОРАЯ 2е полуг'!F17</f>
        <v>148</v>
      </c>
      <c r="G17" s="43">
        <f>'СКОРАЯ 1е полуг'!G17+'СКОРАЯ 2е полуг'!G17</f>
        <v>6254</v>
      </c>
      <c r="H17" s="18">
        <f>'СКОРАЯ 1е полуг'!H17+'СКОРАЯ 2е полуг'!H17</f>
        <v>9087498.7400000002</v>
      </c>
      <c r="I17" s="18">
        <f>'СКОРАЯ 1е полуг'!I17+'СКОРАЯ 2е полуг'!I17</f>
        <v>220266.91999999998</v>
      </c>
      <c r="J17" s="18">
        <f>'СКОРАЯ 1е полуг'!J17+'СКОРАЯ 2е полуг'!J17</f>
        <v>9307765.6600000001</v>
      </c>
    </row>
    <row r="18" spans="2:10" ht="15" customHeight="1" x14ac:dyDescent="0.25">
      <c r="B18" s="16">
        <v>150009</v>
      </c>
      <c r="C18" s="22" t="str">
        <f t="shared" si="1"/>
        <v>ГБУЗ "Ардонская ЦРБ"</v>
      </c>
      <c r="D18" s="16" t="s">
        <v>103</v>
      </c>
      <c r="E18" s="43">
        <f>'СКОРАЯ 1е полуг'!E18+'СКОРАЯ 2е полуг'!E18</f>
        <v>0</v>
      </c>
      <c r="F18" s="43">
        <f>'СКОРАЯ 1е полуг'!F18+'СКОРАЯ 2е полуг'!F18</f>
        <v>0</v>
      </c>
      <c r="G18" s="43">
        <f>'СКОРАЯ 1е полуг'!G18+'СКОРАЯ 2е полуг'!G18</f>
        <v>0</v>
      </c>
      <c r="H18" s="18">
        <f>'СКОРАЯ 1е полуг'!H18+'СКОРАЯ 2е полуг'!H18</f>
        <v>0</v>
      </c>
      <c r="I18" s="18">
        <f>'СКОРАЯ 1е полуг'!I18+'СКОРАЯ 2е полуг'!I18</f>
        <v>0</v>
      </c>
      <c r="J18" s="18">
        <f>'СКОРАЯ 1е полуг'!J18+'СКОРАЯ 2е полуг'!J18</f>
        <v>0</v>
      </c>
    </row>
    <row r="19" spans="2:10" ht="15" customHeight="1" x14ac:dyDescent="0.25">
      <c r="B19" s="16">
        <v>150009</v>
      </c>
      <c r="C19" s="22" t="str">
        <f t="shared" si="1"/>
        <v>ГБУЗ "Ардонская ЦРБ"</v>
      </c>
      <c r="D19" s="16" t="s">
        <v>106</v>
      </c>
      <c r="E19" s="43">
        <f>'СКОРАЯ 1е полуг'!E19+'СКОРАЯ 2е полуг'!E19</f>
        <v>0</v>
      </c>
      <c r="F19" s="43">
        <f>'СКОРАЯ 1е полуг'!F19+'СКОРАЯ 2е полуг'!F19</f>
        <v>0</v>
      </c>
      <c r="G19" s="43">
        <f>'СКОРАЯ 1е полуг'!G19+'СКОРАЯ 2е полуг'!G19</f>
        <v>0</v>
      </c>
      <c r="H19" s="18">
        <f>'СКОРАЯ 1е полуг'!H19+'СКОРАЯ 2е полуг'!H19</f>
        <v>0</v>
      </c>
      <c r="I19" s="18">
        <f>'СКОРАЯ 1е полуг'!I19+'СКОРАЯ 2е полуг'!I19</f>
        <v>0</v>
      </c>
      <c r="J19" s="18">
        <f>'СКОРАЯ 1е полуг'!J19+'СКОРАЯ 2е полуг'!J19</f>
        <v>0</v>
      </c>
    </row>
    <row r="20" spans="2:10" ht="15" customHeight="1" x14ac:dyDescent="0.25">
      <c r="B20" s="16">
        <v>150019</v>
      </c>
      <c r="C20" s="22" t="str">
        <f t="shared" si="1"/>
        <v>ГБУЗ "Дигорская ЦРБ"</v>
      </c>
      <c r="D20" s="36" t="s">
        <v>101</v>
      </c>
      <c r="E20" s="43">
        <f>'СКОРАЯ 1е полуг'!E20+'СКОРАЯ 2е полуг'!E20</f>
        <v>2442</v>
      </c>
      <c r="F20" s="43">
        <f>'СКОРАЯ 1е полуг'!F20+'СКОРАЯ 2е полуг'!F20</f>
        <v>53</v>
      </c>
      <c r="G20" s="43">
        <f>'СКОРАЯ 1е полуг'!G20+'СКОРАЯ 2е полуг'!G20</f>
        <v>2495</v>
      </c>
      <c r="H20" s="18">
        <f>'СКОРАЯ 1е полуг'!H20+'СКОРАЯ 2е полуг'!H20</f>
        <v>4136795.6399999997</v>
      </c>
      <c r="I20" s="18">
        <f>'СКОРАЯ 1е полуг'!I20+'СКОРАЯ 2е полуг'!I20</f>
        <v>88802.97</v>
      </c>
      <c r="J20" s="18">
        <f>'СКОРАЯ 1е полуг'!J20+'СКОРАЯ 2е полуг'!J20</f>
        <v>4225598.6099999994</v>
      </c>
    </row>
    <row r="21" spans="2:10" ht="15" customHeight="1" x14ac:dyDescent="0.25">
      <c r="B21" s="16">
        <v>150019</v>
      </c>
      <c r="C21" s="22" t="str">
        <f t="shared" si="1"/>
        <v>ГБУЗ "Дигорская ЦРБ"</v>
      </c>
      <c r="D21" s="36" t="s">
        <v>102</v>
      </c>
      <c r="E21" s="43">
        <f>'СКОРАЯ 1е полуг'!E21+'СКОРАЯ 2е полуг'!E21</f>
        <v>3900</v>
      </c>
      <c r="F21" s="43">
        <f>'СКОРАЯ 1е полуг'!F21+'СКОРАЯ 2е полуг'!F21</f>
        <v>126</v>
      </c>
      <c r="G21" s="43">
        <f>'СКОРАЯ 1е полуг'!G21+'СКОРАЯ 2е полуг'!G21</f>
        <v>4026</v>
      </c>
      <c r="H21" s="18">
        <f>'СКОРАЯ 1е полуг'!H21+'СКОРАЯ 2е полуг'!H21</f>
        <v>5804331</v>
      </c>
      <c r="I21" s="18">
        <f>'СКОРАЯ 1е полуг'!I21+'СКОРАЯ 2е полуг'!I21</f>
        <v>187524.53999999998</v>
      </c>
      <c r="J21" s="18">
        <f>'СКОРАЯ 1е полуг'!J21+'СКОРАЯ 2е полуг'!J21</f>
        <v>5991855.54</v>
      </c>
    </row>
    <row r="22" spans="2:10" ht="15" customHeight="1" x14ac:dyDescent="0.25">
      <c r="B22" s="16">
        <v>150019</v>
      </c>
      <c r="C22" s="22" t="str">
        <f t="shared" si="1"/>
        <v>ГБУЗ "Дигорская ЦРБ"</v>
      </c>
      <c r="D22" s="16" t="s">
        <v>103</v>
      </c>
      <c r="E22" s="43">
        <f>'СКОРАЯ 1е полуг'!E22+'СКОРАЯ 2е полуг'!E22</f>
        <v>0</v>
      </c>
      <c r="F22" s="43">
        <f>'СКОРАЯ 1е полуг'!F22+'СКОРАЯ 2е полуг'!F22</f>
        <v>0</v>
      </c>
      <c r="G22" s="43">
        <f>'СКОРАЯ 1е полуг'!G22+'СКОРАЯ 2е полуг'!G22</f>
        <v>0</v>
      </c>
      <c r="H22" s="18">
        <f>'СКОРАЯ 1е полуг'!H22+'СКОРАЯ 2е полуг'!H22</f>
        <v>0</v>
      </c>
      <c r="I22" s="18">
        <f>'СКОРАЯ 1е полуг'!I22+'СКОРАЯ 2е полуг'!I22</f>
        <v>0</v>
      </c>
      <c r="J22" s="18">
        <f>'СКОРАЯ 1е полуг'!J22+'СКОРАЯ 2е полуг'!J22</f>
        <v>0</v>
      </c>
    </row>
    <row r="23" spans="2:10" ht="15" customHeight="1" x14ac:dyDescent="0.25">
      <c r="B23" s="16">
        <v>150019</v>
      </c>
      <c r="C23" s="22" t="str">
        <f t="shared" si="1"/>
        <v>ГБУЗ "Дигорская ЦРБ"</v>
      </c>
      <c r="D23" s="16" t="s">
        <v>106</v>
      </c>
      <c r="E23" s="43">
        <f>'СКОРАЯ 1е полуг'!E23+'СКОРАЯ 2е полуг'!E23</f>
        <v>5</v>
      </c>
      <c r="F23" s="43">
        <f>'СКОРАЯ 1е полуг'!F23+'СКОРАЯ 2е полуг'!F23</f>
        <v>0</v>
      </c>
      <c r="G23" s="43">
        <f>'СКОРАЯ 1е полуг'!G23+'СКОРАЯ 2е полуг'!G23</f>
        <v>5</v>
      </c>
      <c r="H23" s="18">
        <f>'СКОРАЯ 1е полуг'!H23+'СКОРАЯ 2е полуг'!H23</f>
        <v>126533</v>
      </c>
      <c r="I23" s="18">
        <f>'СКОРАЯ 1е полуг'!I23+'СКОРАЯ 2е полуг'!I23</f>
        <v>0</v>
      </c>
      <c r="J23" s="18">
        <f>'СКОРАЯ 1е полуг'!J23+'СКОРАЯ 2е полуг'!J23</f>
        <v>126533</v>
      </c>
    </row>
    <row r="24" spans="2:10" ht="14.25" customHeight="1" x14ac:dyDescent="0.25">
      <c r="B24" s="16">
        <v>150010</v>
      </c>
      <c r="C24" s="22" t="str">
        <f t="shared" si="1"/>
        <v>ГБУЗ "Ирафская ЦРБ"</v>
      </c>
      <c r="D24" s="36" t="s">
        <v>101</v>
      </c>
      <c r="E24" s="43">
        <f>'СКОРАЯ 1е полуг'!E24+'СКОРАЯ 2е полуг'!E24</f>
        <v>1494</v>
      </c>
      <c r="F24" s="43">
        <f>'СКОРАЯ 1е полуг'!F24+'СКОРАЯ 2е полуг'!F24</f>
        <v>88</v>
      </c>
      <c r="G24" s="43">
        <f>'СКОРАЯ 1е полуг'!G24+'СКОРАЯ 2е полуг'!G24</f>
        <v>1241</v>
      </c>
      <c r="H24" s="18">
        <f>'СКОРАЯ 1е полуг'!H24+'СКОРАЯ 2е полуг'!H24</f>
        <v>2623224.96</v>
      </c>
      <c r="I24" s="18">
        <f>'СКОРАЯ 1е полуг'!I24+'СКОРАЯ 2е полуг'!I24</f>
        <v>148554.75</v>
      </c>
      <c r="J24" s="18">
        <f>'СКОРАЯ 1е полуг'!J24+'СКОРАЯ 2е полуг'!J24</f>
        <v>2205293.46</v>
      </c>
    </row>
    <row r="25" spans="2:10" ht="14.25" customHeight="1" x14ac:dyDescent="0.25">
      <c r="B25" s="16">
        <v>150010</v>
      </c>
      <c r="C25" s="22" t="str">
        <f t="shared" si="1"/>
        <v>ГБУЗ "Ирафская ЦРБ"</v>
      </c>
      <c r="D25" s="36" t="s">
        <v>102</v>
      </c>
      <c r="E25" s="43">
        <f>'СКОРАЯ 1е полуг'!E25+'СКОРАЯ 2е полуг'!E25</f>
        <v>3250</v>
      </c>
      <c r="F25" s="43">
        <f>'СКОРАЯ 1е полуг'!F25+'СКОРАЯ 2е полуг'!F25</f>
        <v>160</v>
      </c>
      <c r="G25" s="43">
        <f>'СКОРАЯ 1е полуг'!G25+'СКОРАЯ 2е полуг'!G25</f>
        <v>3751</v>
      </c>
      <c r="H25" s="18">
        <f>'СКОРАЯ 1е полуг'!H25+'СКОРАЯ 2е полуг'!H25</f>
        <v>4836942.5</v>
      </c>
      <c r="I25" s="18">
        <f>'СКОРАЯ 1е полуг'!I25+'СКОРАЯ 2е полуг'!I25</f>
        <v>238126.4</v>
      </c>
      <c r="J25" s="18">
        <f>'СКОРАЯ 1е полуг'!J25+'СКОРАЯ 2е полуг'!J25</f>
        <v>5582575.79</v>
      </c>
    </row>
    <row r="26" spans="2:10" ht="14.25" customHeight="1" x14ac:dyDescent="0.25">
      <c r="B26" s="16">
        <v>150010</v>
      </c>
      <c r="C26" s="22" t="str">
        <f t="shared" si="1"/>
        <v>ГБУЗ "Ирафская ЦРБ"</v>
      </c>
      <c r="D26" s="16" t="s">
        <v>103</v>
      </c>
      <c r="E26" s="43">
        <f>'СКОРАЯ 1е полуг'!E26+'СКОРАЯ 2е полуг'!E26</f>
        <v>0</v>
      </c>
      <c r="F26" s="43">
        <f>'СКОРАЯ 1е полуг'!F26+'СКОРАЯ 2е полуг'!F26</f>
        <v>0</v>
      </c>
      <c r="G26" s="43">
        <f>'СКОРАЯ 1е полуг'!G26+'СКОРАЯ 2е полуг'!G26</f>
        <v>0</v>
      </c>
      <c r="H26" s="18">
        <f>'СКОРАЯ 1е полуг'!H26+'СКОРАЯ 2е полуг'!H26</f>
        <v>0</v>
      </c>
      <c r="I26" s="18">
        <f>'СКОРАЯ 1е полуг'!I26+'СКОРАЯ 2е полуг'!I26</f>
        <v>0</v>
      </c>
      <c r="J26" s="18">
        <f>'СКОРАЯ 1е полуг'!J26+'СКОРАЯ 2е полуг'!J26</f>
        <v>0</v>
      </c>
    </row>
    <row r="27" spans="2:10" ht="14.25" customHeight="1" x14ac:dyDescent="0.25">
      <c r="B27" s="16">
        <v>150010</v>
      </c>
      <c r="C27" s="22" t="str">
        <f t="shared" si="1"/>
        <v>ГБУЗ "Ирафская ЦРБ"</v>
      </c>
      <c r="D27" s="16" t="s">
        <v>106</v>
      </c>
      <c r="E27" s="43">
        <f>'СКОРАЯ 1е полуг'!E27+'СКОРАЯ 2е полуг'!E27</f>
        <v>8</v>
      </c>
      <c r="F27" s="43">
        <f>'СКОРАЯ 1е полуг'!F27+'СКОРАЯ 2е полуг'!F27</f>
        <v>2</v>
      </c>
      <c r="G27" s="43">
        <f>'СКОРАЯ 1е полуг'!G27+'СКОРАЯ 2е полуг'!G27</f>
        <v>10</v>
      </c>
      <c r="H27" s="18">
        <f>'СКОРАЯ 1е полуг'!H27+'СКОРАЯ 2е полуг'!H27</f>
        <v>202452.8</v>
      </c>
      <c r="I27" s="18">
        <f>'СКОРАЯ 1е полуг'!I27+'СКОРАЯ 2е полуг'!I27</f>
        <v>50613.2</v>
      </c>
      <c r="J27" s="18">
        <f>'СКОРАЯ 1е полуг'!J27+'СКОРАЯ 2е полуг'!J27</f>
        <v>253066</v>
      </c>
    </row>
    <row r="28" spans="2:10" ht="14.25" customHeight="1" x14ac:dyDescent="0.25">
      <c r="B28" s="16">
        <v>150012</v>
      </c>
      <c r="C28" s="22" t="str">
        <f t="shared" si="1"/>
        <v>ГБУЗ "Кировская ЦРБ"</v>
      </c>
      <c r="D28" s="36" t="s">
        <v>101</v>
      </c>
      <c r="E28" s="43">
        <f>'СКОРАЯ 1е полуг'!E28+'СКОРАЯ 2е полуг'!E28</f>
        <v>2880</v>
      </c>
      <c r="F28" s="43">
        <f>'СКОРАЯ 1е полуг'!F28+'СКОРАЯ 2е полуг'!F28</f>
        <v>100</v>
      </c>
      <c r="G28" s="43">
        <f>'СКОРАЯ 1е полуг'!G28+'СКОРАЯ 2е полуг'!G28</f>
        <v>2980</v>
      </c>
      <c r="H28" s="18">
        <f>'СКОРАЯ 1е полуг'!H28+'СКОРАЯ 2е полуг'!H28</f>
        <v>4886840.97</v>
      </c>
      <c r="I28" s="18">
        <f>'СКОРАЯ 1е полуг'!I28+'СКОРАЯ 2е полуг'!I28</f>
        <v>167638.44</v>
      </c>
      <c r="J28" s="18">
        <f>'СКОРАЯ 1е полуг'!J28+'СКОРАЯ 2е полуг'!J28</f>
        <v>5054479.41</v>
      </c>
    </row>
    <row r="29" spans="2:10" ht="14.25" customHeight="1" x14ac:dyDescent="0.25">
      <c r="B29" s="16">
        <v>150012</v>
      </c>
      <c r="C29" s="22" t="str">
        <f t="shared" si="1"/>
        <v>ГБУЗ "Кировская ЦРБ"</v>
      </c>
      <c r="D29" s="36" t="s">
        <v>102</v>
      </c>
      <c r="E29" s="43">
        <f>'СКОРАЯ 1е полуг'!E29+'СКОРАЯ 2е полуг'!E29</f>
        <v>4382</v>
      </c>
      <c r="F29" s="43">
        <f>'СКОРАЯ 1е полуг'!F29+'СКОРАЯ 2е полуг'!F29</f>
        <v>103</v>
      </c>
      <c r="G29" s="43">
        <f>'СКОРАЯ 1е полуг'!G29+'СКОРАЯ 2е полуг'!G29</f>
        <v>4485</v>
      </c>
      <c r="H29" s="18">
        <f>'СКОРАЯ 1е полуг'!H29+'СКОРАЯ 2е полуг'!H29</f>
        <v>6521686.7799999993</v>
      </c>
      <c r="I29" s="18">
        <f>'СКОРАЯ 1е полуг'!I29+'СКОРАЯ 2е полуг'!I29</f>
        <v>153293.87</v>
      </c>
      <c r="J29" s="18">
        <f>'СКОРАЯ 1е полуг'!J29+'СКОРАЯ 2е полуг'!J29</f>
        <v>6674980.6500000004</v>
      </c>
    </row>
    <row r="30" spans="2:10" ht="14.25" customHeight="1" x14ac:dyDescent="0.25">
      <c r="B30" s="16">
        <v>150012</v>
      </c>
      <c r="C30" s="22" t="str">
        <f t="shared" si="1"/>
        <v>ГБУЗ "Кировская ЦРБ"</v>
      </c>
      <c r="D30" s="16" t="s">
        <v>103</v>
      </c>
      <c r="E30" s="43">
        <f>'СКОРАЯ 1е полуг'!E30+'СКОРАЯ 2е полуг'!E30</f>
        <v>0</v>
      </c>
      <c r="F30" s="43">
        <f>'СКОРАЯ 1е полуг'!F30+'СКОРАЯ 2е полуг'!F30</f>
        <v>0</v>
      </c>
      <c r="G30" s="43">
        <f>'СКОРАЯ 1е полуг'!G30+'СКОРАЯ 2е полуг'!G30</f>
        <v>0</v>
      </c>
      <c r="H30" s="18">
        <f>'СКОРАЯ 1е полуг'!H30+'СКОРАЯ 2е полуг'!H30</f>
        <v>0</v>
      </c>
      <c r="I30" s="18">
        <f>'СКОРАЯ 1е полуг'!I30+'СКОРАЯ 2е полуг'!I30</f>
        <v>0</v>
      </c>
      <c r="J30" s="18">
        <f>'СКОРАЯ 1е полуг'!J30+'СКОРАЯ 2е полуг'!J30</f>
        <v>0</v>
      </c>
    </row>
    <row r="31" spans="2:10" ht="14.25" customHeight="1" x14ac:dyDescent="0.25">
      <c r="B31" s="16">
        <v>150012</v>
      </c>
      <c r="C31" s="22" t="str">
        <f t="shared" si="1"/>
        <v>ГБУЗ "Кировская ЦРБ"</v>
      </c>
      <c r="D31" s="16" t="s">
        <v>106</v>
      </c>
      <c r="E31" s="43">
        <f>'СКОРАЯ 1е полуг'!E31+'СКОРАЯ 2е полуг'!E31</f>
        <v>18</v>
      </c>
      <c r="F31" s="43">
        <f>'СКОРАЯ 1е полуг'!F31+'СКОРАЯ 2е полуг'!F31</f>
        <v>2</v>
      </c>
      <c r="G31" s="43">
        <f>'СКОРАЯ 1е полуг'!G31+'СКОРАЯ 2е полуг'!G31</f>
        <v>20</v>
      </c>
      <c r="H31" s="18">
        <f>'СКОРАЯ 1е полуг'!H31+'СКОРАЯ 2е полуг'!H31</f>
        <v>455518.8</v>
      </c>
      <c r="I31" s="18">
        <f>'СКОРАЯ 1е полуг'!I31+'СКОРАЯ 2е полуг'!I31</f>
        <v>50613.2</v>
      </c>
      <c r="J31" s="18">
        <f>'СКОРАЯ 1е полуг'!J31+'СКОРАЯ 2е полуг'!J31</f>
        <v>506132</v>
      </c>
    </row>
    <row r="32" spans="2:10" ht="14.25" customHeight="1" x14ac:dyDescent="0.25">
      <c r="B32" s="16">
        <v>150112</v>
      </c>
      <c r="C32" s="22" t="str">
        <f t="shared" si="1"/>
        <v>ГБУЗ "Моздокская ЦРБ"</v>
      </c>
      <c r="D32" s="36" t="s">
        <v>101</v>
      </c>
      <c r="E32" s="43">
        <f>'СКОРАЯ 1е полуг'!E32+'СКОРАЯ 2е полуг'!E32</f>
        <v>2410</v>
      </c>
      <c r="F32" s="43">
        <f>'СКОРАЯ 1е полуг'!F32+'СКОРАЯ 2е полуг'!F32</f>
        <v>5</v>
      </c>
      <c r="G32" s="43">
        <f>'СКОРАЯ 1е полуг'!G32+'СКОРАЯ 2е полуг'!G32</f>
        <v>2415</v>
      </c>
      <c r="H32" s="18">
        <f>'СКОРАЯ 1е полуг'!H32+'СКОРАЯ 2е полуг'!H32</f>
        <v>4028773.44</v>
      </c>
      <c r="I32" s="18">
        <f>'СКОРАЯ 1е полуг'!I32+'СКОРАЯ 2е полуг'!I32</f>
        <v>8306.25</v>
      </c>
      <c r="J32" s="18">
        <f>'СКОРАЯ 1е полуг'!J32+'СКОРАЯ 2е полуг'!J32</f>
        <v>4037079.69</v>
      </c>
    </row>
    <row r="33" spans="2:10" ht="14.25" customHeight="1" x14ac:dyDescent="0.25">
      <c r="B33" s="16">
        <v>150112</v>
      </c>
      <c r="C33" s="22" t="str">
        <f t="shared" si="1"/>
        <v>ГБУЗ "Моздокская ЦРБ"</v>
      </c>
      <c r="D33" s="36" t="s">
        <v>102</v>
      </c>
      <c r="E33" s="43">
        <f>'СКОРАЯ 1е полуг'!E33+'СКОРАЯ 2е полуг'!E33</f>
        <v>21995</v>
      </c>
      <c r="F33" s="43">
        <f>'СКОРАЯ 1е полуг'!F33+'СКОРАЯ 2е полуг'!F33</f>
        <v>100</v>
      </c>
      <c r="G33" s="43">
        <f>'СКОРАЯ 1е полуг'!G33+'СКОРАЯ 2е полуг'!G33</f>
        <v>22095</v>
      </c>
      <c r="H33" s="18">
        <f>'СКОРАЯ 1е полуг'!H33+'СКОРАЯ 2е полуг'!H33</f>
        <v>32734938.549999997</v>
      </c>
      <c r="I33" s="18">
        <f>'СКОРАЯ 1е полуг'!I33+'СКОРАЯ 2е полуг'!I33</f>
        <v>148829</v>
      </c>
      <c r="J33" s="18">
        <f>'СКОРАЯ 1е полуг'!J33+'СКОРАЯ 2е полуг'!J33</f>
        <v>32883767.549999997</v>
      </c>
    </row>
    <row r="34" spans="2:10" ht="14.25" customHeight="1" x14ac:dyDescent="0.25">
      <c r="B34" s="16">
        <v>150112</v>
      </c>
      <c r="C34" s="22" t="str">
        <f t="shared" si="1"/>
        <v>ГБУЗ "Моздокская ЦРБ"</v>
      </c>
      <c r="D34" s="16" t="s">
        <v>103</v>
      </c>
      <c r="E34" s="43">
        <f>'СКОРАЯ 1е полуг'!E34+'СКОРАЯ 2е полуг'!E34</f>
        <v>0</v>
      </c>
      <c r="F34" s="43">
        <f>'СКОРАЯ 1е полуг'!F34+'СКОРАЯ 2е полуг'!F34</f>
        <v>0</v>
      </c>
      <c r="G34" s="43">
        <f>'СКОРАЯ 1е полуг'!G34+'СКОРАЯ 2е полуг'!G34</f>
        <v>0</v>
      </c>
      <c r="H34" s="18">
        <f>'СКОРАЯ 1е полуг'!H34+'СКОРАЯ 2е полуг'!H34</f>
        <v>0</v>
      </c>
      <c r="I34" s="18">
        <f>'СКОРАЯ 1е полуг'!I34+'СКОРАЯ 2е полуг'!I34</f>
        <v>0</v>
      </c>
      <c r="J34" s="18">
        <f>'СКОРАЯ 1е полуг'!J34+'СКОРАЯ 2е полуг'!J34</f>
        <v>0</v>
      </c>
    </row>
    <row r="35" spans="2:10" ht="14.25" customHeight="1" x14ac:dyDescent="0.25">
      <c r="B35" s="16">
        <v>150112</v>
      </c>
      <c r="C35" s="22" t="str">
        <f t="shared" si="1"/>
        <v>ГБУЗ "Моздокская ЦРБ"</v>
      </c>
      <c r="D35" s="16" t="s">
        <v>106</v>
      </c>
      <c r="E35" s="43">
        <f>'СКОРАЯ 1е полуг'!E35+'СКОРАЯ 2е полуг'!E35</f>
        <v>28</v>
      </c>
      <c r="F35" s="43">
        <f>'СКОРАЯ 1е полуг'!F35+'СКОРАЯ 2е полуг'!F35</f>
        <v>2</v>
      </c>
      <c r="G35" s="43">
        <f>'СКОРАЯ 1е полуг'!G35+'СКОРАЯ 2е полуг'!G35</f>
        <v>30</v>
      </c>
      <c r="H35" s="18">
        <f>'СКОРАЯ 1е полуг'!H35+'СКОРАЯ 2е полуг'!H35</f>
        <v>708584.79999999993</v>
      </c>
      <c r="I35" s="18">
        <f>'СКОРАЯ 1е полуг'!I35+'СКОРАЯ 2е полуг'!I35</f>
        <v>50613.2</v>
      </c>
      <c r="J35" s="18">
        <f>'СКОРАЯ 1е полуг'!J35+'СКОРАЯ 2е полуг'!J35</f>
        <v>759198</v>
      </c>
    </row>
    <row r="36" spans="2:10" ht="14.25" customHeight="1" x14ac:dyDescent="0.25">
      <c r="B36" s="16">
        <v>150016</v>
      </c>
      <c r="C36" s="22" t="str">
        <f t="shared" si="1"/>
        <v>ГБУЗ "Пригородная ЦРБ"</v>
      </c>
      <c r="D36" s="36" t="s">
        <v>101</v>
      </c>
      <c r="E36" s="43">
        <f>'СКОРАЯ 1е полуг'!E36+'СКОРАЯ 2е полуг'!E36</f>
        <v>14961</v>
      </c>
      <c r="F36" s="43">
        <f>'СКОРАЯ 1е полуг'!F36+'СКОРАЯ 2е полуг'!F36</f>
        <v>3993</v>
      </c>
      <c r="G36" s="43">
        <f>'СКОРАЯ 1е полуг'!G36+'СКОРАЯ 2е полуг'!G36</f>
        <v>18954</v>
      </c>
      <c r="H36" s="18">
        <f>'СКОРАЯ 1е полуг'!H36+'СКОРАЯ 2е полуг'!H36</f>
        <v>25531604.009999998</v>
      </c>
      <c r="I36" s="18">
        <f>'СКОРАЯ 1е полуг'!I36+'СКОРАЯ 2е полуг'!I36</f>
        <v>6736758.1200000001</v>
      </c>
      <c r="J36" s="18">
        <f>'СКОРАЯ 1е полуг'!J36+'СКОРАЯ 2е полуг'!J36</f>
        <v>32268362.129999999</v>
      </c>
    </row>
    <row r="37" spans="2:10" ht="14.25" customHeight="1" x14ac:dyDescent="0.25">
      <c r="B37" s="16">
        <v>150016</v>
      </c>
      <c r="C37" s="22" t="str">
        <f t="shared" si="1"/>
        <v>ГБУЗ "Пригородная ЦРБ"</v>
      </c>
      <c r="D37" s="36" t="s">
        <v>102</v>
      </c>
      <c r="E37" s="43">
        <f>'СКОРАЯ 1е полуг'!E37+'СКОРАЯ 2е полуг'!E37</f>
        <v>3945</v>
      </c>
      <c r="F37" s="43">
        <f>'СКОРАЯ 1е полуг'!F37+'СКОРАЯ 2е полуг'!F37</f>
        <v>1714</v>
      </c>
      <c r="G37" s="43">
        <f>'СКОРАЯ 1е полуг'!G37+'СКОРАЯ 2е полуг'!G37</f>
        <v>5659</v>
      </c>
      <c r="H37" s="18">
        <f>'СКОРАЯ 1е полуг'!H37+'СКОРАЯ 2е полуг'!H37</f>
        <v>5871304.0499999998</v>
      </c>
      <c r="I37" s="18">
        <f>'СКОРАЯ 1е полуг'!I37+'СКОРАЯ 2е полуг'!I37</f>
        <v>2550929.06</v>
      </c>
      <c r="J37" s="18">
        <f>'СКОРАЯ 1е полуг'!J37+'СКОРАЯ 2е полуг'!J37</f>
        <v>8422233.1099999994</v>
      </c>
    </row>
    <row r="38" spans="2:10" ht="14.25" customHeight="1" x14ac:dyDescent="0.25">
      <c r="B38" s="16">
        <v>150016</v>
      </c>
      <c r="C38" s="22" t="str">
        <f t="shared" si="1"/>
        <v>ГБУЗ "Пригородная ЦРБ"</v>
      </c>
      <c r="D38" s="16" t="s">
        <v>103</v>
      </c>
      <c r="E38" s="43">
        <f>'СКОРАЯ 1е полуг'!E38+'СКОРАЯ 2е полуг'!E38</f>
        <v>0</v>
      </c>
      <c r="F38" s="43">
        <f>'СКОРАЯ 1е полуг'!F38+'СКОРАЯ 2е полуг'!F38</f>
        <v>0</v>
      </c>
      <c r="G38" s="43">
        <f>'СКОРАЯ 1е полуг'!G38+'СКОРАЯ 2е полуг'!G38</f>
        <v>0</v>
      </c>
      <c r="H38" s="18">
        <f>'СКОРАЯ 1е полуг'!H38+'СКОРАЯ 2е полуг'!H38</f>
        <v>0</v>
      </c>
      <c r="I38" s="18">
        <f>'СКОРАЯ 1е полуг'!I38+'СКОРАЯ 2е полуг'!I38</f>
        <v>0</v>
      </c>
      <c r="J38" s="18">
        <f>'СКОРАЯ 1е полуг'!J38+'СКОРАЯ 2е полуг'!J38</f>
        <v>0</v>
      </c>
    </row>
    <row r="39" spans="2:10" ht="14.25" customHeight="1" x14ac:dyDescent="0.25">
      <c r="B39" s="16">
        <v>150016</v>
      </c>
      <c r="C39" s="22" t="str">
        <f t="shared" si="1"/>
        <v>ГБУЗ "Пригородная ЦРБ"</v>
      </c>
      <c r="D39" s="16" t="s">
        <v>106</v>
      </c>
      <c r="E39" s="43">
        <f>'СКОРАЯ 1е полуг'!E39+'СКОРАЯ 2е полуг'!E39</f>
        <v>40</v>
      </c>
      <c r="F39" s="43">
        <f>'СКОРАЯ 1е полуг'!F39+'СКОРАЯ 2е полуг'!F39</f>
        <v>10</v>
      </c>
      <c r="G39" s="43">
        <f>'СКОРАЯ 1е полуг'!G39+'СКОРАЯ 2е полуг'!G39</f>
        <v>50</v>
      </c>
      <c r="H39" s="18">
        <f>'СКОРАЯ 1е полуг'!H39+'СКОРАЯ 2е полуг'!H39</f>
        <v>1012264</v>
      </c>
      <c r="I39" s="18">
        <f>'СКОРАЯ 1е полуг'!I39+'СКОРАЯ 2е полуг'!I39</f>
        <v>253066</v>
      </c>
      <c r="J39" s="18">
        <f>'СКОРАЯ 1е полуг'!J39+'СКОРАЯ 2е полуг'!J39</f>
        <v>1265330</v>
      </c>
    </row>
    <row r="40" spans="2:10" ht="14.25" customHeight="1" x14ac:dyDescent="0.25">
      <c r="B40" s="16">
        <v>150014</v>
      </c>
      <c r="C40" s="22" t="str">
        <f t="shared" si="1"/>
        <v>ГБУЗ "Правобережная ЦРКБ"</v>
      </c>
      <c r="D40" s="36" t="s">
        <v>101</v>
      </c>
      <c r="E40" s="43">
        <f>'СКОРАЯ 1е полуг'!E40+'СКОРАЯ 2е полуг'!E40</f>
        <v>14335</v>
      </c>
      <c r="F40" s="43">
        <f>'СКОРАЯ 1е полуг'!F40+'СКОРАЯ 2е полуг'!F40</f>
        <v>500</v>
      </c>
      <c r="G40" s="43">
        <f>'СКОРАЯ 1е полуг'!G40+'СКОРАЯ 2е полуг'!G40</f>
        <v>14835</v>
      </c>
      <c r="H40" s="18">
        <f>'СКОРАЯ 1е полуг'!H40+'СКОРАЯ 2е полуг'!H40</f>
        <v>24460635.990000002</v>
      </c>
      <c r="I40" s="18">
        <f>'СКОРАЯ 1е полуг'!I40+'СКОРАЯ 2е полуг'!I40</f>
        <v>850583.49</v>
      </c>
      <c r="J40" s="18">
        <f>'СКОРАЯ 1е полуг'!J40+'СКОРАЯ 2е полуг'!J40</f>
        <v>25311219.479999997</v>
      </c>
    </row>
    <row r="41" spans="2:10" ht="14.25" customHeight="1" x14ac:dyDescent="0.25">
      <c r="B41" s="16">
        <v>150014</v>
      </c>
      <c r="C41" s="22" t="str">
        <f t="shared" si="1"/>
        <v>ГБУЗ "Правобережная ЦРКБ"</v>
      </c>
      <c r="D41" s="36" t="s">
        <v>102</v>
      </c>
      <c r="E41" s="43">
        <f>'СКОРАЯ 1е полуг'!E41+'СКОРАЯ 2е полуг'!E41</f>
        <v>2869</v>
      </c>
      <c r="F41" s="43">
        <f>'СКОРАЯ 1е полуг'!F41+'СКОРАЯ 2е полуг'!F41</f>
        <v>331</v>
      </c>
      <c r="G41" s="43">
        <f>'СКОРАЯ 1е полуг'!G41+'СКОРАЯ 2е полуг'!G41</f>
        <v>3200</v>
      </c>
      <c r="H41" s="18">
        <f>'СКОРАЯ 1е полуг'!H41+'СКОРАЯ 2е полуг'!H41</f>
        <v>4269904.01</v>
      </c>
      <c r="I41" s="18">
        <f>'СКОРАЯ 1е полуг'!I41+'СКОРАЯ 2е полуг'!I41</f>
        <v>492623.99</v>
      </c>
      <c r="J41" s="18">
        <f>'СКОРАЯ 1е полуг'!J41+'СКОРАЯ 2е полуг'!J41</f>
        <v>4762528</v>
      </c>
    </row>
    <row r="42" spans="2:10" ht="14.25" customHeight="1" x14ac:dyDescent="0.25">
      <c r="B42" s="16">
        <v>150014</v>
      </c>
      <c r="C42" s="22" t="str">
        <f t="shared" si="1"/>
        <v>ГБУЗ "Правобережная ЦРКБ"</v>
      </c>
      <c r="D42" s="16" t="s">
        <v>103</v>
      </c>
      <c r="E42" s="43">
        <f>'СКОРАЯ 1е полуг'!E42+'СКОРАЯ 2е полуг'!E42</f>
        <v>0</v>
      </c>
      <c r="F42" s="43">
        <f>'СКОРАЯ 1е полуг'!F42+'СКОРАЯ 2е полуг'!F42</f>
        <v>0</v>
      </c>
      <c r="G42" s="43">
        <f>'СКОРАЯ 1е полуг'!G42+'СКОРАЯ 2е полуг'!G42</f>
        <v>0</v>
      </c>
      <c r="H42" s="18">
        <f>'СКОРАЯ 1е полуг'!H42+'СКОРАЯ 2е полуг'!H42</f>
        <v>0</v>
      </c>
      <c r="I42" s="18">
        <f>'СКОРАЯ 1е полуг'!I42+'СКОРАЯ 2е полуг'!I42</f>
        <v>0</v>
      </c>
      <c r="J42" s="18">
        <f>'СКОРАЯ 1е полуг'!J42+'СКОРАЯ 2е полуг'!J42</f>
        <v>0</v>
      </c>
    </row>
    <row r="43" spans="2:10" ht="14.25" customHeight="1" x14ac:dyDescent="0.25">
      <c r="B43" s="16">
        <v>150014</v>
      </c>
      <c r="C43" s="22" t="str">
        <f t="shared" si="1"/>
        <v>ГБУЗ "Правобережная ЦРКБ"</v>
      </c>
      <c r="D43" s="16" t="s">
        <v>106</v>
      </c>
      <c r="E43" s="43">
        <f>'СКОРАЯ 1е полуг'!E43+'СКОРАЯ 2е полуг'!E43</f>
        <v>0</v>
      </c>
      <c r="F43" s="43">
        <f>'СКОРАЯ 1е полуг'!F43+'СКОРАЯ 2е полуг'!F43</f>
        <v>0</v>
      </c>
      <c r="G43" s="43">
        <f>'СКОРАЯ 1е полуг'!G43+'СКОРАЯ 2е полуг'!G43</f>
        <v>0</v>
      </c>
      <c r="H43" s="18">
        <f>'СКОРАЯ 1е полуг'!H43+'СКОРАЯ 2е полуг'!H43</f>
        <v>0</v>
      </c>
      <c r="I43" s="18">
        <f>'СКОРАЯ 1е полуг'!I43+'СКОРАЯ 2е полуг'!I43</f>
        <v>0</v>
      </c>
      <c r="J43" s="18">
        <f>'СКОРАЯ 1е полуг'!J43+'СКОРАЯ 2е полуг'!J43</f>
        <v>0</v>
      </c>
    </row>
    <row r="44" spans="2:10" ht="14.25" customHeight="1" x14ac:dyDescent="0.25">
      <c r="B44" s="16">
        <v>150003</v>
      </c>
      <c r="C44" s="22" t="str">
        <f t="shared" si="1"/>
        <v>ГБУЗ "КБСП"</v>
      </c>
      <c r="D44" s="36" t="s">
        <v>101</v>
      </c>
      <c r="E44" s="43">
        <f>'СКОРАЯ 1е полуг'!E44+'СКОРАЯ 2е полуг'!E44</f>
        <v>55954</v>
      </c>
      <c r="F44" s="43">
        <f>'СКОРАЯ 1е полуг'!F44+'СКОРАЯ 2е полуг'!F44</f>
        <v>13990</v>
      </c>
      <c r="G44" s="43">
        <f>'СКОРАЯ 1е полуг'!G44+'СКОРАЯ 2е полуг'!G44</f>
        <v>69944</v>
      </c>
      <c r="H44" s="18">
        <f>'СКОРАЯ 1е полуг'!H44+'СКОРАЯ 2е полуг'!H44</f>
        <v>94743036.120000005</v>
      </c>
      <c r="I44" s="18">
        <f>'СКОРАЯ 1е полуг'!I44+'СКОРАЯ 2е полуг'!I44</f>
        <v>23880599.670000002</v>
      </c>
      <c r="J44" s="18">
        <f>'СКОРАЯ 1е полуг'!J44+'СКОРАЯ 2е полуг'!J44</f>
        <v>118623635.78999999</v>
      </c>
    </row>
    <row r="45" spans="2:10" ht="14.25" customHeight="1" x14ac:dyDescent="0.25">
      <c r="B45" s="16">
        <v>150003</v>
      </c>
      <c r="C45" s="22" t="str">
        <f t="shared" si="1"/>
        <v>ГБУЗ "КБСП"</v>
      </c>
      <c r="D45" s="36" t="s">
        <v>102</v>
      </c>
      <c r="E45" s="43">
        <f>'СКОРАЯ 1е полуг'!E45+'СКОРАЯ 2е полуг'!E45</f>
        <v>5145</v>
      </c>
      <c r="F45" s="43">
        <f>'СКОРАЯ 1е полуг'!F45+'СКОРАЯ 2е полуг'!F45</f>
        <v>2580</v>
      </c>
      <c r="G45" s="43">
        <f>'СКОРАЯ 1е полуг'!G45+'СКОРАЯ 2е полуг'!G45</f>
        <v>7725</v>
      </c>
      <c r="H45" s="18">
        <f>'СКОРАЯ 1е полуг'!H45+'СКОРАЯ 2е полуг'!H45</f>
        <v>7657252.0499999998</v>
      </c>
      <c r="I45" s="18">
        <f>'СКОРАЯ 1е полуг'!I45+'СКОРАЯ 2е полуг'!I45</f>
        <v>3839788.1999999997</v>
      </c>
      <c r="J45" s="18">
        <f>'СКОРАЯ 1е полуг'!J45+'СКОРАЯ 2е полуг'!J45</f>
        <v>11497040.25</v>
      </c>
    </row>
    <row r="46" spans="2:10" ht="14.25" customHeight="1" x14ac:dyDescent="0.25">
      <c r="B46" s="16">
        <v>150003</v>
      </c>
      <c r="C46" s="22" t="str">
        <f t="shared" si="1"/>
        <v>ГБУЗ "КБСП"</v>
      </c>
      <c r="D46" s="16" t="s">
        <v>103</v>
      </c>
      <c r="E46" s="43">
        <f>'СКОРАЯ 1е полуг'!E46+'СКОРАЯ 2е полуг'!E46</f>
        <v>16677</v>
      </c>
      <c r="F46" s="43">
        <f>'СКОРАЯ 1е полуг'!F46+'СКОРАЯ 2е полуг'!F46</f>
        <v>8440</v>
      </c>
      <c r="G46" s="43">
        <f>'СКОРАЯ 1е полуг'!G46+'СКОРАЯ 2е полуг'!G46</f>
        <v>25117</v>
      </c>
      <c r="H46" s="18">
        <f>'СКОРАЯ 1е полуг'!H46+'СКОРАЯ 2е полуг'!H46</f>
        <v>32419420.920000002</v>
      </c>
      <c r="I46" s="18">
        <f>'СКОРАЯ 1е полуг'!I46+'СКОРАЯ 2е полуг'!I46</f>
        <v>16407022.4</v>
      </c>
      <c r="J46" s="18">
        <f>'СКОРАЯ 1е полуг'!J46+'СКОРАЯ 2е полуг'!J46</f>
        <v>48826443.32</v>
      </c>
    </row>
    <row r="47" spans="2:10" ht="14.25" customHeight="1" x14ac:dyDescent="0.25">
      <c r="B47" s="16">
        <v>150003</v>
      </c>
      <c r="C47" s="22" t="str">
        <f t="shared" si="1"/>
        <v>ГБУЗ "КБСП"</v>
      </c>
      <c r="D47" s="16" t="s">
        <v>106</v>
      </c>
      <c r="E47" s="43">
        <f>'СКОРАЯ 1е полуг'!E47+'СКОРАЯ 2е полуг'!E47</f>
        <v>20</v>
      </c>
      <c r="F47" s="43">
        <f>'СКОРАЯ 1е полуг'!F47+'СКОРАЯ 2е полуг'!F47</f>
        <v>10</v>
      </c>
      <c r="G47" s="43">
        <f>'СКОРАЯ 1е полуг'!G47+'СКОРАЯ 2е полуг'!G47</f>
        <v>30</v>
      </c>
      <c r="H47" s="18">
        <f>'СКОРАЯ 1е полуг'!H47+'СКОРАЯ 2е полуг'!H47</f>
        <v>506132</v>
      </c>
      <c r="I47" s="18">
        <f>'СКОРАЯ 1е полуг'!I47+'СКОРАЯ 2е полуг'!I47</f>
        <v>253066</v>
      </c>
      <c r="J47" s="18">
        <f>'СКОРАЯ 1е полуг'!J47+'СКОРАЯ 2е полуг'!J47</f>
        <v>759198</v>
      </c>
    </row>
    <row r="48" spans="2:10" x14ac:dyDescent="0.25">
      <c r="B48" s="16">
        <v>150117</v>
      </c>
      <c r="C48" s="22" t="str">
        <f t="shared" si="1"/>
        <v>Медицинский центр ООО "Мега" (МРТ)</v>
      </c>
      <c r="D48" s="16" t="s">
        <v>101</v>
      </c>
      <c r="E48" s="43">
        <f>'СКОРАЯ 1е полуг'!E48+'СКОРАЯ 2е полуг'!E48</f>
        <v>2250</v>
      </c>
      <c r="F48" s="43">
        <f>'СКОРАЯ 1е полуг'!F48+'СКОРАЯ 2е полуг'!F48</f>
        <v>750</v>
      </c>
      <c r="G48" s="43">
        <f>'СКОРАЯ 1е полуг'!G48+'СКОРАЯ 2е полуг'!G48</f>
        <v>3000</v>
      </c>
      <c r="H48" s="18">
        <f>'СКОРАЯ 1е полуг'!H48+'СКОРАЯ 2е полуг'!H48</f>
        <v>3737812.5</v>
      </c>
      <c r="I48" s="18">
        <f>'СКОРАЯ 1е полуг'!I48+'СКОРАЯ 2е полуг'!I48</f>
        <v>1245937.5</v>
      </c>
      <c r="J48" s="18">
        <f>'СКОРАЯ 1е полуг'!J48+'СКОРАЯ 2е полуг'!J48</f>
        <v>4983750</v>
      </c>
    </row>
  </sheetData>
  <autoFilter ref="B6:J47"/>
  <mergeCells count="7">
    <mergeCell ref="I1:J1"/>
    <mergeCell ref="B2:F2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7"/>
  <sheetViews>
    <sheetView workbookViewId="0">
      <selection activeCell="A5" sqref="A5"/>
    </sheetView>
  </sheetViews>
  <sheetFormatPr defaultRowHeight="15" x14ac:dyDescent="0.25"/>
  <cols>
    <col min="1" max="1" width="68.42578125" customWidth="1"/>
    <col min="2" max="2" width="20.85546875" customWidth="1"/>
    <col min="3" max="9" width="19.28515625" customWidth="1"/>
    <col min="10" max="11" width="24" customWidth="1"/>
    <col min="12" max="12" width="12" customWidth="1"/>
    <col min="13" max="13" width="14.140625" bestFit="1" customWidth="1"/>
    <col min="14" max="14" width="11.5703125" bestFit="1" customWidth="1"/>
    <col min="15" max="15" width="12" customWidth="1"/>
    <col min="16" max="16" width="14.42578125" bestFit="1" customWidth="1"/>
    <col min="17" max="17" width="15.28515625" bestFit="1" customWidth="1"/>
    <col min="18" max="20" width="7" customWidth="1"/>
    <col min="21" max="22" width="8" customWidth="1"/>
    <col min="23" max="23" width="18.140625" bestFit="1" customWidth="1"/>
    <col min="24" max="24" width="13.140625" bestFit="1" customWidth="1"/>
    <col min="25" max="25" width="8" customWidth="1"/>
    <col min="26" max="30" width="11" customWidth="1"/>
    <col min="31" max="33" width="12" customWidth="1"/>
    <col min="34" max="34" width="16" bestFit="1" customWidth="1"/>
    <col min="35" max="35" width="12" bestFit="1" customWidth="1"/>
  </cols>
  <sheetData>
    <row r="3" spans="1:11" x14ac:dyDescent="0.25">
      <c r="B3" s="35" t="s">
        <v>105</v>
      </c>
    </row>
    <row r="4" spans="1:11" x14ac:dyDescent="0.25">
      <c r="B4" t="s">
        <v>101</v>
      </c>
      <c r="D4" t="s">
        <v>103</v>
      </c>
      <c r="F4" t="s">
        <v>106</v>
      </c>
      <c r="H4" t="s">
        <v>102</v>
      </c>
      <c r="J4" t="s">
        <v>109</v>
      </c>
      <c r="K4" t="s">
        <v>110</v>
      </c>
    </row>
    <row r="5" spans="1:11" x14ac:dyDescent="0.25">
      <c r="A5" s="35" t="s">
        <v>99</v>
      </c>
      <c r="B5" t="s">
        <v>104</v>
      </c>
      <c r="C5" t="s">
        <v>111</v>
      </c>
      <c r="D5" t="s">
        <v>104</v>
      </c>
      <c r="E5" t="s">
        <v>111</v>
      </c>
      <c r="F5" t="s">
        <v>104</v>
      </c>
      <c r="G5" t="s">
        <v>111</v>
      </c>
      <c r="H5" t="s">
        <v>104</v>
      </c>
      <c r="I5" t="s">
        <v>111</v>
      </c>
    </row>
    <row r="6" spans="1:11" x14ac:dyDescent="0.25">
      <c r="A6" t="s">
        <v>11</v>
      </c>
      <c r="B6" s="49">
        <v>3015</v>
      </c>
      <c r="C6" s="49">
        <v>5135419.3499999996</v>
      </c>
      <c r="D6" s="49">
        <v>0</v>
      </c>
      <c r="E6" s="49">
        <v>0</v>
      </c>
      <c r="F6" s="49">
        <v>0</v>
      </c>
      <c r="G6" s="49">
        <v>0</v>
      </c>
      <c r="H6" s="49">
        <v>8723</v>
      </c>
      <c r="I6" s="49">
        <v>12982353.669999998</v>
      </c>
      <c r="J6" s="49">
        <v>11738</v>
      </c>
      <c r="K6" s="49">
        <v>18117773.019999996</v>
      </c>
    </row>
    <row r="7" spans="1:11" x14ac:dyDescent="0.25">
      <c r="A7" t="s">
        <v>13</v>
      </c>
      <c r="B7" s="49">
        <v>3018</v>
      </c>
      <c r="C7" s="49">
        <v>5108810.04</v>
      </c>
      <c r="D7" s="49">
        <v>0</v>
      </c>
      <c r="E7" s="49">
        <v>0</v>
      </c>
      <c r="F7" s="49">
        <v>0</v>
      </c>
      <c r="G7" s="49">
        <v>0</v>
      </c>
      <c r="H7" s="49">
        <v>6254</v>
      </c>
      <c r="I7" s="49">
        <v>9307765.6600000001</v>
      </c>
      <c r="J7" s="49">
        <v>9272</v>
      </c>
      <c r="K7" s="49">
        <v>14416575.699999999</v>
      </c>
    </row>
    <row r="8" spans="1:11" x14ac:dyDescent="0.25">
      <c r="A8" t="s">
        <v>21</v>
      </c>
      <c r="B8" s="49">
        <v>2495</v>
      </c>
      <c r="C8" s="49">
        <v>4225598.6099999994</v>
      </c>
      <c r="D8" s="49">
        <v>0</v>
      </c>
      <c r="E8" s="49">
        <v>0</v>
      </c>
      <c r="F8" s="49">
        <v>5</v>
      </c>
      <c r="G8" s="49">
        <v>126533</v>
      </c>
      <c r="H8" s="49">
        <v>4026</v>
      </c>
      <c r="I8" s="49">
        <v>5991855.54</v>
      </c>
      <c r="J8" s="49">
        <v>6526</v>
      </c>
      <c r="K8" s="49">
        <v>10343987.149999999</v>
      </c>
    </row>
    <row r="9" spans="1:11" x14ac:dyDescent="0.25">
      <c r="A9" t="s">
        <v>14</v>
      </c>
      <c r="B9" s="49">
        <v>1241</v>
      </c>
      <c r="C9" s="49">
        <v>2205293.46</v>
      </c>
      <c r="D9" s="49">
        <v>0</v>
      </c>
      <c r="E9" s="49">
        <v>0</v>
      </c>
      <c r="F9" s="49">
        <v>10</v>
      </c>
      <c r="G9" s="49">
        <v>253066</v>
      </c>
      <c r="H9" s="49">
        <v>3751</v>
      </c>
      <c r="I9" s="49">
        <v>5582575.79</v>
      </c>
      <c r="J9" s="49">
        <v>5002</v>
      </c>
      <c r="K9" s="49">
        <v>8040935.25</v>
      </c>
    </row>
    <row r="10" spans="1:11" x14ac:dyDescent="0.25">
      <c r="A10" t="s">
        <v>9</v>
      </c>
      <c r="B10" s="49">
        <v>69944</v>
      </c>
      <c r="C10" s="49">
        <v>118623635.78999999</v>
      </c>
      <c r="D10" s="49">
        <v>25117</v>
      </c>
      <c r="E10" s="49">
        <v>48826443.32</v>
      </c>
      <c r="F10" s="49">
        <v>30</v>
      </c>
      <c r="G10" s="49">
        <v>759198</v>
      </c>
      <c r="H10" s="49">
        <v>7725</v>
      </c>
      <c r="I10" s="49">
        <v>11497040.25</v>
      </c>
      <c r="J10" s="49">
        <v>102816</v>
      </c>
      <c r="K10" s="49">
        <v>179706317.35999998</v>
      </c>
    </row>
    <row r="11" spans="1:11" x14ac:dyDescent="0.25">
      <c r="A11" t="s">
        <v>15</v>
      </c>
      <c r="B11" s="49">
        <v>2980</v>
      </c>
      <c r="C11" s="49">
        <v>5054479.41</v>
      </c>
      <c r="D11" s="49">
        <v>0</v>
      </c>
      <c r="E11" s="49">
        <v>0</v>
      </c>
      <c r="F11" s="49">
        <v>20</v>
      </c>
      <c r="G11" s="49">
        <v>506132</v>
      </c>
      <c r="H11" s="49">
        <v>4485</v>
      </c>
      <c r="I11" s="49">
        <v>6674980.6500000004</v>
      </c>
      <c r="J11" s="49">
        <v>7485</v>
      </c>
      <c r="K11" s="49">
        <v>12235592.060000001</v>
      </c>
    </row>
    <row r="12" spans="1:11" x14ac:dyDescent="0.25">
      <c r="A12" t="s">
        <v>62</v>
      </c>
      <c r="B12" s="49">
        <v>2415</v>
      </c>
      <c r="C12" s="49">
        <v>4037079.69</v>
      </c>
      <c r="D12" s="49">
        <v>0</v>
      </c>
      <c r="E12" s="49">
        <v>0</v>
      </c>
      <c r="F12" s="49">
        <v>30</v>
      </c>
      <c r="G12" s="49">
        <v>759198</v>
      </c>
      <c r="H12" s="49">
        <v>22095</v>
      </c>
      <c r="I12" s="49">
        <v>32883767.549999997</v>
      </c>
      <c r="J12" s="49">
        <v>24540</v>
      </c>
      <c r="K12" s="49">
        <v>37680045.239999995</v>
      </c>
    </row>
    <row r="13" spans="1:11" x14ac:dyDescent="0.25">
      <c r="A13" t="s">
        <v>17</v>
      </c>
      <c r="B13" s="49">
        <v>14835</v>
      </c>
      <c r="C13" s="49">
        <v>25311219.479999997</v>
      </c>
      <c r="D13" s="49">
        <v>0</v>
      </c>
      <c r="E13" s="49">
        <v>0</v>
      </c>
      <c r="F13" s="49">
        <v>0</v>
      </c>
      <c r="G13" s="49">
        <v>0</v>
      </c>
      <c r="H13" s="49">
        <v>3200</v>
      </c>
      <c r="I13" s="49">
        <v>4762528</v>
      </c>
      <c r="J13" s="49">
        <v>18035</v>
      </c>
      <c r="K13" s="49">
        <v>30073747.479999997</v>
      </c>
    </row>
    <row r="14" spans="1:11" x14ac:dyDescent="0.25">
      <c r="A14" t="s">
        <v>19</v>
      </c>
      <c r="B14" s="49">
        <v>18954</v>
      </c>
      <c r="C14" s="49">
        <v>32268362.129999999</v>
      </c>
      <c r="D14" s="49">
        <v>0</v>
      </c>
      <c r="E14" s="49">
        <v>0</v>
      </c>
      <c r="F14" s="49">
        <v>50</v>
      </c>
      <c r="G14" s="49">
        <v>1265330</v>
      </c>
      <c r="H14" s="49">
        <v>5659</v>
      </c>
      <c r="I14" s="49">
        <v>8422233.1099999994</v>
      </c>
      <c r="J14" s="49">
        <v>24663</v>
      </c>
      <c r="K14" s="49">
        <v>41955925.239999995</v>
      </c>
    </row>
    <row r="15" spans="1:11" x14ac:dyDescent="0.25">
      <c r="A15" t="s">
        <v>22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495</v>
      </c>
      <c r="I15" s="49">
        <v>736703.55</v>
      </c>
      <c r="J15" s="49">
        <v>495</v>
      </c>
      <c r="K15" s="49">
        <v>736703.55</v>
      </c>
    </row>
    <row r="16" spans="1:11" x14ac:dyDescent="0.25">
      <c r="A16" t="s">
        <v>65</v>
      </c>
      <c r="B16" s="49">
        <v>3000</v>
      </c>
      <c r="C16" s="49">
        <v>4983750</v>
      </c>
      <c r="D16" s="49"/>
      <c r="E16" s="49"/>
      <c r="F16" s="49"/>
      <c r="G16" s="49"/>
      <c r="H16" s="49"/>
      <c r="I16" s="49"/>
      <c r="J16" s="49">
        <v>3000</v>
      </c>
      <c r="K16" s="49">
        <v>4983750</v>
      </c>
    </row>
    <row r="17" spans="1:11" x14ac:dyDescent="0.25">
      <c r="A17" t="s">
        <v>100</v>
      </c>
      <c r="B17" s="49">
        <v>121897</v>
      </c>
      <c r="C17" s="49">
        <v>206953647.95999998</v>
      </c>
      <c r="D17" s="49">
        <v>25117</v>
      </c>
      <c r="E17" s="49">
        <v>48826443.32</v>
      </c>
      <c r="F17" s="49">
        <v>145</v>
      </c>
      <c r="G17" s="49">
        <v>3669457</v>
      </c>
      <c r="H17" s="49">
        <v>66413</v>
      </c>
      <c r="I17" s="49">
        <v>98841803.769999981</v>
      </c>
      <c r="J17" s="49">
        <v>213572</v>
      </c>
      <c r="K17" s="49">
        <v>358291352.05000001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МО</vt:lpstr>
      <vt:lpstr>Тарифы</vt:lpstr>
      <vt:lpstr>СКОРАЯ 1е полуг</vt:lpstr>
      <vt:lpstr>СКОРАЯ 2е полуг</vt:lpstr>
      <vt:lpstr>Год</vt:lpstr>
      <vt:lpstr>Свод</vt:lpstr>
      <vt:lpstr>LPU</vt:lpstr>
      <vt:lpstr>TAR</vt:lpstr>
      <vt:lpstr>TARpol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2017-08-02T13:29:54Z</dcterms:modified>
</cp:coreProperties>
</file>