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4750" windowHeight="12495"/>
  </bookViews>
  <sheets>
    <sheet name="Свод" sheetId="8" r:id="rId1"/>
    <sheet name="Тарифы" sheetId="7" state="hidden" r:id="rId2"/>
  </sheets>
  <calcPr calcId="125725"/>
</workbook>
</file>

<file path=xl/calcChain.xml><?xml version="1.0" encoding="utf-8"?>
<calcChain xmlns="http://schemas.openxmlformats.org/spreadsheetml/2006/main">
  <c r="U64" i="8"/>
  <c r="T65"/>
  <c r="T66"/>
  <c r="T67"/>
  <c r="T68"/>
  <c r="T69"/>
  <c r="T70"/>
  <c r="P70" s="1"/>
  <c r="T71"/>
  <c r="T72"/>
  <c r="U72" s="1"/>
  <c r="Q72" s="1"/>
  <c r="T73"/>
  <c r="T74"/>
  <c r="P74" s="1"/>
  <c r="T75"/>
  <c r="T76"/>
  <c r="U76" s="1"/>
  <c r="Q76" s="1"/>
  <c r="T77"/>
  <c r="T78"/>
  <c r="T79"/>
  <c r="T80"/>
  <c r="T81"/>
  <c r="T82"/>
  <c r="T83"/>
  <c r="T84"/>
  <c r="T85"/>
  <c r="T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64"/>
  <c r="O65"/>
  <c r="O66"/>
  <c r="K66" s="1"/>
  <c r="O67"/>
  <c r="O68"/>
  <c r="O69"/>
  <c r="O70"/>
  <c r="O71"/>
  <c r="O72"/>
  <c r="O73"/>
  <c r="O74"/>
  <c r="K74" s="1"/>
  <c r="O75"/>
  <c r="O76"/>
  <c r="O77"/>
  <c r="O78"/>
  <c r="O79"/>
  <c r="O80"/>
  <c r="O81"/>
  <c r="O82"/>
  <c r="K82" s="1"/>
  <c r="O83"/>
  <c r="O84"/>
  <c r="O85"/>
  <c r="O64"/>
  <c r="M65"/>
  <c r="M66"/>
  <c r="M67"/>
  <c r="M68"/>
  <c r="K68" s="1"/>
  <c r="M69"/>
  <c r="M70"/>
  <c r="M71"/>
  <c r="M72"/>
  <c r="K72" s="1"/>
  <c r="M73"/>
  <c r="M74"/>
  <c r="M75"/>
  <c r="M76"/>
  <c r="K76" s="1"/>
  <c r="M77"/>
  <c r="M78"/>
  <c r="M79"/>
  <c r="M80"/>
  <c r="K80" s="1"/>
  <c r="M81"/>
  <c r="M82"/>
  <c r="M83"/>
  <c r="M84"/>
  <c r="K84" s="1"/>
  <c r="M85"/>
  <c r="M64"/>
  <c r="I65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64"/>
  <c r="H65"/>
  <c r="H66"/>
  <c r="H86" s="1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64"/>
  <c r="F65"/>
  <c r="F66"/>
  <c r="F86" s="1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64"/>
  <c r="E65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64"/>
  <c r="D65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64"/>
  <c r="I36"/>
  <c r="I37"/>
  <c r="I57" s="1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35"/>
  <c r="I7"/>
  <c r="I8"/>
  <c r="I28" s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6"/>
  <c r="G28"/>
  <c r="G57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5"/>
  <c r="J86"/>
  <c r="G86"/>
  <c r="U85"/>
  <c r="R85"/>
  <c r="Q85" s="1"/>
  <c r="P85"/>
  <c r="N85"/>
  <c r="L85"/>
  <c r="U84"/>
  <c r="R84"/>
  <c r="P84"/>
  <c r="N84"/>
  <c r="L84"/>
  <c r="U83"/>
  <c r="R83"/>
  <c r="Q83" s="1"/>
  <c r="P83"/>
  <c r="N83"/>
  <c r="L83"/>
  <c r="U82"/>
  <c r="R82"/>
  <c r="P82"/>
  <c r="N82"/>
  <c r="L82"/>
  <c r="U81"/>
  <c r="R81"/>
  <c r="Q81" s="1"/>
  <c r="P81"/>
  <c r="N81"/>
  <c r="L81"/>
  <c r="U80"/>
  <c r="R80"/>
  <c r="P80"/>
  <c r="N80"/>
  <c r="L80"/>
  <c r="U79"/>
  <c r="R79"/>
  <c r="Q79" s="1"/>
  <c r="P79"/>
  <c r="N79"/>
  <c r="L79"/>
  <c r="U78"/>
  <c r="R78"/>
  <c r="P78"/>
  <c r="N78"/>
  <c r="L78"/>
  <c r="K78"/>
  <c r="U77"/>
  <c r="R77"/>
  <c r="P77"/>
  <c r="N77"/>
  <c r="L77"/>
  <c r="R76"/>
  <c r="P76"/>
  <c r="N76"/>
  <c r="L76"/>
  <c r="U75"/>
  <c r="R75"/>
  <c r="Q75" s="1"/>
  <c r="P75"/>
  <c r="N75"/>
  <c r="L75"/>
  <c r="U74"/>
  <c r="R74"/>
  <c r="Q74"/>
  <c r="N74"/>
  <c r="L74"/>
  <c r="U73"/>
  <c r="R73"/>
  <c r="P73"/>
  <c r="N73"/>
  <c r="L73"/>
  <c r="R72"/>
  <c r="P72"/>
  <c r="N72"/>
  <c r="L72"/>
  <c r="U71"/>
  <c r="R71"/>
  <c r="Q71" s="1"/>
  <c r="P71"/>
  <c r="N71"/>
  <c r="L71"/>
  <c r="U70"/>
  <c r="R70"/>
  <c r="Q70"/>
  <c r="N70"/>
  <c r="L70"/>
  <c r="K70"/>
  <c r="U69"/>
  <c r="R69"/>
  <c r="Q69" s="1"/>
  <c r="P69"/>
  <c r="N69"/>
  <c r="L69"/>
  <c r="U68"/>
  <c r="R68"/>
  <c r="P68"/>
  <c r="N68"/>
  <c r="L68"/>
  <c r="U67"/>
  <c r="R67"/>
  <c r="Q67" s="1"/>
  <c r="P67"/>
  <c r="N67"/>
  <c r="L67"/>
  <c r="U66"/>
  <c r="R66"/>
  <c r="P66"/>
  <c r="N66"/>
  <c r="L66"/>
  <c r="U65"/>
  <c r="R65"/>
  <c r="Q65" s="1"/>
  <c r="P65"/>
  <c r="N65"/>
  <c r="L65"/>
  <c r="S86"/>
  <c r="R64"/>
  <c r="Q64"/>
  <c r="P64"/>
  <c r="N64"/>
  <c r="M86"/>
  <c r="L64"/>
  <c r="K64"/>
  <c r="J64"/>
  <c r="T57"/>
  <c r="S57"/>
  <c r="R57"/>
  <c r="N57"/>
  <c r="M57"/>
  <c r="L57"/>
  <c r="H57"/>
  <c r="F57"/>
  <c r="D57"/>
  <c r="U56"/>
  <c r="S56"/>
  <c r="Q56"/>
  <c r="P56"/>
  <c r="O56"/>
  <c r="M56"/>
  <c r="K56"/>
  <c r="J56"/>
  <c r="U55"/>
  <c r="S55"/>
  <c r="Q55"/>
  <c r="P55"/>
  <c r="O55"/>
  <c r="M55"/>
  <c r="K55"/>
  <c r="J55"/>
  <c r="U54"/>
  <c r="S54"/>
  <c r="Q54"/>
  <c r="P54"/>
  <c r="O54"/>
  <c r="M54"/>
  <c r="K54"/>
  <c r="J54"/>
  <c r="U53"/>
  <c r="S53"/>
  <c r="Q53"/>
  <c r="P53"/>
  <c r="O53"/>
  <c r="M53"/>
  <c r="K53"/>
  <c r="J53"/>
  <c r="U52"/>
  <c r="S52"/>
  <c r="Q52"/>
  <c r="P52"/>
  <c r="O52"/>
  <c r="M52"/>
  <c r="K52"/>
  <c r="J52"/>
  <c r="U51"/>
  <c r="S51"/>
  <c r="Q51"/>
  <c r="P51"/>
  <c r="O51"/>
  <c r="M51"/>
  <c r="K51"/>
  <c r="J51"/>
  <c r="U50"/>
  <c r="S50"/>
  <c r="Q50"/>
  <c r="P50"/>
  <c r="O50"/>
  <c r="M50"/>
  <c r="K50"/>
  <c r="J50"/>
  <c r="U49"/>
  <c r="S49"/>
  <c r="Q49"/>
  <c r="P49"/>
  <c r="O49"/>
  <c r="M49"/>
  <c r="K49"/>
  <c r="J49"/>
  <c r="U48"/>
  <c r="S48"/>
  <c r="Q48"/>
  <c r="P48"/>
  <c r="O48"/>
  <c r="M48"/>
  <c r="K48"/>
  <c r="J48"/>
  <c r="U47"/>
  <c r="S47"/>
  <c r="Q47"/>
  <c r="P47"/>
  <c r="O47"/>
  <c r="M47"/>
  <c r="K47"/>
  <c r="J47"/>
  <c r="U46"/>
  <c r="S46"/>
  <c r="Q46"/>
  <c r="P46"/>
  <c r="O46"/>
  <c r="M46"/>
  <c r="K46"/>
  <c r="J46"/>
  <c r="U45"/>
  <c r="S45"/>
  <c r="Q45"/>
  <c r="P45"/>
  <c r="O45"/>
  <c r="M45"/>
  <c r="K45"/>
  <c r="J45"/>
  <c r="U44"/>
  <c r="S44"/>
  <c r="Q44"/>
  <c r="P44"/>
  <c r="O44"/>
  <c r="M44"/>
  <c r="K44"/>
  <c r="J44"/>
  <c r="U43"/>
  <c r="S43"/>
  <c r="Q43"/>
  <c r="P43"/>
  <c r="O43"/>
  <c r="M43"/>
  <c r="K43"/>
  <c r="J43"/>
  <c r="U42"/>
  <c r="S42"/>
  <c r="Q42"/>
  <c r="P42"/>
  <c r="O42"/>
  <c r="M42"/>
  <c r="K42"/>
  <c r="J42"/>
  <c r="U41"/>
  <c r="S41"/>
  <c r="Q41"/>
  <c r="P41"/>
  <c r="O41"/>
  <c r="M41"/>
  <c r="K41"/>
  <c r="J41"/>
  <c r="U40"/>
  <c r="S40"/>
  <c r="Q40"/>
  <c r="P40"/>
  <c r="O40"/>
  <c r="M40"/>
  <c r="K40"/>
  <c r="J40"/>
  <c r="U39"/>
  <c r="S39"/>
  <c r="Q39"/>
  <c r="P39"/>
  <c r="O39"/>
  <c r="M39"/>
  <c r="K39"/>
  <c r="J39"/>
  <c r="U38"/>
  <c r="S38"/>
  <c r="Q38"/>
  <c r="P38"/>
  <c r="O38"/>
  <c r="M38"/>
  <c r="K38"/>
  <c r="J38"/>
  <c r="U37"/>
  <c r="S37"/>
  <c r="Q37"/>
  <c r="P37"/>
  <c r="O37"/>
  <c r="M37"/>
  <c r="K37"/>
  <c r="J37"/>
  <c r="U36"/>
  <c r="S36"/>
  <c r="Q36"/>
  <c r="P36"/>
  <c r="O36"/>
  <c r="M36"/>
  <c r="K36"/>
  <c r="J36"/>
  <c r="U35"/>
  <c r="U57" s="1"/>
  <c r="S35"/>
  <c r="Q35"/>
  <c r="Q57" s="1"/>
  <c r="P35"/>
  <c r="P57" s="1"/>
  <c r="O35"/>
  <c r="O57" s="1"/>
  <c r="M35"/>
  <c r="K35"/>
  <c r="K57" s="1"/>
  <c r="J35"/>
  <c r="J57" s="1"/>
  <c r="T28"/>
  <c r="S28"/>
  <c r="R28"/>
  <c r="N28"/>
  <c r="M28"/>
  <c r="L28"/>
  <c r="H28"/>
  <c r="F28"/>
  <c r="E28"/>
  <c r="D28"/>
  <c r="U27"/>
  <c r="S27"/>
  <c r="Q27"/>
  <c r="P27"/>
  <c r="O27"/>
  <c r="M27"/>
  <c r="K27"/>
  <c r="J27"/>
  <c r="U26"/>
  <c r="S26"/>
  <c r="Q26"/>
  <c r="P26"/>
  <c r="O26"/>
  <c r="M26"/>
  <c r="K26"/>
  <c r="J26"/>
  <c r="U25"/>
  <c r="S25"/>
  <c r="Q25"/>
  <c r="P25"/>
  <c r="O25"/>
  <c r="M25"/>
  <c r="K25"/>
  <c r="J25"/>
  <c r="U24"/>
  <c r="S24"/>
  <c r="Q24"/>
  <c r="P24"/>
  <c r="O24"/>
  <c r="M24"/>
  <c r="K24"/>
  <c r="J24"/>
  <c r="U23"/>
  <c r="S23"/>
  <c r="Q23"/>
  <c r="P23"/>
  <c r="O23"/>
  <c r="M23"/>
  <c r="K23"/>
  <c r="J23"/>
  <c r="U22"/>
  <c r="S22"/>
  <c r="Q22"/>
  <c r="P22"/>
  <c r="O22"/>
  <c r="M22"/>
  <c r="K22"/>
  <c r="J22"/>
  <c r="U21"/>
  <c r="S21"/>
  <c r="Q21"/>
  <c r="P21"/>
  <c r="O21"/>
  <c r="M21"/>
  <c r="K21"/>
  <c r="J21"/>
  <c r="U20"/>
  <c r="S20"/>
  <c r="Q20"/>
  <c r="P20"/>
  <c r="O20"/>
  <c r="M20"/>
  <c r="K20"/>
  <c r="J20"/>
  <c r="U19"/>
  <c r="S19"/>
  <c r="Q19"/>
  <c r="P19"/>
  <c r="O19"/>
  <c r="M19"/>
  <c r="K19"/>
  <c r="J19"/>
  <c r="U18"/>
  <c r="S18"/>
  <c r="Q18"/>
  <c r="P18"/>
  <c r="O18"/>
  <c r="M18"/>
  <c r="K18"/>
  <c r="J18"/>
  <c r="U17"/>
  <c r="S17"/>
  <c r="Q17"/>
  <c r="P17"/>
  <c r="O17"/>
  <c r="M17"/>
  <c r="K17"/>
  <c r="J17"/>
  <c r="U16"/>
  <c r="S16"/>
  <c r="Q16"/>
  <c r="P16"/>
  <c r="O16"/>
  <c r="M16"/>
  <c r="K16"/>
  <c r="J16"/>
  <c r="U15"/>
  <c r="S15"/>
  <c r="Q15"/>
  <c r="P15"/>
  <c r="O15"/>
  <c r="M15"/>
  <c r="K15"/>
  <c r="J15"/>
  <c r="U14"/>
  <c r="S14"/>
  <c r="Q14"/>
  <c r="P14"/>
  <c r="O14"/>
  <c r="M14"/>
  <c r="K14"/>
  <c r="J14"/>
  <c r="U13"/>
  <c r="S13"/>
  <c r="Q13"/>
  <c r="P13"/>
  <c r="O13"/>
  <c r="M13"/>
  <c r="K13"/>
  <c r="J13"/>
  <c r="U12"/>
  <c r="S12"/>
  <c r="Q12"/>
  <c r="P12"/>
  <c r="O12"/>
  <c r="M12"/>
  <c r="K12"/>
  <c r="J12"/>
  <c r="U11"/>
  <c r="S11"/>
  <c r="Q11"/>
  <c r="P11"/>
  <c r="O11"/>
  <c r="M11"/>
  <c r="K11"/>
  <c r="J11"/>
  <c r="U10"/>
  <c r="S10"/>
  <c r="Q10"/>
  <c r="P10"/>
  <c r="O10"/>
  <c r="M10"/>
  <c r="K10"/>
  <c r="J10"/>
  <c r="U9"/>
  <c r="S9"/>
  <c r="Q9"/>
  <c r="P9"/>
  <c r="O9"/>
  <c r="M9"/>
  <c r="K9"/>
  <c r="J9"/>
  <c r="U8"/>
  <c r="S8"/>
  <c r="Q8"/>
  <c r="P8"/>
  <c r="O8"/>
  <c r="M8"/>
  <c r="K8"/>
  <c r="J8"/>
  <c r="U7"/>
  <c r="S7"/>
  <c r="Q7"/>
  <c r="P7"/>
  <c r="O7"/>
  <c r="M7"/>
  <c r="K7"/>
  <c r="J7"/>
  <c r="U6"/>
  <c r="U28" s="1"/>
  <c r="S6"/>
  <c r="Q6"/>
  <c r="Q28" s="1"/>
  <c r="P6"/>
  <c r="P28" s="1"/>
  <c r="O6"/>
  <c r="O28" s="1"/>
  <c r="M6"/>
  <c r="K6"/>
  <c r="K28" s="1"/>
  <c r="J6"/>
  <c r="J28" s="1"/>
  <c r="D66" l="1"/>
  <c r="D86" s="1"/>
  <c r="I66"/>
  <c r="U86"/>
  <c r="Q84"/>
  <c r="Q82"/>
  <c r="Q80"/>
  <c r="Q78"/>
  <c r="Q68"/>
  <c r="Q86" s="1"/>
  <c r="Q66"/>
  <c r="P86"/>
  <c r="Q73"/>
  <c r="Q77"/>
  <c r="O86"/>
  <c r="E57"/>
  <c r="K65"/>
  <c r="K67"/>
  <c r="K69"/>
  <c r="K71"/>
  <c r="K73"/>
  <c r="K75"/>
  <c r="K77"/>
  <c r="K79"/>
  <c r="K81"/>
  <c r="K83"/>
  <c r="K85"/>
  <c r="L86"/>
  <c r="N86"/>
  <c r="R86"/>
  <c r="T86"/>
  <c r="E66" l="1"/>
  <c r="E86" s="1"/>
  <c r="I86"/>
  <c r="K86"/>
</calcChain>
</file>

<file path=xl/sharedStrings.xml><?xml version="1.0" encoding="utf-8"?>
<sst xmlns="http://schemas.openxmlformats.org/spreadsheetml/2006/main" count="178" uniqueCount="43">
  <si>
    <t>Код медицинской организации в системе ОМС</t>
  </si>
  <si>
    <t>Реестр  медицинских организаций, осуществляющих деятельность  в сфере ОМС на 2017 год.</t>
  </si>
  <si>
    <t>ФГБОУ ВО  СОГМА МЗ</t>
  </si>
  <si>
    <t>ООО "Хэппи дент"(стоматология)</t>
  </si>
  <si>
    <t>ООО "Городская стоматологическая пол-ка № 1"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</si>
  <si>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</si>
  <si>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</si>
  <si>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</si>
  <si>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ФКУЗ "МСЧ МВД России по РСО-А"</t>
  </si>
  <si>
    <t>ООО "3-я стоматология"</t>
  </si>
  <si>
    <t>ООО"КБ" стоматология</t>
  </si>
  <si>
    <t>ООО "ЭСТЕТ"(стоматология)</t>
  </si>
  <si>
    <t>ООО "Стар"(стоматология)</t>
  </si>
  <si>
    <t>ООО Стоматология "Лаки-Дент"</t>
  </si>
  <si>
    <t>ООО"Юнидент плюс"(стоматология)</t>
  </si>
  <si>
    <t>ООО "Дентис"(стоматология)</t>
  </si>
  <si>
    <t>ООО "Влад-Стом"(стоматология)</t>
  </si>
  <si>
    <t>Стоматологический кабинет "Стоматолог"</t>
  </si>
  <si>
    <t>ООО " Атриум" ( стоматология)</t>
  </si>
  <si>
    <t>ООО" Дентекс"  (стоматология)</t>
  </si>
  <si>
    <t>ООО " Смайл Центр"  (стоматология)</t>
  </si>
  <si>
    <t>ООО "ДентАрт"(стоматология)</t>
  </si>
  <si>
    <t>Итого по всем МО:</t>
  </si>
  <si>
    <t>Кол - во посещений по неотложной помощи</t>
  </si>
  <si>
    <t>№</t>
  </si>
  <si>
    <t>Объемы стоматологической помощи распределенные по МО на 2017 год</t>
  </si>
  <si>
    <t>Кол-во посещений</t>
  </si>
  <si>
    <t>Взрослые</t>
  </si>
  <si>
    <t>Дети</t>
  </si>
  <si>
    <t>Всего</t>
  </si>
  <si>
    <t>Кол - во посещений с профилактичекой целью</t>
  </si>
  <si>
    <t>Прима</t>
  </si>
  <si>
    <t>Стоматология №1</t>
  </si>
  <si>
    <t>Посещение с профилактической целью</t>
  </si>
  <si>
    <t>Посещения по неотложной помощи</t>
  </si>
  <si>
    <t>Посещения по поводу заболевания</t>
  </si>
  <si>
    <t>Обращения</t>
  </si>
  <si>
    <t>взр</t>
  </si>
  <si>
    <t>дет</t>
  </si>
  <si>
    <t>Сумма</t>
  </si>
  <si>
    <t>ВТБ</t>
  </si>
  <si>
    <t>РГС</t>
  </si>
  <si>
    <t>Приложение №2 к Протоколу комиссии по разработке территориальной программы №5 от 17.03.2017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</si>
</sst>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b/>
      <sz val="11"/>
      <name val="Cambria"/>
      <family val="1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6"/>
      <color indexed="8"/>
      <name val="Cambria"/>
      <family val="1"/>
      <charset val="204"/>
    </font>
    <font>
      <sz val="11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/>
    <xf numFmtId="3" fontId="1" fillId="0" borderId="1" xfId="0" applyNumberFormat="1" applyFont="1" applyFill="1" applyBorder="1"/>
    <xf numFmtId="3" fontId="2" fillId="0" borderId="2" xfId="0" applyNumberFormat="1" applyFont="1" applyFill="1" applyBorder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6" xfId="0" applyNumberFormat="1" applyFont="1" applyFill="1" applyBorder="1"/>
    <xf numFmtId="3" fontId="1" fillId="0" borderId="7" xfId="0" applyNumberFormat="1" applyFont="1" applyFill="1" applyBorder="1"/>
    <xf numFmtId="3" fontId="2" fillId="0" borderId="10" xfId="0" applyNumberFormat="1" applyFont="1" applyFill="1" applyBorder="1"/>
    <xf numFmtId="0" fontId="4" fillId="0" borderId="7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/>
    <xf numFmtId="0" fontId="7" fillId="0" borderId="0" xfId="0" applyFont="1"/>
    <xf numFmtId="0" fontId="7" fillId="0" borderId="1" xfId="0" applyFont="1" applyBorder="1"/>
    <xf numFmtId="4" fontId="7" fillId="0" borderId="1" xfId="0" applyNumberFormat="1" applyFont="1" applyBorder="1"/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3" fontId="1" fillId="0" borderId="2" xfId="0" applyNumberFormat="1" applyFont="1" applyFill="1" applyBorder="1"/>
    <xf numFmtId="4" fontId="1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4" fontId="1" fillId="0" borderId="7" xfId="0" applyNumberFormat="1" applyFont="1" applyFill="1" applyBorder="1"/>
    <xf numFmtId="4" fontId="1" fillId="0" borderId="9" xfId="0" applyNumberFormat="1" applyFont="1" applyFill="1" applyBorder="1"/>
    <xf numFmtId="4" fontId="2" fillId="0" borderId="7" xfId="0" applyNumberFormat="1" applyFont="1" applyFill="1" applyBorder="1"/>
    <xf numFmtId="4" fontId="2" fillId="0" borderId="10" xfId="0" applyNumberFormat="1" applyFont="1" applyFill="1" applyBorder="1"/>
    <xf numFmtId="4" fontId="2" fillId="0" borderId="1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/>
    <xf numFmtId="4" fontId="2" fillId="0" borderId="13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6"/>
  <sheetViews>
    <sheetView tabSelected="1" view="pageBreakPreview" zoomScale="60" zoomScaleNormal="70" workbookViewId="0">
      <selection activeCell="N66" sqref="N66"/>
    </sheetView>
  </sheetViews>
  <sheetFormatPr defaultRowHeight="14.25"/>
  <cols>
    <col min="1" max="1" width="6.28515625" style="5" customWidth="1"/>
    <col min="2" max="2" width="19.5703125" style="1" customWidth="1"/>
    <col min="3" max="3" width="33.140625" style="10" customWidth="1"/>
    <col min="4" max="4" width="12.42578125" style="1" bestFit="1" customWidth="1"/>
    <col min="5" max="5" width="15.5703125" style="28" bestFit="1" customWidth="1"/>
    <col min="6" max="6" width="11.7109375" style="1" bestFit="1" customWidth="1"/>
    <col min="7" max="7" width="15.5703125" style="28" bestFit="1" customWidth="1"/>
    <col min="8" max="8" width="11.7109375" style="1" bestFit="1" customWidth="1"/>
    <col min="9" max="9" width="15.5703125" style="28" bestFit="1" customWidth="1"/>
    <col min="10" max="10" width="9.140625" style="1"/>
    <col min="11" max="11" width="14.28515625" style="28" bestFit="1" customWidth="1"/>
    <col min="12" max="12" width="9.140625" style="1"/>
    <col min="13" max="13" width="14.28515625" style="28" bestFit="1" customWidth="1"/>
    <col min="14" max="14" width="9.140625" style="1"/>
    <col min="15" max="15" width="14.28515625" style="28" bestFit="1" customWidth="1"/>
    <col min="16" max="16" width="9.140625" style="1"/>
    <col min="17" max="17" width="14.28515625" style="28" bestFit="1" customWidth="1"/>
    <col min="18" max="18" width="9.140625" style="1"/>
    <col min="19" max="19" width="14.28515625" style="28" bestFit="1" customWidth="1"/>
    <col min="20" max="20" width="9.140625" style="1"/>
    <col min="21" max="21" width="14.28515625" style="28" bestFit="1" customWidth="1"/>
    <col min="22" max="41" width="9.140625" style="1"/>
    <col min="42" max="16384" width="9.140625" style="6"/>
  </cols>
  <sheetData>
    <row r="1" spans="1:42" ht="84.75" customHeight="1">
      <c r="R1" s="6"/>
      <c r="S1" s="48" t="s">
        <v>42</v>
      </c>
      <c r="T1" s="49"/>
      <c r="U1" s="49"/>
    </row>
    <row r="2" spans="1:42" ht="21" thickBot="1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42" s="13" customFormat="1" ht="60.75" customHeight="1">
      <c r="A3" s="53" t="s">
        <v>24</v>
      </c>
      <c r="B3" s="54" t="s">
        <v>0</v>
      </c>
      <c r="C3" s="55" t="s">
        <v>1</v>
      </c>
      <c r="D3" s="56" t="s">
        <v>35</v>
      </c>
      <c r="E3" s="57"/>
      <c r="F3" s="57"/>
      <c r="G3" s="57"/>
      <c r="H3" s="57"/>
      <c r="I3" s="58"/>
      <c r="J3" s="56" t="s">
        <v>30</v>
      </c>
      <c r="K3" s="57"/>
      <c r="L3" s="57"/>
      <c r="M3" s="57"/>
      <c r="N3" s="57"/>
      <c r="O3" s="58"/>
      <c r="P3" s="56" t="s">
        <v>23</v>
      </c>
      <c r="Q3" s="57"/>
      <c r="R3" s="57"/>
      <c r="S3" s="57"/>
      <c r="T3" s="57"/>
      <c r="U3" s="58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2" s="13" customFormat="1" ht="33" customHeight="1">
      <c r="A4" s="53"/>
      <c r="B4" s="54"/>
      <c r="C4" s="55"/>
      <c r="D4" s="59" t="s">
        <v>29</v>
      </c>
      <c r="E4" s="60"/>
      <c r="F4" s="50" t="s">
        <v>27</v>
      </c>
      <c r="G4" s="60"/>
      <c r="H4" s="50" t="s">
        <v>28</v>
      </c>
      <c r="I4" s="51"/>
      <c r="J4" s="59" t="s">
        <v>29</v>
      </c>
      <c r="K4" s="60"/>
      <c r="L4" s="50" t="s">
        <v>27</v>
      </c>
      <c r="M4" s="60"/>
      <c r="N4" s="50" t="s">
        <v>28</v>
      </c>
      <c r="O4" s="51"/>
      <c r="P4" s="59" t="s">
        <v>29</v>
      </c>
      <c r="Q4" s="60"/>
      <c r="R4" s="50" t="s">
        <v>27</v>
      </c>
      <c r="S4" s="60"/>
      <c r="T4" s="50" t="s">
        <v>28</v>
      </c>
      <c r="U4" s="5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2" s="13" customFormat="1" ht="42.75">
      <c r="A5" s="53"/>
      <c r="B5" s="54"/>
      <c r="C5" s="55"/>
      <c r="D5" s="43" t="s">
        <v>26</v>
      </c>
      <c r="E5" s="29" t="s">
        <v>39</v>
      </c>
      <c r="F5" s="11" t="s">
        <v>26</v>
      </c>
      <c r="G5" s="31" t="s">
        <v>39</v>
      </c>
      <c r="H5" s="11" t="s">
        <v>26</v>
      </c>
      <c r="I5" s="32" t="s">
        <v>39</v>
      </c>
      <c r="J5" s="43" t="s">
        <v>26</v>
      </c>
      <c r="K5" s="29" t="s">
        <v>39</v>
      </c>
      <c r="L5" s="11" t="s">
        <v>26</v>
      </c>
      <c r="M5" s="31" t="s">
        <v>39</v>
      </c>
      <c r="N5" s="11" t="s">
        <v>26</v>
      </c>
      <c r="O5" s="32" t="s">
        <v>39</v>
      </c>
      <c r="P5" s="43" t="s">
        <v>26</v>
      </c>
      <c r="Q5" s="29" t="s">
        <v>39</v>
      </c>
      <c r="R5" s="11" t="s">
        <v>26</v>
      </c>
      <c r="S5" s="31" t="s">
        <v>39</v>
      </c>
      <c r="T5" s="11" t="s">
        <v>26</v>
      </c>
      <c r="U5" s="32" t="s">
        <v>39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2" s="1" customFormat="1">
      <c r="A6" s="47">
        <v>1</v>
      </c>
      <c r="B6" s="2">
        <v>150015</v>
      </c>
      <c r="C6" s="22" t="s">
        <v>2</v>
      </c>
      <c r="D6" s="27">
        <v>20000</v>
      </c>
      <c r="E6" s="30">
        <v>9114480</v>
      </c>
      <c r="F6" s="7">
        <v>14000</v>
      </c>
      <c r="G6" s="30">
        <f>F6*Тарифы!$B$4</f>
        <v>5966940</v>
      </c>
      <c r="H6" s="7">
        <v>6000</v>
      </c>
      <c r="I6" s="33">
        <f>H6*Тарифы!$C$4</f>
        <v>3147540</v>
      </c>
      <c r="J6" s="8">
        <f>L6+N6</f>
        <v>3256</v>
      </c>
      <c r="K6" s="34">
        <f>M6+O6</f>
        <v>1143731.44</v>
      </c>
      <c r="L6" s="7">
        <v>1000</v>
      </c>
      <c r="M6" s="30">
        <f>L6*Тарифы!$B$2</f>
        <v>302830</v>
      </c>
      <c r="N6" s="7">
        <v>2256</v>
      </c>
      <c r="O6" s="33">
        <f>N6*Тарифы!$C$2</f>
        <v>840901.44000000006</v>
      </c>
      <c r="P6" s="8">
        <f>R6+T6</f>
        <v>2166</v>
      </c>
      <c r="Q6" s="34">
        <f>S6+U6</f>
        <v>1044246.24</v>
      </c>
      <c r="R6" s="7">
        <v>1466</v>
      </c>
      <c r="S6" s="30">
        <f>R6*Тарифы!$B$3</f>
        <v>657706.23999999999</v>
      </c>
      <c r="T6" s="7">
        <v>700</v>
      </c>
      <c r="U6" s="33">
        <f>T6*Тарифы!$C$3</f>
        <v>386540.00000000006</v>
      </c>
      <c r="AP6" s="6"/>
    </row>
    <row r="7" spans="1:42" s="1" customFormat="1" ht="28.5">
      <c r="A7" s="47">
        <v>2</v>
      </c>
      <c r="B7" s="3">
        <v>150021</v>
      </c>
      <c r="C7" s="23" t="s">
        <v>3</v>
      </c>
      <c r="D7" s="27">
        <v>400</v>
      </c>
      <c r="E7" s="30">
        <v>170484</v>
      </c>
      <c r="F7" s="7">
        <v>400</v>
      </c>
      <c r="G7" s="30">
        <f>F7*Тарифы!$B$4</f>
        <v>170484</v>
      </c>
      <c r="H7" s="7">
        <v>0</v>
      </c>
      <c r="I7" s="33">
        <f>H7*Тарифы!$C$4</f>
        <v>0</v>
      </c>
      <c r="J7" s="8">
        <f t="shared" ref="J7:K27" si="0">L7+N7</f>
        <v>0</v>
      </c>
      <c r="K7" s="34">
        <f t="shared" si="0"/>
        <v>0</v>
      </c>
      <c r="L7" s="7">
        <v>0</v>
      </c>
      <c r="M7" s="30">
        <f>L7*Тарифы!$B$2</f>
        <v>0</v>
      </c>
      <c r="N7" s="7">
        <v>0</v>
      </c>
      <c r="O7" s="33">
        <f>N7*Тарифы!$C$2</f>
        <v>0</v>
      </c>
      <c r="P7" s="8">
        <f t="shared" ref="P7:Q27" si="1">R7+T7</f>
        <v>0</v>
      </c>
      <c r="Q7" s="34">
        <f t="shared" si="1"/>
        <v>0</v>
      </c>
      <c r="R7" s="7">
        <v>0</v>
      </c>
      <c r="S7" s="30">
        <f>R7*Тарифы!$B$3</f>
        <v>0</v>
      </c>
      <c r="T7" s="7">
        <v>0</v>
      </c>
      <c r="U7" s="33">
        <f>T7*Тарифы!$C$3</f>
        <v>0</v>
      </c>
      <c r="AP7" s="6"/>
    </row>
    <row r="8" spans="1:42" s="1" customFormat="1" ht="28.5">
      <c r="A8" s="47">
        <v>3</v>
      </c>
      <c r="B8" s="3">
        <v>150022</v>
      </c>
      <c r="C8" s="23" t="s">
        <v>4</v>
      </c>
      <c r="D8" s="27">
        <v>50000</v>
      </c>
      <c r="E8" s="30">
        <v>22392680</v>
      </c>
      <c r="F8" s="7">
        <v>39000</v>
      </c>
      <c r="G8" s="30">
        <f>F8*Тарифы!$B$4</f>
        <v>16622190</v>
      </c>
      <c r="H8" s="7">
        <v>11000</v>
      </c>
      <c r="I8" s="33">
        <f>H8*Тарифы!$C$4</f>
        <v>5770490</v>
      </c>
      <c r="J8" s="8">
        <f t="shared" si="0"/>
        <v>3256</v>
      </c>
      <c r="K8" s="34">
        <f t="shared" si="0"/>
        <v>1143731.44</v>
      </c>
      <c r="L8" s="7">
        <v>1000</v>
      </c>
      <c r="M8" s="30">
        <f>L8*Тарифы!$B$2</f>
        <v>302830</v>
      </c>
      <c r="N8" s="7">
        <v>2256</v>
      </c>
      <c r="O8" s="33">
        <f>N8*Тарифы!$C$2</f>
        <v>840901.44000000006</v>
      </c>
      <c r="P8" s="8">
        <f t="shared" si="1"/>
        <v>2167</v>
      </c>
      <c r="Q8" s="34">
        <f t="shared" si="1"/>
        <v>1044694.8800000001</v>
      </c>
      <c r="R8" s="7">
        <v>1467</v>
      </c>
      <c r="S8" s="30">
        <f>R8*Тарифы!$B$3</f>
        <v>658154.88</v>
      </c>
      <c r="T8" s="7">
        <v>700</v>
      </c>
      <c r="U8" s="33">
        <f>T8*Тарифы!$C$3</f>
        <v>386540.00000000006</v>
      </c>
      <c r="AP8" s="6"/>
    </row>
    <row r="9" spans="1:42" s="1" customFormat="1">
      <c r="A9" s="47">
        <v>4</v>
      </c>
      <c r="B9" s="2">
        <v>150032</v>
      </c>
      <c r="C9" s="22" t="s">
        <v>5</v>
      </c>
      <c r="D9" s="27">
        <v>84000</v>
      </c>
      <c r="E9" s="30">
        <v>39540080</v>
      </c>
      <c r="F9" s="7">
        <v>46000</v>
      </c>
      <c r="G9" s="30">
        <f>F9*Тарифы!$B$4</f>
        <v>19605660</v>
      </c>
      <c r="H9" s="7">
        <v>38000</v>
      </c>
      <c r="I9" s="33">
        <f>H9*Тарифы!$C$4</f>
        <v>19934420</v>
      </c>
      <c r="J9" s="8">
        <f t="shared" si="0"/>
        <v>10000</v>
      </c>
      <c r="K9" s="34">
        <f t="shared" si="0"/>
        <v>3447760</v>
      </c>
      <c r="L9" s="7">
        <v>4000</v>
      </c>
      <c r="M9" s="30">
        <f>L9*Тарифы!$B$2</f>
        <v>1211320</v>
      </c>
      <c r="N9" s="7">
        <v>6000</v>
      </c>
      <c r="O9" s="33">
        <f>N9*Тарифы!$C$2</f>
        <v>2236440</v>
      </c>
      <c r="P9" s="8">
        <f t="shared" si="1"/>
        <v>2167</v>
      </c>
      <c r="Q9" s="34">
        <f t="shared" si="1"/>
        <v>1044694.8800000001</v>
      </c>
      <c r="R9" s="7">
        <v>1467</v>
      </c>
      <c r="S9" s="30">
        <f>R9*Тарифы!$B$3</f>
        <v>658154.88</v>
      </c>
      <c r="T9" s="7">
        <v>700</v>
      </c>
      <c r="U9" s="33">
        <f>T9*Тарифы!$C$3</f>
        <v>386540.00000000006</v>
      </c>
      <c r="AP9" s="6"/>
    </row>
    <row r="10" spans="1:42" s="1" customFormat="1" ht="57">
      <c r="A10" s="47">
        <v>5</v>
      </c>
      <c r="B10" s="2">
        <v>150034</v>
      </c>
      <c r="C10" s="24" t="s">
        <v>6</v>
      </c>
      <c r="D10" s="27">
        <v>2000</v>
      </c>
      <c r="E10" s="30">
        <v>852420</v>
      </c>
      <c r="F10" s="7">
        <v>2000</v>
      </c>
      <c r="G10" s="30">
        <f>F10*Тарифы!$B$4</f>
        <v>852420</v>
      </c>
      <c r="H10" s="7">
        <v>0</v>
      </c>
      <c r="I10" s="33">
        <f>H10*Тарифы!$C$4</f>
        <v>0</v>
      </c>
      <c r="J10" s="8">
        <f t="shared" si="0"/>
        <v>0</v>
      </c>
      <c r="K10" s="34">
        <f t="shared" si="0"/>
        <v>0</v>
      </c>
      <c r="L10" s="7">
        <v>0</v>
      </c>
      <c r="M10" s="30">
        <f>L10*Тарифы!$B$2</f>
        <v>0</v>
      </c>
      <c r="N10" s="7">
        <v>0</v>
      </c>
      <c r="O10" s="33">
        <f>N10*Тарифы!$C$2</f>
        <v>0</v>
      </c>
      <c r="P10" s="8">
        <f t="shared" si="1"/>
        <v>0</v>
      </c>
      <c r="Q10" s="34">
        <f t="shared" si="1"/>
        <v>0</v>
      </c>
      <c r="R10" s="7">
        <v>0</v>
      </c>
      <c r="S10" s="30">
        <f>R10*Тарифы!$B$3</f>
        <v>0</v>
      </c>
      <c r="T10" s="7">
        <v>0</v>
      </c>
      <c r="U10" s="33">
        <f>T10*Тарифы!$C$3</f>
        <v>0</v>
      </c>
      <c r="AP10" s="6"/>
    </row>
    <row r="11" spans="1:42" s="1" customFormat="1">
      <c r="A11" s="47">
        <v>6</v>
      </c>
      <c r="B11" s="2">
        <v>150035</v>
      </c>
      <c r="C11" s="24" t="s">
        <v>7</v>
      </c>
      <c r="D11" s="27">
        <v>4000</v>
      </c>
      <c r="E11" s="30">
        <v>1704840</v>
      </c>
      <c r="F11" s="7">
        <v>4000</v>
      </c>
      <c r="G11" s="30">
        <f>F11*Тарифы!$B$4</f>
        <v>1704840</v>
      </c>
      <c r="H11" s="7">
        <v>0</v>
      </c>
      <c r="I11" s="33">
        <f>H11*Тарифы!$C$4</f>
        <v>0</v>
      </c>
      <c r="J11" s="8">
        <f t="shared" si="0"/>
        <v>0</v>
      </c>
      <c r="K11" s="34">
        <f t="shared" si="0"/>
        <v>0</v>
      </c>
      <c r="L11" s="7">
        <v>0</v>
      </c>
      <c r="M11" s="30">
        <f>L11*Тарифы!$B$2</f>
        <v>0</v>
      </c>
      <c r="N11" s="7">
        <v>0</v>
      </c>
      <c r="O11" s="33">
        <f>N11*Тарифы!$C$2</f>
        <v>0</v>
      </c>
      <c r="P11" s="8">
        <f t="shared" si="1"/>
        <v>0</v>
      </c>
      <c r="Q11" s="34">
        <f t="shared" si="1"/>
        <v>0</v>
      </c>
      <c r="R11" s="7">
        <v>0</v>
      </c>
      <c r="S11" s="30">
        <f>R11*Тарифы!$B$3</f>
        <v>0</v>
      </c>
      <c r="T11" s="7">
        <v>0</v>
      </c>
      <c r="U11" s="33">
        <f>T11*Тарифы!$C$3</f>
        <v>0</v>
      </c>
      <c r="AP11" s="6"/>
    </row>
    <row r="12" spans="1:42" s="1" customFormat="1" ht="28.5">
      <c r="A12" s="47">
        <v>7</v>
      </c>
      <c r="B12" s="2">
        <v>150048</v>
      </c>
      <c r="C12" s="22" t="s">
        <v>8</v>
      </c>
      <c r="D12" s="27">
        <v>400</v>
      </c>
      <c r="E12" s="30">
        <v>170484</v>
      </c>
      <c r="F12" s="7">
        <v>400</v>
      </c>
      <c r="G12" s="30">
        <f>F12*Тарифы!$B$4</f>
        <v>170484</v>
      </c>
      <c r="H12" s="7">
        <v>0</v>
      </c>
      <c r="I12" s="33">
        <f>H12*Тарифы!$C$4</f>
        <v>0</v>
      </c>
      <c r="J12" s="8">
        <f t="shared" si="0"/>
        <v>0</v>
      </c>
      <c r="K12" s="34">
        <f t="shared" si="0"/>
        <v>0</v>
      </c>
      <c r="L12" s="7">
        <v>0</v>
      </c>
      <c r="M12" s="30">
        <f>L12*Тарифы!$B$2</f>
        <v>0</v>
      </c>
      <c r="N12" s="7">
        <v>0</v>
      </c>
      <c r="O12" s="33">
        <f>N12*Тарифы!$C$2</f>
        <v>0</v>
      </c>
      <c r="P12" s="8">
        <f t="shared" si="1"/>
        <v>0</v>
      </c>
      <c r="Q12" s="34">
        <f t="shared" si="1"/>
        <v>0</v>
      </c>
      <c r="R12" s="7">
        <v>0</v>
      </c>
      <c r="S12" s="30">
        <f>R12*Тарифы!$B$3</f>
        <v>0</v>
      </c>
      <c r="T12" s="7">
        <v>0</v>
      </c>
      <c r="U12" s="33">
        <f>T12*Тарифы!$C$3</f>
        <v>0</v>
      </c>
      <c r="AP12" s="6"/>
    </row>
    <row r="13" spans="1:42" s="1" customFormat="1">
      <c r="A13" s="47">
        <v>8</v>
      </c>
      <c r="B13" s="2">
        <v>150070</v>
      </c>
      <c r="C13" s="22" t="s">
        <v>9</v>
      </c>
      <c r="D13" s="27">
        <v>400</v>
      </c>
      <c r="E13" s="30">
        <v>170484</v>
      </c>
      <c r="F13" s="7">
        <v>400</v>
      </c>
      <c r="G13" s="30">
        <f>F13*Тарифы!$B$4</f>
        <v>170484</v>
      </c>
      <c r="H13" s="7">
        <v>0</v>
      </c>
      <c r="I13" s="33">
        <f>H13*Тарифы!$C$4</f>
        <v>0</v>
      </c>
      <c r="J13" s="8">
        <f t="shared" si="0"/>
        <v>0</v>
      </c>
      <c r="K13" s="34">
        <f t="shared" si="0"/>
        <v>0</v>
      </c>
      <c r="L13" s="7">
        <v>0</v>
      </c>
      <c r="M13" s="30">
        <f>L13*Тарифы!$B$2</f>
        <v>0</v>
      </c>
      <c r="N13" s="7">
        <v>0</v>
      </c>
      <c r="O13" s="33">
        <f>N13*Тарифы!$C$2</f>
        <v>0</v>
      </c>
      <c r="P13" s="8">
        <f t="shared" si="1"/>
        <v>0</v>
      </c>
      <c r="Q13" s="34">
        <f t="shared" si="1"/>
        <v>0</v>
      </c>
      <c r="R13" s="7">
        <v>0</v>
      </c>
      <c r="S13" s="30">
        <f>R13*Тарифы!$B$3</f>
        <v>0</v>
      </c>
      <c r="T13" s="7">
        <v>0</v>
      </c>
      <c r="U13" s="33">
        <f>T13*Тарифы!$C$3</f>
        <v>0</v>
      </c>
      <c r="AP13" s="6"/>
    </row>
    <row r="14" spans="1:42" s="1" customFormat="1">
      <c r="A14" s="47">
        <v>9</v>
      </c>
      <c r="B14" s="2">
        <v>150078</v>
      </c>
      <c r="C14" s="22" t="s">
        <v>10</v>
      </c>
      <c r="D14" s="27">
        <v>400</v>
      </c>
      <c r="E14" s="30">
        <v>170484</v>
      </c>
      <c r="F14" s="7">
        <v>400</v>
      </c>
      <c r="G14" s="30">
        <f>F14*Тарифы!$B$4</f>
        <v>170484</v>
      </c>
      <c r="H14" s="7">
        <v>0</v>
      </c>
      <c r="I14" s="33">
        <f>H14*Тарифы!$C$4</f>
        <v>0</v>
      </c>
      <c r="J14" s="8">
        <f t="shared" si="0"/>
        <v>0</v>
      </c>
      <c r="K14" s="34">
        <f t="shared" si="0"/>
        <v>0</v>
      </c>
      <c r="L14" s="7">
        <v>0</v>
      </c>
      <c r="M14" s="30">
        <f>L14*Тарифы!$B$2</f>
        <v>0</v>
      </c>
      <c r="N14" s="7">
        <v>0</v>
      </c>
      <c r="O14" s="33">
        <f>N14*Тарифы!$C$2</f>
        <v>0</v>
      </c>
      <c r="P14" s="8">
        <f t="shared" si="1"/>
        <v>0</v>
      </c>
      <c r="Q14" s="34">
        <f t="shared" si="1"/>
        <v>0</v>
      </c>
      <c r="R14" s="7">
        <v>0</v>
      </c>
      <c r="S14" s="30">
        <f>R14*Тарифы!$B$3</f>
        <v>0</v>
      </c>
      <c r="T14" s="7">
        <v>0</v>
      </c>
      <c r="U14" s="33">
        <f>T14*Тарифы!$C$3</f>
        <v>0</v>
      </c>
      <c r="AP14" s="6"/>
    </row>
    <row r="15" spans="1:42" s="1" customFormat="1">
      <c r="A15" s="47">
        <v>10</v>
      </c>
      <c r="B15" s="2">
        <v>150079</v>
      </c>
      <c r="C15" s="22" t="s">
        <v>11</v>
      </c>
      <c r="D15" s="27">
        <v>400</v>
      </c>
      <c r="E15" s="30">
        <v>170484</v>
      </c>
      <c r="F15" s="7">
        <v>400</v>
      </c>
      <c r="G15" s="30">
        <f>F15*Тарифы!$B$4</f>
        <v>170484</v>
      </c>
      <c r="H15" s="7">
        <v>0</v>
      </c>
      <c r="I15" s="33">
        <f>H15*Тарифы!$C$4</f>
        <v>0</v>
      </c>
      <c r="J15" s="8">
        <f t="shared" si="0"/>
        <v>0</v>
      </c>
      <c r="K15" s="34">
        <f t="shared" si="0"/>
        <v>0</v>
      </c>
      <c r="L15" s="7">
        <v>0</v>
      </c>
      <c r="M15" s="30">
        <f>L15*Тарифы!$B$2</f>
        <v>0</v>
      </c>
      <c r="N15" s="7">
        <v>0</v>
      </c>
      <c r="O15" s="33">
        <f>N15*Тарифы!$C$2</f>
        <v>0</v>
      </c>
      <c r="P15" s="8">
        <f t="shared" si="1"/>
        <v>0</v>
      </c>
      <c r="Q15" s="34">
        <f t="shared" si="1"/>
        <v>0</v>
      </c>
      <c r="R15" s="7">
        <v>0</v>
      </c>
      <c r="S15" s="30">
        <f>R15*Тарифы!$B$3</f>
        <v>0</v>
      </c>
      <c r="T15" s="7">
        <v>0</v>
      </c>
      <c r="U15" s="33">
        <f>T15*Тарифы!$C$3</f>
        <v>0</v>
      </c>
      <c r="AP15" s="6"/>
    </row>
    <row r="16" spans="1:42" s="1" customFormat="1">
      <c r="A16" s="47">
        <v>11</v>
      </c>
      <c r="B16" s="4">
        <v>150086</v>
      </c>
      <c r="C16" s="25" t="s">
        <v>12</v>
      </c>
      <c r="D16" s="27">
        <v>400</v>
      </c>
      <c r="E16" s="30">
        <v>170484</v>
      </c>
      <c r="F16" s="7">
        <v>400</v>
      </c>
      <c r="G16" s="30">
        <f>F16*Тарифы!$B$4</f>
        <v>170484</v>
      </c>
      <c r="H16" s="7">
        <v>0</v>
      </c>
      <c r="I16" s="33">
        <f>H16*Тарифы!$C$4</f>
        <v>0</v>
      </c>
      <c r="J16" s="8">
        <f t="shared" si="0"/>
        <v>0</v>
      </c>
      <c r="K16" s="34">
        <f t="shared" si="0"/>
        <v>0</v>
      </c>
      <c r="L16" s="7">
        <v>0</v>
      </c>
      <c r="M16" s="30">
        <f>L16*Тарифы!$B$2</f>
        <v>0</v>
      </c>
      <c r="N16" s="7">
        <v>0</v>
      </c>
      <c r="O16" s="33">
        <f>N16*Тарифы!$C$2</f>
        <v>0</v>
      </c>
      <c r="P16" s="8">
        <f t="shared" si="1"/>
        <v>0</v>
      </c>
      <c r="Q16" s="34">
        <f t="shared" si="1"/>
        <v>0</v>
      </c>
      <c r="R16" s="7">
        <v>0</v>
      </c>
      <c r="S16" s="30">
        <f>R16*Тарифы!$B$3</f>
        <v>0</v>
      </c>
      <c r="T16" s="7">
        <v>0</v>
      </c>
      <c r="U16" s="33">
        <f>T16*Тарифы!$C$3</f>
        <v>0</v>
      </c>
      <c r="AP16" s="6"/>
    </row>
    <row r="17" spans="1:42" s="1" customFormat="1">
      <c r="A17" s="47">
        <v>12</v>
      </c>
      <c r="B17" s="4">
        <v>150087</v>
      </c>
      <c r="C17" s="25" t="s">
        <v>13</v>
      </c>
      <c r="D17" s="27">
        <v>400</v>
      </c>
      <c r="E17" s="30">
        <v>170484</v>
      </c>
      <c r="F17" s="7">
        <v>400</v>
      </c>
      <c r="G17" s="30">
        <f>F17*Тарифы!$B$4</f>
        <v>170484</v>
      </c>
      <c r="H17" s="7">
        <v>0</v>
      </c>
      <c r="I17" s="33">
        <f>H17*Тарифы!$C$4</f>
        <v>0</v>
      </c>
      <c r="J17" s="8">
        <f t="shared" si="0"/>
        <v>0</v>
      </c>
      <c r="K17" s="34">
        <f t="shared" si="0"/>
        <v>0</v>
      </c>
      <c r="L17" s="7">
        <v>0</v>
      </c>
      <c r="M17" s="30">
        <f>L17*Тарифы!$B$2</f>
        <v>0</v>
      </c>
      <c r="N17" s="7">
        <v>0</v>
      </c>
      <c r="O17" s="33">
        <f>N17*Тарифы!$C$2</f>
        <v>0</v>
      </c>
      <c r="P17" s="8">
        <f t="shared" si="1"/>
        <v>0</v>
      </c>
      <c r="Q17" s="34">
        <f t="shared" si="1"/>
        <v>0</v>
      </c>
      <c r="R17" s="7">
        <v>0</v>
      </c>
      <c r="S17" s="30">
        <f>R17*Тарифы!$B$3</f>
        <v>0</v>
      </c>
      <c r="T17" s="7">
        <v>0</v>
      </c>
      <c r="U17" s="33">
        <f>T17*Тарифы!$C$3</f>
        <v>0</v>
      </c>
      <c r="AP17" s="6"/>
    </row>
    <row r="18" spans="1:42" s="1" customFormat="1" ht="28.5">
      <c r="A18" s="47">
        <v>13</v>
      </c>
      <c r="B18" s="4">
        <v>150088</v>
      </c>
      <c r="C18" s="25" t="s">
        <v>14</v>
      </c>
      <c r="D18" s="27">
        <v>400</v>
      </c>
      <c r="E18" s="30">
        <v>170484</v>
      </c>
      <c r="F18" s="7">
        <v>400</v>
      </c>
      <c r="G18" s="30">
        <f>F18*Тарифы!$B$4</f>
        <v>170484</v>
      </c>
      <c r="H18" s="7">
        <v>0</v>
      </c>
      <c r="I18" s="33">
        <f>H18*Тарифы!$C$4</f>
        <v>0</v>
      </c>
      <c r="J18" s="8">
        <f t="shared" si="0"/>
        <v>0</v>
      </c>
      <c r="K18" s="34">
        <f t="shared" si="0"/>
        <v>0</v>
      </c>
      <c r="L18" s="7">
        <v>0</v>
      </c>
      <c r="M18" s="30">
        <f>L18*Тарифы!$B$2</f>
        <v>0</v>
      </c>
      <c r="N18" s="7">
        <v>0</v>
      </c>
      <c r="O18" s="33">
        <f>N18*Тарифы!$C$2</f>
        <v>0</v>
      </c>
      <c r="P18" s="8">
        <f t="shared" si="1"/>
        <v>0</v>
      </c>
      <c r="Q18" s="34">
        <f t="shared" si="1"/>
        <v>0</v>
      </c>
      <c r="R18" s="7">
        <v>0</v>
      </c>
      <c r="S18" s="30">
        <f>R18*Тарифы!$B$3</f>
        <v>0</v>
      </c>
      <c r="T18" s="7">
        <v>0</v>
      </c>
      <c r="U18" s="33">
        <f>T18*Тарифы!$C$3</f>
        <v>0</v>
      </c>
      <c r="AP18" s="6"/>
    </row>
    <row r="19" spans="1:42" s="1" customFormat="1">
      <c r="A19" s="47">
        <v>14</v>
      </c>
      <c r="B19" s="3">
        <v>150101</v>
      </c>
      <c r="C19" s="23" t="s">
        <v>15</v>
      </c>
      <c r="D19" s="27">
        <v>400</v>
      </c>
      <c r="E19" s="30">
        <v>170484</v>
      </c>
      <c r="F19" s="7">
        <v>400</v>
      </c>
      <c r="G19" s="30">
        <f>F19*Тарифы!$B$4</f>
        <v>170484</v>
      </c>
      <c r="H19" s="7">
        <v>0</v>
      </c>
      <c r="I19" s="33">
        <f>H19*Тарифы!$C$4</f>
        <v>0</v>
      </c>
      <c r="J19" s="8">
        <f t="shared" si="0"/>
        <v>0</v>
      </c>
      <c r="K19" s="34">
        <f t="shared" si="0"/>
        <v>0</v>
      </c>
      <c r="L19" s="7">
        <v>0</v>
      </c>
      <c r="M19" s="30">
        <f>L19*Тарифы!$B$2</f>
        <v>0</v>
      </c>
      <c r="N19" s="7">
        <v>0</v>
      </c>
      <c r="O19" s="33">
        <f>N19*Тарифы!$C$2</f>
        <v>0</v>
      </c>
      <c r="P19" s="8">
        <f t="shared" si="1"/>
        <v>0</v>
      </c>
      <c r="Q19" s="34">
        <f t="shared" si="1"/>
        <v>0</v>
      </c>
      <c r="R19" s="7">
        <v>0</v>
      </c>
      <c r="S19" s="30">
        <f>R19*Тарифы!$B$3</f>
        <v>0</v>
      </c>
      <c r="T19" s="7">
        <v>0</v>
      </c>
      <c r="U19" s="33">
        <f>T19*Тарифы!$C$3</f>
        <v>0</v>
      </c>
      <c r="AP19" s="6"/>
    </row>
    <row r="20" spans="1:42" s="1" customFormat="1" ht="28.5">
      <c r="A20" s="47">
        <v>15</v>
      </c>
      <c r="B20" s="3">
        <v>150102</v>
      </c>
      <c r="C20" s="23" t="s">
        <v>16</v>
      </c>
      <c r="D20" s="27">
        <v>400</v>
      </c>
      <c r="E20" s="30">
        <v>170484</v>
      </c>
      <c r="F20" s="7">
        <v>400</v>
      </c>
      <c r="G20" s="30">
        <f>F20*Тарифы!$B$4</f>
        <v>170484</v>
      </c>
      <c r="H20" s="7">
        <v>0</v>
      </c>
      <c r="I20" s="33">
        <f>H20*Тарифы!$C$4</f>
        <v>0</v>
      </c>
      <c r="J20" s="8">
        <f t="shared" si="0"/>
        <v>0</v>
      </c>
      <c r="K20" s="34">
        <f t="shared" si="0"/>
        <v>0</v>
      </c>
      <c r="L20" s="7">
        <v>0</v>
      </c>
      <c r="M20" s="30">
        <f>L20*Тарифы!$B$2</f>
        <v>0</v>
      </c>
      <c r="N20" s="7">
        <v>0</v>
      </c>
      <c r="O20" s="33">
        <f>N20*Тарифы!$C$2</f>
        <v>0</v>
      </c>
      <c r="P20" s="8">
        <f t="shared" si="1"/>
        <v>0</v>
      </c>
      <c r="Q20" s="34">
        <f t="shared" si="1"/>
        <v>0</v>
      </c>
      <c r="R20" s="7">
        <v>0</v>
      </c>
      <c r="S20" s="30">
        <f>R20*Тарифы!$B$3</f>
        <v>0</v>
      </c>
      <c r="T20" s="7">
        <v>0</v>
      </c>
      <c r="U20" s="33">
        <f>T20*Тарифы!$C$3</f>
        <v>0</v>
      </c>
      <c r="AP20" s="6"/>
    </row>
    <row r="21" spans="1:42" s="1" customFormat="1" ht="28.5">
      <c r="A21" s="47">
        <v>16</v>
      </c>
      <c r="B21" s="3">
        <v>150116</v>
      </c>
      <c r="C21" s="23" t="s">
        <v>17</v>
      </c>
      <c r="D21" s="27">
        <v>400</v>
      </c>
      <c r="E21" s="30">
        <v>170484</v>
      </c>
      <c r="F21" s="7">
        <v>400</v>
      </c>
      <c r="G21" s="30">
        <f>F21*Тарифы!$B$4</f>
        <v>170484</v>
      </c>
      <c r="H21" s="7">
        <v>0</v>
      </c>
      <c r="I21" s="33">
        <f>H21*Тарифы!$C$4</f>
        <v>0</v>
      </c>
      <c r="J21" s="8">
        <f t="shared" si="0"/>
        <v>0</v>
      </c>
      <c r="K21" s="34">
        <f t="shared" si="0"/>
        <v>0</v>
      </c>
      <c r="L21" s="7">
        <v>0</v>
      </c>
      <c r="M21" s="30">
        <f>L21*Тарифы!$B$2</f>
        <v>0</v>
      </c>
      <c r="N21" s="7">
        <v>0</v>
      </c>
      <c r="O21" s="33">
        <f>N21*Тарифы!$C$2</f>
        <v>0</v>
      </c>
      <c r="P21" s="8">
        <f t="shared" si="1"/>
        <v>0</v>
      </c>
      <c r="Q21" s="34">
        <f t="shared" si="1"/>
        <v>0</v>
      </c>
      <c r="R21" s="7">
        <v>0</v>
      </c>
      <c r="S21" s="30">
        <f>R21*Тарифы!$B$3</f>
        <v>0</v>
      </c>
      <c r="T21" s="7">
        <v>0</v>
      </c>
      <c r="U21" s="33">
        <f>T21*Тарифы!$C$3</f>
        <v>0</v>
      </c>
      <c r="AP21" s="6"/>
    </row>
    <row r="22" spans="1:42" s="1" customFormat="1">
      <c r="A22" s="47">
        <v>17</v>
      </c>
      <c r="B22" s="3">
        <v>150121</v>
      </c>
      <c r="C22" s="23" t="s">
        <v>18</v>
      </c>
      <c r="D22" s="27">
        <v>400</v>
      </c>
      <c r="E22" s="30">
        <v>170484</v>
      </c>
      <c r="F22" s="7">
        <v>400</v>
      </c>
      <c r="G22" s="30">
        <f>F22*Тарифы!$B$4</f>
        <v>170484</v>
      </c>
      <c r="H22" s="7">
        <v>0</v>
      </c>
      <c r="I22" s="33">
        <f>H22*Тарифы!$C$4</f>
        <v>0</v>
      </c>
      <c r="J22" s="8">
        <f t="shared" si="0"/>
        <v>0</v>
      </c>
      <c r="K22" s="34">
        <f t="shared" si="0"/>
        <v>0</v>
      </c>
      <c r="L22" s="7">
        <v>0</v>
      </c>
      <c r="M22" s="30">
        <f>L22*Тарифы!$B$2</f>
        <v>0</v>
      </c>
      <c r="N22" s="7">
        <v>0</v>
      </c>
      <c r="O22" s="33">
        <f>N22*Тарифы!$C$2</f>
        <v>0</v>
      </c>
      <c r="P22" s="8">
        <f t="shared" si="1"/>
        <v>0</v>
      </c>
      <c r="Q22" s="34">
        <f t="shared" si="1"/>
        <v>0</v>
      </c>
      <c r="R22" s="7">
        <v>0</v>
      </c>
      <c r="S22" s="30">
        <f>R22*Тарифы!$B$3</f>
        <v>0</v>
      </c>
      <c r="T22" s="7">
        <v>0</v>
      </c>
      <c r="U22" s="33">
        <f>T22*Тарифы!$C$3</f>
        <v>0</v>
      </c>
      <c r="AP22" s="6"/>
    </row>
    <row r="23" spans="1:42" s="1" customFormat="1">
      <c r="A23" s="47">
        <v>18</v>
      </c>
      <c r="B23" s="3">
        <v>150125</v>
      </c>
      <c r="C23" s="26" t="s">
        <v>19</v>
      </c>
      <c r="D23" s="27">
        <v>400</v>
      </c>
      <c r="E23" s="30">
        <v>170484</v>
      </c>
      <c r="F23" s="7">
        <v>400</v>
      </c>
      <c r="G23" s="30">
        <f>F23*Тарифы!$B$4</f>
        <v>170484</v>
      </c>
      <c r="H23" s="7">
        <v>0</v>
      </c>
      <c r="I23" s="33">
        <f>H23*Тарифы!$C$4</f>
        <v>0</v>
      </c>
      <c r="J23" s="8">
        <f t="shared" si="0"/>
        <v>0</v>
      </c>
      <c r="K23" s="34">
        <f t="shared" si="0"/>
        <v>0</v>
      </c>
      <c r="L23" s="7">
        <v>0</v>
      </c>
      <c r="M23" s="30">
        <f>L23*Тарифы!$B$2</f>
        <v>0</v>
      </c>
      <c r="N23" s="7">
        <v>0</v>
      </c>
      <c r="O23" s="33">
        <f>N23*Тарифы!$C$2</f>
        <v>0</v>
      </c>
      <c r="P23" s="8">
        <f t="shared" si="1"/>
        <v>0</v>
      </c>
      <c r="Q23" s="34">
        <f t="shared" si="1"/>
        <v>0</v>
      </c>
      <c r="R23" s="7">
        <v>0</v>
      </c>
      <c r="S23" s="30">
        <f>R23*Тарифы!$B$3</f>
        <v>0</v>
      </c>
      <c r="T23" s="7">
        <v>0</v>
      </c>
      <c r="U23" s="33">
        <f>T23*Тарифы!$C$3</f>
        <v>0</v>
      </c>
      <c r="AP23" s="6"/>
    </row>
    <row r="24" spans="1:42" s="1" customFormat="1" ht="28.5">
      <c r="A24" s="47">
        <v>19</v>
      </c>
      <c r="B24" s="3">
        <v>150132</v>
      </c>
      <c r="C24" s="26" t="s">
        <v>20</v>
      </c>
      <c r="D24" s="27">
        <v>400</v>
      </c>
      <c r="E24" s="30">
        <v>170484</v>
      </c>
      <c r="F24" s="7">
        <v>400</v>
      </c>
      <c r="G24" s="30">
        <f>F24*Тарифы!$B$4</f>
        <v>170484</v>
      </c>
      <c r="H24" s="7">
        <v>0</v>
      </c>
      <c r="I24" s="33">
        <f>H24*Тарифы!$C$4</f>
        <v>0</v>
      </c>
      <c r="J24" s="8">
        <f t="shared" si="0"/>
        <v>0</v>
      </c>
      <c r="K24" s="34">
        <f t="shared" si="0"/>
        <v>0</v>
      </c>
      <c r="L24" s="7">
        <v>0</v>
      </c>
      <c r="M24" s="30">
        <f>L24*Тарифы!$B$2</f>
        <v>0</v>
      </c>
      <c r="N24" s="7">
        <v>0</v>
      </c>
      <c r="O24" s="33">
        <f>N24*Тарифы!$C$2</f>
        <v>0</v>
      </c>
      <c r="P24" s="8">
        <f t="shared" si="1"/>
        <v>0</v>
      </c>
      <c r="Q24" s="34">
        <f t="shared" si="1"/>
        <v>0</v>
      </c>
      <c r="R24" s="7">
        <v>0</v>
      </c>
      <c r="S24" s="30">
        <f>R24*Тарифы!$B$3</f>
        <v>0</v>
      </c>
      <c r="T24" s="7">
        <v>0</v>
      </c>
      <c r="U24" s="33">
        <f>T24*Тарифы!$C$3</f>
        <v>0</v>
      </c>
      <c r="AP24" s="6"/>
    </row>
    <row r="25" spans="1:42" s="1" customFormat="1">
      <c r="A25" s="47">
        <v>20</v>
      </c>
      <c r="B25" s="3">
        <v>150136</v>
      </c>
      <c r="C25" s="26" t="s">
        <v>21</v>
      </c>
      <c r="D25" s="27">
        <v>400</v>
      </c>
      <c r="E25" s="30">
        <v>170484</v>
      </c>
      <c r="F25" s="7">
        <v>400</v>
      </c>
      <c r="G25" s="30">
        <f>F25*Тарифы!$B$4</f>
        <v>170484</v>
      </c>
      <c r="H25" s="7">
        <v>0</v>
      </c>
      <c r="I25" s="33">
        <f>H25*Тарифы!$C$4</f>
        <v>0</v>
      </c>
      <c r="J25" s="8">
        <f t="shared" si="0"/>
        <v>0</v>
      </c>
      <c r="K25" s="34">
        <f t="shared" si="0"/>
        <v>0</v>
      </c>
      <c r="L25" s="7">
        <v>0</v>
      </c>
      <c r="M25" s="30">
        <f>L25*Тарифы!$B$2</f>
        <v>0</v>
      </c>
      <c r="N25" s="7">
        <v>0</v>
      </c>
      <c r="O25" s="33">
        <f>N25*Тарифы!$C$2</f>
        <v>0</v>
      </c>
      <c r="P25" s="8">
        <f t="shared" si="1"/>
        <v>0</v>
      </c>
      <c r="Q25" s="34">
        <f t="shared" si="1"/>
        <v>0</v>
      </c>
      <c r="R25" s="7">
        <v>0</v>
      </c>
      <c r="S25" s="30">
        <f>R25*Тарифы!$B$3</f>
        <v>0</v>
      </c>
      <c r="T25" s="7">
        <v>0</v>
      </c>
      <c r="U25" s="33">
        <f>T25*Тарифы!$C$3</f>
        <v>0</v>
      </c>
      <c r="AP25" s="6"/>
    </row>
    <row r="26" spans="1:42" s="1" customFormat="1">
      <c r="A26" s="47">
        <v>21</v>
      </c>
      <c r="B26" s="3">
        <v>150089</v>
      </c>
      <c r="C26" s="26" t="s">
        <v>31</v>
      </c>
      <c r="D26" s="27">
        <v>400</v>
      </c>
      <c r="E26" s="30">
        <v>173435.4</v>
      </c>
      <c r="F26" s="7">
        <v>370</v>
      </c>
      <c r="G26" s="30">
        <f>F26*Тарифы!$B$4</f>
        <v>157697.69999999998</v>
      </c>
      <c r="H26" s="7">
        <v>30</v>
      </c>
      <c r="I26" s="33">
        <f>H26*Тарифы!$C$4</f>
        <v>15737.7</v>
      </c>
      <c r="J26" s="8">
        <f t="shared" si="0"/>
        <v>0</v>
      </c>
      <c r="K26" s="34">
        <f t="shared" si="0"/>
        <v>0</v>
      </c>
      <c r="L26" s="7">
        <v>0</v>
      </c>
      <c r="M26" s="30">
        <f>L26*Тарифы!$B$2</f>
        <v>0</v>
      </c>
      <c r="N26" s="7">
        <v>0</v>
      </c>
      <c r="O26" s="33">
        <f>N26*Тарифы!$C$2</f>
        <v>0</v>
      </c>
      <c r="P26" s="8">
        <f t="shared" si="1"/>
        <v>0</v>
      </c>
      <c r="Q26" s="34">
        <f t="shared" si="1"/>
        <v>0</v>
      </c>
      <c r="R26" s="7">
        <v>0</v>
      </c>
      <c r="S26" s="30">
        <f>R26*Тарифы!$B$3</f>
        <v>0</v>
      </c>
      <c r="T26" s="7">
        <v>0</v>
      </c>
      <c r="U26" s="33">
        <f>T26*Тарифы!$C$3</f>
        <v>0</v>
      </c>
      <c r="AP26" s="6"/>
    </row>
    <row r="27" spans="1:42" s="1" customFormat="1" ht="15" thickBot="1">
      <c r="A27" s="36">
        <v>22</v>
      </c>
      <c r="B27" s="17">
        <v>150008</v>
      </c>
      <c r="C27" s="37" t="s">
        <v>32</v>
      </c>
      <c r="D27" s="27">
        <v>400</v>
      </c>
      <c r="E27" s="38">
        <v>173435.4</v>
      </c>
      <c r="F27" s="15">
        <v>370</v>
      </c>
      <c r="G27" s="30">
        <f>F27*Тарифы!$B$4</f>
        <v>157697.69999999998</v>
      </c>
      <c r="H27" s="15">
        <v>30</v>
      </c>
      <c r="I27" s="33">
        <f>H27*Тарифы!$C$4</f>
        <v>15737.7</v>
      </c>
      <c r="J27" s="8">
        <f t="shared" si="0"/>
        <v>0</v>
      </c>
      <c r="K27" s="40">
        <f t="shared" si="0"/>
        <v>0</v>
      </c>
      <c r="L27" s="15">
        <v>0</v>
      </c>
      <c r="M27" s="38">
        <f>L27*Тарифы!$B$2</f>
        <v>0</v>
      </c>
      <c r="N27" s="15">
        <v>0</v>
      </c>
      <c r="O27" s="39">
        <f>N27*Тарифы!$C$2</f>
        <v>0</v>
      </c>
      <c r="P27" s="8">
        <f t="shared" si="1"/>
        <v>0</v>
      </c>
      <c r="Q27" s="34">
        <f t="shared" si="1"/>
        <v>0</v>
      </c>
      <c r="R27" s="15">
        <v>0</v>
      </c>
      <c r="S27" s="38">
        <f>R27*Тарифы!$B$3</f>
        <v>0</v>
      </c>
      <c r="T27" s="15">
        <v>0</v>
      </c>
      <c r="U27" s="39">
        <f>T27*Тарифы!$C$3</f>
        <v>0</v>
      </c>
      <c r="AP27" s="6"/>
    </row>
    <row r="28" spans="1:42" s="35" customFormat="1" ht="15" thickBot="1">
      <c r="A28" s="61" t="s">
        <v>22</v>
      </c>
      <c r="B28" s="62"/>
      <c r="C28" s="63"/>
      <c r="D28" s="18">
        <f>SUM(D6:D27)</f>
        <v>166800</v>
      </c>
      <c r="E28" s="41">
        <f>SUM(E6:E27)</f>
        <v>76508630.800000012</v>
      </c>
      <c r="F28" s="16">
        <f t="shared" ref="F28:U28" si="2">SUM(F6:F27)</f>
        <v>111740</v>
      </c>
      <c r="G28" s="41">
        <f>SUM(G6:G27)</f>
        <v>47624705.400000006</v>
      </c>
      <c r="H28" s="16">
        <f t="shared" si="2"/>
        <v>55060</v>
      </c>
      <c r="I28" s="42">
        <f t="shared" si="2"/>
        <v>28883925.399999999</v>
      </c>
      <c r="J28" s="18">
        <f t="shared" si="2"/>
        <v>16512</v>
      </c>
      <c r="K28" s="41">
        <f t="shared" si="2"/>
        <v>5735222.8799999999</v>
      </c>
      <c r="L28" s="16">
        <f t="shared" si="2"/>
        <v>6000</v>
      </c>
      <c r="M28" s="41">
        <f t="shared" si="2"/>
        <v>1816980</v>
      </c>
      <c r="N28" s="16">
        <f t="shared" si="2"/>
        <v>10512</v>
      </c>
      <c r="O28" s="42">
        <f t="shared" si="2"/>
        <v>3918242.88</v>
      </c>
      <c r="P28" s="18">
        <f t="shared" si="2"/>
        <v>6500</v>
      </c>
      <c r="Q28" s="41">
        <f t="shared" si="2"/>
        <v>3133636</v>
      </c>
      <c r="R28" s="16">
        <f t="shared" si="2"/>
        <v>4400</v>
      </c>
      <c r="S28" s="41">
        <f t="shared" si="2"/>
        <v>1974016</v>
      </c>
      <c r="T28" s="16">
        <f t="shared" si="2"/>
        <v>2100</v>
      </c>
      <c r="U28" s="42">
        <f t="shared" si="2"/>
        <v>1159620.0000000002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31" spans="1:42" ht="21" thickBot="1">
      <c r="A31" s="52" t="s">
        <v>40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42" ht="52.5" customHeight="1">
      <c r="A32" s="53" t="s">
        <v>24</v>
      </c>
      <c r="B32" s="54" t="s">
        <v>0</v>
      </c>
      <c r="C32" s="55" t="s">
        <v>1</v>
      </c>
      <c r="D32" s="56" t="s">
        <v>35</v>
      </c>
      <c r="E32" s="57"/>
      <c r="F32" s="57"/>
      <c r="G32" s="57"/>
      <c r="H32" s="57"/>
      <c r="I32" s="58"/>
      <c r="J32" s="56" t="s">
        <v>30</v>
      </c>
      <c r="K32" s="57"/>
      <c r="L32" s="57"/>
      <c r="M32" s="57"/>
      <c r="N32" s="57"/>
      <c r="O32" s="58"/>
      <c r="P32" s="56" t="s">
        <v>23</v>
      </c>
      <c r="Q32" s="57"/>
      <c r="R32" s="57"/>
      <c r="S32" s="57"/>
      <c r="T32" s="57"/>
      <c r="U32" s="58"/>
    </row>
    <row r="33" spans="1:21" ht="14.25" customHeight="1">
      <c r="A33" s="53"/>
      <c r="B33" s="54"/>
      <c r="C33" s="55"/>
      <c r="D33" s="59" t="s">
        <v>29</v>
      </c>
      <c r="E33" s="60"/>
      <c r="F33" s="50" t="s">
        <v>27</v>
      </c>
      <c r="G33" s="60"/>
      <c r="H33" s="50" t="s">
        <v>28</v>
      </c>
      <c r="I33" s="51"/>
      <c r="J33" s="59" t="s">
        <v>29</v>
      </c>
      <c r="K33" s="60"/>
      <c r="L33" s="50" t="s">
        <v>27</v>
      </c>
      <c r="M33" s="60"/>
      <c r="N33" s="50" t="s">
        <v>28</v>
      </c>
      <c r="O33" s="51"/>
      <c r="P33" s="59" t="s">
        <v>29</v>
      </c>
      <c r="Q33" s="60"/>
      <c r="R33" s="50" t="s">
        <v>27</v>
      </c>
      <c r="S33" s="60"/>
      <c r="T33" s="50" t="s">
        <v>28</v>
      </c>
      <c r="U33" s="51"/>
    </row>
    <row r="34" spans="1:21" ht="42.75">
      <c r="A34" s="53"/>
      <c r="B34" s="54"/>
      <c r="C34" s="55"/>
      <c r="D34" s="43" t="s">
        <v>26</v>
      </c>
      <c r="E34" s="29" t="s">
        <v>39</v>
      </c>
      <c r="F34" s="11" t="s">
        <v>26</v>
      </c>
      <c r="G34" s="31" t="s">
        <v>39</v>
      </c>
      <c r="H34" s="11" t="s">
        <v>26</v>
      </c>
      <c r="I34" s="32" t="s">
        <v>39</v>
      </c>
      <c r="J34" s="43" t="s">
        <v>26</v>
      </c>
      <c r="K34" s="29" t="s">
        <v>39</v>
      </c>
      <c r="L34" s="11" t="s">
        <v>26</v>
      </c>
      <c r="M34" s="31" t="s">
        <v>39</v>
      </c>
      <c r="N34" s="11" t="s">
        <v>26</v>
      </c>
      <c r="O34" s="32" t="s">
        <v>39</v>
      </c>
      <c r="P34" s="43" t="s">
        <v>26</v>
      </c>
      <c r="Q34" s="29" t="s">
        <v>39</v>
      </c>
      <c r="R34" s="11" t="s">
        <v>26</v>
      </c>
      <c r="S34" s="31" t="s">
        <v>39</v>
      </c>
      <c r="T34" s="11" t="s">
        <v>26</v>
      </c>
      <c r="U34" s="32" t="s">
        <v>39</v>
      </c>
    </row>
    <row r="35" spans="1:21">
      <c r="A35" s="47">
        <v>1</v>
      </c>
      <c r="B35" s="2">
        <v>150015</v>
      </c>
      <c r="C35" s="22" t="s">
        <v>2</v>
      </c>
      <c r="D35" s="27">
        <f>F35+H35</f>
        <v>4000</v>
      </c>
      <c r="E35" s="30">
        <f>G35+I35</f>
        <v>1822896</v>
      </c>
      <c r="F35" s="7">
        <v>2800</v>
      </c>
      <c r="G35" s="30">
        <f>F35*Тарифы!$B$4</f>
        <v>1193388</v>
      </c>
      <c r="H35" s="7">
        <v>1200</v>
      </c>
      <c r="I35" s="33">
        <f>H35*Тарифы!$C$4</f>
        <v>629508</v>
      </c>
      <c r="J35" s="8">
        <f>L35+N35</f>
        <v>651</v>
      </c>
      <c r="K35" s="34">
        <f>M35+O35</f>
        <v>228671.74</v>
      </c>
      <c r="L35" s="7">
        <v>200</v>
      </c>
      <c r="M35" s="30">
        <f>L35*Тарифы!$B$2</f>
        <v>60566</v>
      </c>
      <c r="N35" s="7">
        <v>451</v>
      </c>
      <c r="O35" s="33">
        <f>N35*Тарифы!$C$2</f>
        <v>168105.74</v>
      </c>
      <c r="P35" s="8">
        <f>R35+T35</f>
        <v>433</v>
      </c>
      <c r="Q35" s="34">
        <f>S35+U35</f>
        <v>208759.52</v>
      </c>
      <c r="R35" s="7">
        <v>293</v>
      </c>
      <c r="S35" s="30">
        <f>R35*Тарифы!$B$3</f>
        <v>131451.51999999999</v>
      </c>
      <c r="T35" s="7">
        <v>140</v>
      </c>
      <c r="U35" s="33">
        <f>T35*Тарифы!$C$3</f>
        <v>77308</v>
      </c>
    </row>
    <row r="36" spans="1:21" ht="28.5">
      <c r="A36" s="47">
        <v>2</v>
      </c>
      <c r="B36" s="3">
        <v>150021</v>
      </c>
      <c r="C36" s="23" t="s">
        <v>3</v>
      </c>
      <c r="D36" s="27">
        <f t="shared" ref="D36:D56" si="3">F36+H36</f>
        <v>80</v>
      </c>
      <c r="E36" s="30">
        <f t="shared" ref="E36:E56" si="4">G36+I36</f>
        <v>34096.799999999996</v>
      </c>
      <c r="F36" s="7">
        <v>80</v>
      </c>
      <c r="G36" s="30">
        <f>F36*Тарифы!$B$4</f>
        <v>34096.799999999996</v>
      </c>
      <c r="H36" s="7">
        <v>0</v>
      </c>
      <c r="I36" s="33">
        <f>H36*Тарифы!$C$4</f>
        <v>0</v>
      </c>
      <c r="J36" s="8">
        <f t="shared" ref="J36:K56" si="5">L36+N36</f>
        <v>0</v>
      </c>
      <c r="K36" s="34">
        <f t="shared" si="5"/>
        <v>0</v>
      </c>
      <c r="L36" s="7">
        <v>0</v>
      </c>
      <c r="M36" s="30">
        <f>L36*Тарифы!$B$2</f>
        <v>0</v>
      </c>
      <c r="N36" s="7">
        <v>0</v>
      </c>
      <c r="O36" s="33">
        <f>N36*Тарифы!$C$2</f>
        <v>0</v>
      </c>
      <c r="P36" s="8">
        <f t="shared" ref="P36:Q56" si="6">R36+T36</f>
        <v>0</v>
      </c>
      <c r="Q36" s="34">
        <f t="shared" si="6"/>
        <v>0</v>
      </c>
      <c r="R36" s="7">
        <v>0</v>
      </c>
      <c r="S36" s="30">
        <f>R36*Тарифы!$B$3</f>
        <v>0</v>
      </c>
      <c r="T36" s="7">
        <v>0</v>
      </c>
      <c r="U36" s="33">
        <f>T36*Тарифы!$C$3</f>
        <v>0</v>
      </c>
    </row>
    <row r="37" spans="1:21" ht="28.5">
      <c r="A37" s="47">
        <v>3</v>
      </c>
      <c r="B37" s="3">
        <v>150022</v>
      </c>
      <c r="C37" s="23" t="s">
        <v>4</v>
      </c>
      <c r="D37" s="27">
        <f t="shared" si="3"/>
        <v>16000</v>
      </c>
      <c r="E37" s="30">
        <f t="shared" si="4"/>
        <v>7165657.5999999996</v>
      </c>
      <c r="F37" s="7">
        <v>12480</v>
      </c>
      <c r="G37" s="30">
        <f>F37*Тарифы!$B$4</f>
        <v>5319100.8</v>
      </c>
      <c r="H37" s="7">
        <v>3520</v>
      </c>
      <c r="I37" s="33">
        <f>H37*Тарифы!$C$4</f>
        <v>1846556.8</v>
      </c>
      <c r="J37" s="8">
        <f t="shared" si="5"/>
        <v>651</v>
      </c>
      <c r="K37" s="34">
        <f t="shared" si="5"/>
        <v>228671.74</v>
      </c>
      <c r="L37" s="7">
        <v>200</v>
      </c>
      <c r="M37" s="30">
        <f>L37*Тарифы!$B$2</f>
        <v>60566</v>
      </c>
      <c r="N37" s="7">
        <v>451</v>
      </c>
      <c r="O37" s="33">
        <f>N37*Тарифы!$C$2</f>
        <v>168105.74</v>
      </c>
      <c r="P37" s="8">
        <f t="shared" si="6"/>
        <v>433</v>
      </c>
      <c r="Q37" s="34">
        <f t="shared" si="6"/>
        <v>208759.52</v>
      </c>
      <c r="R37" s="7">
        <v>293</v>
      </c>
      <c r="S37" s="30">
        <f>R37*Тарифы!$B$3</f>
        <v>131451.51999999999</v>
      </c>
      <c r="T37" s="7">
        <v>140</v>
      </c>
      <c r="U37" s="33">
        <f>T37*Тарифы!$C$3</f>
        <v>77308</v>
      </c>
    </row>
    <row r="38" spans="1:21">
      <c r="A38" s="47">
        <v>4</v>
      </c>
      <c r="B38" s="2">
        <v>150032</v>
      </c>
      <c r="C38" s="22" t="s">
        <v>5</v>
      </c>
      <c r="D38" s="27">
        <f t="shared" si="3"/>
        <v>16800</v>
      </c>
      <c r="E38" s="30">
        <f t="shared" si="4"/>
        <v>7908016</v>
      </c>
      <c r="F38" s="7">
        <v>9200</v>
      </c>
      <c r="G38" s="30">
        <f>F38*Тарифы!$B$4</f>
        <v>3921132</v>
      </c>
      <c r="H38" s="7">
        <v>7600</v>
      </c>
      <c r="I38" s="33">
        <f>H38*Тарифы!$C$4</f>
        <v>3986884.0000000005</v>
      </c>
      <c r="J38" s="8">
        <f t="shared" si="5"/>
        <v>2000</v>
      </c>
      <c r="K38" s="34">
        <f t="shared" si="5"/>
        <v>689552</v>
      </c>
      <c r="L38" s="7">
        <v>800</v>
      </c>
      <c r="M38" s="30">
        <f>L38*Тарифы!$B$2</f>
        <v>242264</v>
      </c>
      <c r="N38" s="7">
        <v>1200</v>
      </c>
      <c r="O38" s="33">
        <f>N38*Тарифы!$C$2</f>
        <v>447288</v>
      </c>
      <c r="P38" s="8">
        <f t="shared" si="6"/>
        <v>433</v>
      </c>
      <c r="Q38" s="34">
        <f t="shared" si="6"/>
        <v>208759.52</v>
      </c>
      <c r="R38" s="7">
        <v>293</v>
      </c>
      <c r="S38" s="30">
        <f>R38*Тарифы!$B$3</f>
        <v>131451.51999999999</v>
      </c>
      <c r="T38" s="7">
        <v>140</v>
      </c>
      <c r="U38" s="33">
        <f>T38*Тарифы!$C$3</f>
        <v>77308</v>
      </c>
    </row>
    <row r="39" spans="1:21" ht="57">
      <c r="A39" s="47">
        <v>5</v>
      </c>
      <c r="B39" s="2">
        <v>150034</v>
      </c>
      <c r="C39" s="24" t="s">
        <v>6</v>
      </c>
      <c r="D39" s="27">
        <f t="shared" si="3"/>
        <v>400</v>
      </c>
      <c r="E39" s="30">
        <f t="shared" si="4"/>
        <v>170484</v>
      </c>
      <c r="F39" s="7">
        <v>400</v>
      </c>
      <c r="G39" s="30">
        <f>F39*Тарифы!$B$4</f>
        <v>170484</v>
      </c>
      <c r="H39" s="7">
        <v>0</v>
      </c>
      <c r="I39" s="33">
        <f>H39*Тарифы!$C$4</f>
        <v>0</v>
      </c>
      <c r="J39" s="8">
        <f t="shared" si="5"/>
        <v>0</v>
      </c>
      <c r="K39" s="34">
        <f t="shared" si="5"/>
        <v>0</v>
      </c>
      <c r="L39" s="7">
        <v>0</v>
      </c>
      <c r="M39" s="30">
        <f>L39*Тарифы!$B$2</f>
        <v>0</v>
      </c>
      <c r="N39" s="7">
        <v>0</v>
      </c>
      <c r="O39" s="33">
        <f>N39*Тарифы!$C$2</f>
        <v>0</v>
      </c>
      <c r="P39" s="8">
        <f t="shared" si="6"/>
        <v>0</v>
      </c>
      <c r="Q39" s="34">
        <f t="shared" si="6"/>
        <v>0</v>
      </c>
      <c r="R39" s="7">
        <v>0</v>
      </c>
      <c r="S39" s="30">
        <f>R39*Тарифы!$B$3</f>
        <v>0</v>
      </c>
      <c r="T39" s="7">
        <v>0</v>
      </c>
      <c r="U39" s="33">
        <f>T39*Тарифы!$C$3</f>
        <v>0</v>
      </c>
    </row>
    <row r="40" spans="1:21">
      <c r="A40" s="47">
        <v>6</v>
      </c>
      <c r="B40" s="2">
        <v>150035</v>
      </c>
      <c r="C40" s="24" t="s">
        <v>7</v>
      </c>
      <c r="D40" s="27">
        <f t="shared" si="3"/>
        <v>800</v>
      </c>
      <c r="E40" s="30">
        <f t="shared" si="4"/>
        <v>340968</v>
      </c>
      <c r="F40" s="7">
        <v>800</v>
      </c>
      <c r="G40" s="30">
        <f>F40*Тарифы!$B$4</f>
        <v>340968</v>
      </c>
      <c r="H40" s="7">
        <v>0</v>
      </c>
      <c r="I40" s="33">
        <f>H40*Тарифы!$C$4</f>
        <v>0</v>
      </c>
      <c r="J40" s="8">
        <f t="shared" si="5"/>
        <v>0</v>
      </c>
      <c r="K40" s="34">
        <f t="shared" si="5"/>
        <v>0</v>
      </c>
      <c r="L40" s="7">
        <v>0</v>
      </c>
      <c r="M40" s="30">
        <f>L40*Тарифы!$B$2</f>
        <v>0</v>
      </c>
      <c r="N40" s="7">
        <v>0</v>
      </c>
      <c r="O40" s="33">
        <f>N40*Тарифы!$C$2</f>
        <v>0</v>
      </c>
      <c r="P40" s="8">
        <f t="shared" si="6"/>
        <v>0</v>
      </c>
      <c r="Q40" s="34">
        <f t="shared" si="6"/>
        <v>0</v>
      </c>
      <c r="R40" s="7">
        <v>0</v>
      </c>
      <c r="S40" s="30">
        <f>R40*Тарифы!$B$3</f>
        <v>0</v>
      </c>
      <c r="T40" s="7">
        <v>0</v>
      </c>
      <c r="U40" s="33">
        <f>T40*Тарифы!$C$3</f>
        <v>0</v>
      </c>
    </row>
    <row r="41" spans="1:21" ht="28.5">
      <c r="A41" s="47">
        <v>7</v>
      </c>
      <c r="B41" s="2">
        <v>150048</v>
      </c>
      <c r="C41" s="22" t="s">
        <v>8</v>
      </c>
      <c r="D41" s="27">
        <f t="shared" si="3"/>
        <v>80</v>
      </c>
      <c r="E41" s="30">
        <f t="shared" si="4"/>
        <v>34096.799999999996</v>
      </c>
      <c r="F41" s="7">
        <v>80</v>
      </c>
      <c r="G41" s="30">
        <f>F41*Тарифы!$B$4</f>
        <v>34096.799999999996</v>
      </c>
      <c r="H41" s="7">
        <v>0</v>
      </c>
      <c r="I41" s="33">
        <f>H41*Тарифы!$C$4</f>
        <v>0</v>
      </c>
      <c r="J41" s="8">
        <f t="shared" si="5"/>
        <v>0</v>
      </c>
      <c r="K41" s="34">
        <f t="shared" si="5"/>
        <v>0</v>
      </c>
      <c r="L41" s="7">
        <v>0</v>
      </c>
      <c r="M41" s="30">
        <f>L41*Тарифы!$B$2</f>
        <v>0</v>
      </c>
      <c r="N41" s="7">
        <v>0</v>
      </c>
      <c r="O41" s="33">
        <f>N41*Тарифы!$C$2</f>
        <v>0</v>
      </c>
      <c r="P41" s="8">
        <f t="shared" si="6"/>
        <v>0</v>
      </c>
      <c r="Q41" s="34">
        <f t="shared" si="6"/>
        <v>0</v>
      </c>
      <c r="R41" s="7">
        <v>0</v>
      </c>
      <c r="S41" s="30">
        <f>R41*Тарифы!$B$3</f>
        <v>0</v>
      </c>
      <c r="T41" s="7">
        <v>0</v>
      </c>
      <c r="U41" s="33">
        <f>T41*Тарифы!$C$3</f>
        <v>0</v>
      </c>
    </row>
    <row r="42" spans="1:21">
      <c r="A42" s="47">
        <v>8</v>
      </c>
      <c r="B42" s="2">
        <v>150070</v>
      </c>
      <c r="C42" s="22" t="s">
        <v>9</v>
      </c>
      <c r="D42" s="27">
        <f t="shared" si="3"/>
        <v>80</v>
      </c>
      <c r="E42" s="30">
        <f t="shared" si="4"/>
        <v>34096.799999999996</v>
      </c>
      <c r="F42" s="7">
        <v>80</v>
      </c>
      <c r="G42" s="30">
        <f>F42*Тарифы!$B$4</f>
        <v>34096.799999999996</v>
      </c>
      <c r="H42" s="7">
        <v>0</v>
      </c>
      <c r="I42" s="33">
        <f>H42*Тарифы!$C$4</f>
        <v>0</v>
      </c>
      <c r="J42" s="8">
        <f t="shared" si="5"/>
        <v>0</v>
      </c>
      <c r="K42" s="34">
        <f t="shared" si="5"/>
        <v>0</v>
      </c>
      <c r="L42" s="7">
        <v>0</v>
      </c>
      <c r="M42" s="30">
        <f>L42*Тарифы!$B$2</f>
        <v>0</v>
      </c>
      <c r="N42" s="7">
        <v>0</v>
      </c>
      <c r="O42" s="33">
        <f>N42*Тарифы!$C$2</f>
        <v>0</v>
      </c>
      <c r="P42" s="8">
        <f t="shared" si="6"/>
        <v>0</v>
      </c>
      <c r="Q42" s="34">
        <f t="shared" si="6"/>
        <v>0</v>
      </c>
      <c r="R42" s="7">
        <v>0</v>
      </c>
      <c r="S42" s="30">
        <f>R42*Тарифы!$B$3</f>
        <v>0</v>
      </c>
      <c r="T42" s="7">
        <v>0</v>
      </c>
      <c r="U42" s="33">
        <f>T42*Тарифы!$C$3</f>
        <v>0</v>
      </c>
    </row>
    <row r="43" spans="1:21">
      <c r="A43" s="47">
        <v>9</v>
      </c>
      <c r="B43" s="2">
        <v>150078</v>
      </c>
      <c r="C43" s="22" t="s">
        <v>10</v>
      </c>
      <c r="D43" s="27">
        <f t="shared" si="3"/>
        <v>80</v>
      </c>
      <c r="E43" s="30">
        <f t="shared" si="4"/>
        <v>34096.799999999996</v>
      </c>
      <c r="F43" s="7">
        <v>80</v>
      </c>
      <c r="G43" s="30">
        <f>F43*Тарифы!$B$4</f>
        <v>34096.799999999996</v>
      </c>
      <c r="H43" s="7">
        <v>0</v>
      </c>
      <c r="I43" s="33">
        <f>H43*Тарифы!$C$4</f>
        <v>0</v>
      </c>
      <c r="J43" s="8">
        <f t="shared" si="5"/>
        <v>0</v>
      </c>
      <c r="K43" s="34">
        <f t="shared" si="5"/>
        <v>0</v>
      </c>
      <c r="L43" s="7">
        <v>0</v>
      </c>
      <c r="M43" s="30">
        <f>L43*Тарифы!$B$2</f>
        <v>0</v>
      </c>
      <c r="N43" s="7">
        <v>0</v>
      </c>
      <c r="O43" s="33">
        <f>N43*Тарифы!$C$2</f>
        <v>0</v>
      </c>
      <c r="P43" s="8">
        <f t="shared" si="6"/>
        <v>0</v>
      </c>
      <c r="Q43" s="34">
        <f t="shared" si="6"/>
        <v>0</v>
      </c>
      <c r="R43" s="7">
        <v>0</v>
      </c>
      <c r="S43" s="30">
        <f>R43*Тарифы!$B$3</f>
        <v>0</v>
      </c>
      <c r="T43" s="7">
        <v>0</v>
      </c>
      <c r="U43" s="33">
        <f>T43*Тарифы!$C$3</f>
        <v>0</v>
      </c>
    </row>
    <row r="44" spans="1:21">
      <c r="A44" s="47">
        <v>10</v>
      </c>
      <c r="B44" s="2">
        <v>150079</v>
      </c>
      <c r="C44" s="22" t="s">
        <v>11</v>
      </c>
      <c r="D44" s="27">
        <f t="shared" si="3"/>
        <v>80</v>
      </c>
      <c r="E44" s="30">
        <f t="shared" si="4"/>
        <v>34096.799999999996</v>
      </c>
      <c r="F44" s="7">
        <v>80</v>
      </c>
      <c r="G44" s="30">
        <f>F44*Тарифы!$B$4</f>
        <v>34096.799999999996</v>
      </c>
      <c r="H44" s="7">
        <v>0</v>
      </c>
      <c r="I44" s="33">
        <f>H44*Тарифы!$C$4</f>
        <v>0</v>
      </c>
      <c r="J44" s="8">
        <f t="shared" si="5"/>
        <v>0</v>
      </c>
      <c r="K44" s="34">
        <f t="shared" si="5"/>
        <v>0</v>
      </c>
      <c r="L44" s="7">
        <v>0</v>
      </c>
      <c r="M44" s="30">
        <f>L44*Тарифы!$B$2</f>
        <v>0</v>
      </c>
      <c r="N44" s="7">
        <v>0</v>
      </c>
      <c r="O44" s="33">
        <f>N44*Тарифы!$C$2</f>
        <v>0</v>
      </c>
      <c r="P44" s="8">
        <f t="shared" si="6"/>
        <v>0</v>
      </c>
      <c r="Q44" s="34">
        <f t="shared" si="6"/>
        <v>0</v>
      </c>
      <c r="R44" s="7">
        <v>0</v>
      </c>
      <c r="S44" s="30">
        <f>R44*Тарифы!$B$3</f>
        <v>0</v>
      </c>
      <c r="T44" s="7">
        <v>0</v>
      </c>
      <c r="U44" s="33">
        <f>T44*Тарифы!$C$3</f>
        <v>0</v>
      </c>
    </row>
    <row r="45" spans="1:21">
      <c r="A45" s="47">
        <v>11</v>
      </c>
      <c r="B45" s="4">
        <v>150086</v>
      </c>
      <c r="C45" s="25" t="s">
        <v>12</v>
      </c>
      <c r="D45" s="27">
        <f t="shared" si="3"/>
        <v>80</v>
      </c>
      <c r="E45" s="30">
        <f t="shared" si="4"/>
        <v>34096.799999999996</v>
      </c>
      <c r="F45" s="7">
        <v>80</v>
      </c>
      <c r="G45" s="30">
        <f>F45*Тарифы!$B$4</f>
        <v>34096.799999999996</v>
      </c>
      <c r="H45" s="7">
        <v>0</v>
      </c>
      <c r="I45" s="33">
        <f>H45*Тарифы!$C$4</f>
        <v>0</v>
      </c>
      <c r="J45" s="8">
        <f t="shared" si="5"/>
        <v>0</v>
      </c>
      <c r="K45" s="34">
        <f t="shared" si="5"/>
        <v>0</v>
      </c>
      <c r="L45" s="7">
        <v>0</v>
      </c>
      <c r="M45" s="30">
        <f>L45*Тарифы!$B$2</f>
        <v>0</v>
      </c>
      <c r="N45" s="7">
        <v>0</v>
      </c>
      <c r="O45" s="33">
        <f>N45*Тарифы!$C$2</f>
        <v>0</v>
      </c>
      <c r="P45" s="8">
        <f t="shared" si="6"/>
        <v>0</v>
      </c>
      <c r="Q45" s="34">
        <f t="shared" si="6"/>
        <v>0</v>
      </c>
      <c r="R45" s="7">
        <v>0</v>
      </c>
      <c r="S45" s="30">
        <f>R45*Тарифы!$B$3</f>
        <v>0</v>
      </c>
      <c r="T45" s="7">
        <v>0</v>
      </c>
      <c r="U45" s="33">
        <f>T45*Тарифы!$C$3</f>
        <v>0</v>
      </c>
    </row>
    <row r="46" spans="1:21">
      <c r="A46" s="47">
        <v>12</v>
      </c>
      <c r="B46" s="4">
        <v>150087</v>
      </c>
      <c r="C46" s="25" t="s">
        <v>13</v>
      </c>
      <c r="D46" s="27">
        <f t="shared" si="3"/>
        <v>80</v>
      </c>
      <c r="E46" s="30">
        <f t="shared" si="4"/>
        <v>34096.799999999996</v>
      </c>
      <c r="F46" s="7">
        <v>80</v>
      </c>
      <c r="G46" s="30">
        <f>F46*Тарифы!$B$4</f>
        <v>34096.799999999996</v>
      </c>
      <c r="H46" s="7">
        <v>0</v>
      </c>
      <c r="I46" s="33">
        <f>H46*Тарифы!$C$4</f>
        <v>0</v>
      </c>
      <c r="J46" s="8">
        <f t="shared" si="5"/>
        <v>0</v>
      </c>
      <c r="K46" s="34">
        <f t="shared" si="5"/>
        <v>0</v>
      </c>
      <c r="L46" s="7">
        <v>0</v>
      </c>
      <c r="M46" s="30">
        <f>L46*Тарифы!$B$2</f>
        <v>0</v>
      </c>
      <c r="N46" s="7">
        <v>0</v>
      </c>
      <c r="O46" s="33">
        <f>N46*Тарифы!$C$2</f>
        <v>0</v>
      </c>
      <c r="P46" s="8">
        <f t="shared" si="6"/>
        <v>0</v>
      </c>
      <c r="Q46" s="34">
        <f t="shared" si="6"/>
        <v>0</v>
      </c>
      <c r="R46" s="7">
        <v>0</v>
      </c>
      <c r="S46" s="30">
        <f>R46*Тарифы!$B$3</f>
        <v>0</v>
      </c>
      <c r="T46" s="7">
        <v>0</v>
      </c>
      <c r="U46" s="33">
        <f>T46*Тарифы!$C$3</f>
        <v>0</v>
      </c>
    </row>
    <row r="47" spans="1:21" ht="28.5">
      <c r="A47" s="47">
        <v>13</v>
      </c>
      <c r="B47" s="4">
        <v>150088</v>
      </c>
      <c r="C47" s="25" t="s">
        <v>14</v>
      </c>
      <c r="D47" s="27">
        <f t="shared" si="3"/>
        <v>80</v>
      </c>
      <c r="E47" s="30">
        <f t="shared" si="4"/>
        <v>34096.799999999996</v>
      </c>
      <c r="F47" s="7">
        <v>80</v>
      </c>
      <c r="G47" s="30">
        <f>F47*Тарифы!$B$4</f>
        <v>34096.799999999996</v>
      </c>
      <c r="H47" s="7">
        <v>0</v>
      </c>
      <c r="I47" s="33">
        <f>H47*Тарифы!$C$4</f>
        <v>0</v>
      </c>
      <c r="J47" s="8">
        <f t="shared" si="5"/>
        <v>0</v>
      </c>
      <c r="K47" s="34">
        <f t="shared" si="5"/>
        <v>0</v>
      </c>
      <c r="L47" s="7">
        <v>0</v>
      </c>
      <c r="M47" s="30">
        <f>L47*Тарифы!$B$2</f>
        <v>0</v>
      </c>
      <c r="N47" s="7">
        <v>0</v>
      </c>
      <c r="O47" s="33">
        <f>N47*Тарифы!$C$2</f>
        <v>0</v>
      </c>
      <c r="P47" s="8">
        <f t="shared" si="6"/>
        <v>0</v>
      </c>
      <c r="Q47" s="34">
        <f t="shared" si="6"/>
        <v>0</v>
      </c>
      <c r="R47" s="7">
        <v>0</v>
      </c>
      <c r="S47" s="30">
        <f>R47*Тарифы!$B$3</f>
        <v>0</v>
      </c>
      <c r="T47" s="7">
        <v>0</v>
      </c>
      <c r="U47" s="33">
        <f>T47*Тарифы!$C$3</f>
        <v>0</v>
      </c>
    </row>
    <row r="48" spans="1:21">
      <c r="A48" s="47">
        <v>14</v>
      </c>
      <c r="B48" s="3">
        <v>150101</v>
      </c>
      <c r="C48" s="23" t="s">
        <v>15</v>
      </c>
      <c r="D48" s="27">
        <f t="shared" si="3"/>
        <v>80</v>
      </c>
      <c r="E48" s="30">
        <f t="shared" si="4"/>
        <v>34096.799999999996</v>
      </c>
      <c r="F48" s="7">
        <v>80</v>
      </c>
      <c r="G48" s="30">
        <f>F48*Тарифы!$B$4</f>
        <v>34096.799999999996</v>
      </c>
      <c r="H48" s="7">
        <v>0</v>
      </c>
      <c r="I48" s="33">
        <f>H48*Тарифы!$C$4</f>
        <v>0</v>
      </c>
      <c r="J48" s="8">
        <f t="shared" si="5"/>
        <v>0</v>
      </c>
      <c r="K48" s="34">
        <f t="shared" si="5"/>
        <v>0</v>
      </c>
      <c r="L48" s="7">
        <v>0</v>
      </c>
      <c r="M48" s="30">
        <f>L48*Тарифы!$B$2</f>
        <v>0</v>
      </c>
      <c r="N48" s="7">
        <v>0</v>
      </c>
      <c r="O48" s="33">
        <f>N48*Тарифы!$C$2</f>
        <v>0</v>
      </c>
      <c r="P48" s="8">
        <f t="shared" si="6"/>
        <v>0</v>
      </c>
      <c r="Q48" s="34">
        <f t="shared" si="6"/>
        <v>0</v>
      </c>
      <c r="R48" s="7">
        <v>0</v>
      </c>
      <c r="S48" s="30">
        <f>R48*Тарифы!$B$3</f>
        <v>0</v>
      </c>
      <c r="T48" s="7">
        <v>0</v>
      </c>
      <c r="U48" s="33">
        <f>T48*Тарифы!$C$3</f>
        <v>0</v>
      </c>
    </row>
    <row r="49" spans="1:21" ht="28.5">
      <c r="A49" s="47">
        <v>15</v>
      </c>
      <c r="B49" s="3">
        <v>150102</v>
      </c>
      <c r="C49" s="23" t="s">
        <v>16</v>
      </c>
      <c r="D49" s="27">
        <f t="shared" si="3"/>
        <v>80</v>
      </c>
      <c r="E49" s="30">
        <f t="shared" si="4"/>
        <v>34096.799999999996</v>
      </c>
      <c r="F49" s="7">
        <v>80</v>
      </c>
      <c r="G49" s="30">
        <f>F49*Тарифы!$B$4</f>
        <v>34096.799999999996</v>
      </c>
      <c r="H49" s="7">
        <v>0</v>
      </c>
      <c r="I49" s="33">
        <f>H49*Тарифы!$C$4</f>
        <v>0</v>
      </c>
      <c r="J49" s="8">
        <f t="shared" si="5"/>
        <v>0</v>
      </c>
      <c r="K49" s="34">
        <f t="shared" si="5"/>
        <v>0</v>
      </c>
      <c r="L49" s="7">
        <v>0</v>
      </c>
      <c r="M49" s="30">
        <f>L49*Тарифы!$B$2</f>
        <v>0</v>
      </c>
      <c r="N49" s="7">
        <v>0</v>
      </c>
      <c r="O49" s="33">
        <f>N49*Тарифы!$C$2</f>
        <v>0</v>
      </c>
      <c r="P49" s="8">
        <f t="shared" si="6"/>
        <v>0</v>
      </c>
      <c r="Q49" s="34">
        <f t="shared" si="6"/>
        <v>0</v>
      </c>
      <c r="R49" s="7">
        <v>0</v>
      </c>
      <c r="S49" s="30">
        <f>R49*Тарифы!$B$3</f>
        <v>0</v>
      </c>
      <c r="T49" s="7">
        <v>0</v>
      </c>
      <c r="U49" s="33">
        <f>T49*Тарифы!$C$3</f>
        <v>0</v>
      </c>
    </row>
    <row r="50" spans="1:21" ht="28.5">
      <c r="A50" s="47">
        <v>16</v>
      </c>
      <c r="B50" s="3">
        <v>150116</v>
      </c>
      <c r="C50" s="23" t="s">
        <v>17</v>
      </c>
      <c r="D50" s="27">
        <f t="shared" si="3"/>
        <v>80</v>
      </c>
      <c r="E50" s="30">
        <f t="shared" si="4"/>
        <v>34096.799999999996</v>
      </c>
      <c r="F50" s="7">
        <v>80</v>
      </c>
      <c r="G50" s="30">
        <f>F50*Тарифы!$B$4</f>
        <v>34096.799999999996</v>
      </c>
      <c r="H50" s="7">
        <v>0</v>
      </c>
      <c r="I50" s="33">
        <f>H50*Тарифы!$C$4</f>
        <v>0</v>
      </c>
      <c r="J50" s="8">
        <f t="shared" si="5"/>
        <v>0</v>
      </c>
      <c r="K50" s="34">
        <f t="shared" si="5"/>
        <v>0</v>
      </c>
      <c r="L50" s="7">
        <v>0</v>
      </c>
      <c r="M50" s="30">
        <f>L50*Тарифы!$B$2</f>
        <v>0</v>
      </c>
      <c r="N50" s="7">
        <v>0</v>
      </c>
      <c r="O50" s="33">
        <f>N50*Тарифы!$C$2</f>
        <v>0</v>
      </c>
      <c r="P50" s="8">
        <f t="shared" si="6"/>
        <v>0</v>
      </c>
      <c r="Q50" s="34">
        <f t="shared" si="6"/>
        <v>0</v>
      </c>
      <c r="R50" s="7">
        <v>0</v>
      </c>
      <c r="S50" s="30">
        <f>R50*Тарифы!$B$3</f>
        <v>0</v>
      </c>
      <c r="T50" s="7">
        <v>0</v>
      </c>
      <c r="U50" s="33">
        <f>T50*Тарифы!$C$3</f>
        <v>0</v>
      </c>
    </row>
    <row r="51" spans="1:21">
      <c r="A51" s="47">
        <v>17</v>
      </c>
      <c r="B51" s="3">
        <v>150121</v>
      </c>
      <c r="C51" s="23" t="s">
        <v>18</v>
      </c>
      <c r="D51" s="27">
        <f t="shared" si="3"/>
        <v>80</v>
      </c>
      <c r="E51" s="30">
        <f t="shared" si="4"/>
        <v>34096.799999999996</v>
      </c>
      <c r="F51" s="7">
        <v>80</v>
      </c>
      <c r="G51" s="30">
        <f>F51*Тарифы!$B$4</f>
        <v>34096.799999999996</v>
      </c>
      <c r="H51" s="7">
        <v>0</v>
      </c>
      <c r="I51" s="33">
        <f>H51*Тарифы!$C$4</f>
        <v>0</v>
      </c>
      <c r="J51" s="8">
        <f t="shared" si="5"/>
        <v>0</v>
      </c>
      <c r="K51" s="34">
        <f t="shared" si="5"/>
        <v>0</v>
      </c>
      <c r="L51" s="7">
        <v>0</v>
      </c>
      <c r="M51" s="30">
        <f>L51*Тарифы!$B$2</f>
        <v>0</v>
      </c>
      <c r="N51" s="7">
        <v>0</v>
      </c>
      <c r="O51" s="33">
        <f>N51*Тарифы!$C$2</f>
        <v>0</v>
      </c>
      <c r="P51" s="8">
        <f t="shared" si="6"/>
        <v>0</v>
      </c>
      <c r="Q51" s="34">
        <f t="shared" si="6"/>
        <v>0</v>
      </c>
      <c r="R51" s="7">
        <v>0</v>
      </c>
      <c r="S51" s="30">
        <f>R51*Тарифы!$B$3</f>
        <v>0</v>
      </c>
      <c r="T51" s="7">
        <v>0</v>
      </c>
      <c r="U51" s="33">
        <f>T51*Тарифы!$C$3</f>
        <v>0</v>
      </c>
    </row>
    <row r="52" spans="1:21">
      <c r="A52" s="47">
        <v>18</v>
      </c>
      <c r="B52" s="3">
        <v>150125</v>
      </c>
      <c r="C52" s="26" t="s">
        <v>19</v>
      </c>
      <c r="D52" s="27">
        <f t="shared" si="3"/>
        <v>80</v>
      </c>
      <c r="E52" s="30">
        <f t="shared" si="4"/>
        <v>34096.799999999996</v>
      </c>
      <c r="F52" s="7">
        <v>80</v>
      </c>
      <c r="G52" s="30">
        <f>F52*Тарифы!$B$4</f>
        <v>34096.799999999996</v>
      </c>
      <c r="H52" s="7">
        <v>0</v>
      </c>
      <c r="I52" s="33">
        <f>H52*Тарифы!$C$4</f>
        <v>0</v>
      </c>
      <c r="J52" s="8">
        <f t="shared" si="5"/>
        <v>0</v>
      </c>
      <c r="K52" s="34">
        <f t="shared" si="5"/>
        <v>0</v>
      </c>
      <c r="L52" s="7">
        <v>0</v>
      </c>
      <c r="M52" s="30">
        <f>L52*Тарифы!$B$2</f>
        <v>0</v>
      </c>
      <c r="N52" s="7">
        <v>0</v>
      </c>
      <c r="O52" s="33">
        <f>N52*Тарифы!$C$2</f>
        <v>0</v>
      </c>
      <c r="P52" s="8">
        <f t="shared" si="6"/>
        <v>0</v>
      </c>
      <c r="Q52" s="34">
        <f t="shared" si="6"/>
        <v>0</v>
      </c>
      <c r="R52" s="7">
        <v>0</v>
      </c>
      <c r="S52" s="30">
        <f>R52*Тарифы!$B$3</f>
        <v>0</v>
      </c>
      <c r="T52" s="7">
        <v>0</v>
      </c>
      <c r="U52" s="33">
        <f>T52*Тарифы!$C$3</f>
        <v>0</v>
      </c>
    </row>
    <row r="53" spans="1:21" ht="28.5">
      <c r="A53" s="47">
        <v>19</v>
      </c>
      <c r="B53" s="3">
        <v>150132</v>
      </c>
      <c r="C53" s="26" t="s">
        <v>20</v>
      </c>
      <c r="D53" s="27">
        <f t="shared" si="3"/>
        <v>80</v>
      </c>
      <c r="E53" s="30">
        <f t="shared" si="4"/>
        <v>34096.799999999996</v>
      </c>
      <c r="F53" s="7">
        <v>80</v>
      </c>
      <c r="G53" s="30">
        <f>F53*Тарифы!$B$4</f>
        <v>34096.799999999996</v>
      </c>
      <c r="H53" s="7">
        <v>0</v>
      </c>
      <c r="I53" s="33">
        <f>H53*Тарифы!$C$4</f>
        <v>0</v>
      </c>
      <c r="J53" s="8">
        <f t="shared" si="5"/>
        <v>0</v>
      </c>
      <c r="K53" s="34">
        <f t="shared" si="5"/>
        <v>0</v>
      </c>
      <c r="L53" s="7">
        <v>0</v>
      </c>
      <c r="M53" s="30">
        <f>L53*Тарифы!$B$2</f>
        <v>0</v>
      </c>
      <c r="N53" s="7">
        <v>0</v>
      </c>
      <c r="O53" s="33">
        <f>N53*Тарифы!$C$2</f>
        <v>0</v>
      </c>
      <c r="P53" s="8">
        <f t="shared" si="6"/>
        <v>0</v>
      </c>
      <c r="Q53" s="34">
        <f t="shared" si="6"/>
        <v>0</v>
      </c>
      <c r="R53" s="7">
        <v>0</v>
      </c>
      <c r="S53" s="30">
        <f>R53*Тарифы!$B$3</f>
        <v>0</v>
      </c>
      <c r="T53" s="7">
        <v>0</v>
      </c>
      <c r="U53" s="33">
        <f>T53*Тарифы!$C$3</f>
        <v>0</v>
      </c>
    </row>
    <row r="54" spans="1:21">
      <c r="A54" s="47">
        <v>20</v>
      </c>
      <c r="B54" s="3">
        <v>150136</v>
      </c>
      <c r="C54" s="26" t="s">
        <v>21</v>
      </c>
      <c r="D54" s="27">
        <f t="shared" si="3"/>
        <v>80</v>
      </c>
      <c r="E54" s="30">
        <f t="shared" si="4"/>
        <v>34096.799999999996</v>
      </c>
      <c r="F54" s="7">
        <v>80</v>
      </c>
      <c r="G54" s="30">
        <f>F54*Тарифы!$B$4</f>
        <v>34096.799999999996</v>
      </c>
      <c r="H54" s="7">
        <v>0</v>
      </c>
      <c r="I54" s="33">
        <f>H54*Тарифы!$C$4</f>
        <v>0</v>
      </c>
      <c r="J54" s="8">
        <f t="shared" si="5"/>
        <v>0</v>
      </c>
      <c r="K54" s="34">
        <f t="shared" si="5"/>
        <v>0</v>
      </c>
      <c r="L54" s="7">
        <v>0</v>
      </c>
      <c r="M54" s="30">
        <f>L54*Тарифы!$B$2</f>
        <v>0</v>
      </c>
      <c r="N54" s="7">
        <v>0</v>
      </c>
      <c r="O54" s="33">
        <f>N54*Тарифы!$C$2</f>
        <v>0</v>
      </c>
      <c r="P54" s="8">
        <f t="shared" si="6"/>
        <v>0</v>
      </c>
      <c r="Q54" s="34">
        <f t="shared" si="6"/>
        <v>0</v>
      </c>
      <c r="R54" s="7">
        <v>0</v>
      </c>
      <c r="S54" s="30">
        <f>R54*Тарифы!$B$3</f>
        <v>0</v>
      </c>
      <c r="T54" s="7">
        <v>0</v>
      </c>
      <c r="U54" s="33">
        <f>T54*Тарифы!$C$3</f>
        <v>0</v>
      </c>
    </row>
    <row r="55" spans="1:21">
      <c r="A55" s="47">
        <v>21</v>
      </c>
      <c r="B55" s="3">
        <v>150089</v>
      </c>
      <c r="C55" s="26" t="s">
        <v>31</v>
      </c>
      <c r="D55" s="27">
        <f t="shared" si="3"/>
        <v>80</v>
      </c>
      <c r="E55" s="30">
        <f t="shared" si="4"/>
        <v>34687.079999999994</v>
      </c>
      <c r="F55" s="7">
        <v>74</v>
      </c>
      <c r="G55" s="30">
        <f>F55*Тарифы!$B$4</f>
        <v>31539.539999999997</v>
      </c>
      <c r="H55" s="7">
        <v>6</v>
      </c>
      <c r="I55" s="33">
        <f>H55*Тарифы!$C$4</f>
        <v>3147.54</v>
      </c>
      <c r="J55" s="8">
        <f t="shared" si="5"/>
        <v>0</v>
      </c>
      <c r="K55" s="34">
        <f t="shared" si="5"/>
        <v>0</v>
      </c>
      <c r="L55" s="7">
        <v>0</v>
      </c>
      <c r="M55" s="30">
        <f>L55*Тарифы!$B$2</f>
        <v>0</v>
      </c>
      <c r="N55" s="7">
        <v>0</v>
      </c>
      <c r="O55" s="33">
        <f>N55*Тарифы!$C$2</f>
        <v>0</v>
      </c>
      <c r="P55" s="8">
        <f t="shared" si="6"/>
        <v>0</v>
      </c>
      <c r="Q55" s="34">
        <f t="shared" si="6"/>
        <v>0</v>
      </c>
      <c r="R55" s="7">
        <v>0</v>
      </c>
      <c r="S55" s="30">
        <f>R55*Тарифы!$B$3</f>
        <v>0</v>
      </c>
      <c r="T55" s="7">
        <v>0</v>
      </c>
      <c r="U55" s="33">
        <f>T55*Тарифы!$C$3</f>
        <v>0</v>
      </c>
    </row>
    <row r="56" spans="1:21" ht="15" thickBot="1">
      <c r="A56" s="36">
        <v>22</v>
      </c>
      <c r="B56" s="17">
        <v>150008</v>
      </c>
      <c r="C56" s="37" t="s">
        <v>32</v>
      </c>
      <c r="D56" s="27">
        <f t="shared" si="3"/>
        <v>80</v>
      </c>
      <c r="E56" s="30">
        <f t="shared" si="4"/>
        <v>34687.079999999994</v>
      </c>
      <c r="F56" s="7">
        <v>74</v>
      </c>
      <c r="G56" s="30">
        <f>F56*Тарифы!$B$4</f>
        <v>31539.539999999997</v>
      </c>
      <c r="H56" s="7">
        <v>6</v>
      </c>
      <c r="I56" s="33">
        <f>H56*Тарифы!$C$4</f>
        <v>3147.54</v>
      </c>
      <c r="J56" s="8">
        <f t="shared" si="5"/>
        <v>0</v>
      </c>
      <c r="K56" s="40">
        <f t="shared" si="5"/>
        <v>0</v>
      </c>
      <c r="L56" s="7">
        <v>0</v>
      </c>
      <c r="M56" s="38">
        <f>L56*Тарифы!$B$2</f>
        <v>0</v>
      </c>
      <c r="N56" s="7">
        <v>0</v>
      </c>
      <c r="O56" s="39">
        <f>N56*Тарифы!$C$2</f>
        <v>0</v>
      </c>
      <c r="P56" s="8">
        <f t="shared" si="6"/>
        <v>0</v>
      </c>
      <c r="Q56" s="34">
        <f t="shared" si="6"/>
        <v>0</v>
      </c>
      <c r="R56" s="7">
        <v>0</v>
      </c>
      <c r="S56" s="38">
        <f>R56*Тарифы!$B$3</f>
        <v>0</v>
      </c>
      <c r="T56" s="7">
        <v>0</v>
      </c>
      <c r="U56" s="39">
        <f>T56*Тарифы!$C$3</f>
        <v>0</v>
      </c>
    </row>
    <row r="57" spans="1:21" ht="15" thickBot="1">
      <c r="A57" s="61" t="s">
        <v>22</v>
      </c>
      <c r="B57" s="62"/>
      <c r="C57" s="63"/>
      <c r="D57" s="18">
        <f>SUM(D35:D56)</f>
        <v>39360</v>
      </c>
      <c r="E57" s="41">
        <f>SUM(E35:E56)</f>
        <v>17988847.760000005</v>
      </c>
      <c r="F57" s="16">
        <f t="shared" ref="F57" si="7">SUM(F35:F56)</f>
        <v>27028</v>
      </c>
      <c r="G57" s="41">
        <f>SUM(G35:G56)</f>
        <v>11519603.880000008</v>
      </c>
      <c r="H57" s="16">
        <f t="shared" ref="H57:U57" si="8">SUM(H35:H56)</f>
        <v>12332</v>
      </c>
      <c r="I57" s="42">
        <f t="shared" si="8"/>
        <v>6469243.8800000008</v>
      </c>
      <c r="J57" s="18">
        <f t="shared" si="8"/>
        <v>3302</v>
      </c>
      <c r="K57" s="41">
        <f t="shared" si="8"/>
        <v>1146895.48</v>
      </c>
      <c r="L57" s="16">
        <f t="shared" si="8"/>
        <v>1200</v>
      </c>
      <c r="M57" s="41">
        <f t="shared" si="8"/>
        <v>363396</v>
      </c>
      <c r="N57" s="16">
        <f t="shared" si="8"/>
        <v>2102</v>
      </c>
      <c r="O57" s="42">
        <f t="shared" si="8"/>
        <v>783499.48</v>
      </c>
      <c r="P57" s="18">
        <f t="shared" si="8"/>
        <v>1299</v>
      </c>
      <c r="Q57" s="41">
        <f t="shared" si="8"/>
        <v>626278.55999999994</v>
      </c>
      <c r="R57" s="16">
        <f t="shared" si="8"/>
        <v>879</v>
      </c>
      <c r="S57" s="41">
        <f t="shared" si="8"/>
        <v>394354.55999999994</v>
      </c>
      <c r="T57" s="16">
        <f t="shared" si="8"/>
        <v>420</v>
      </c>
      <c r="U57" s="42">
        <f t="shared" si="8"/>
        <v>231924</v>
      </c>
    </row>
    <row r="60" spans="1:21" ht="21" thickBot="1">
      <c r="A60" s="52" t="s">
        <v>41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1:21" ht="52.5" customHeight="1">
      <c r="A61" s="53" t="s">
        <v>24</v>
      </c>
      <c r="B61" s="54" t="s">
        <v>0</v>
      </c>
      <c r="C61" s="55" t="s">
        <v>1</v>
      </c>
      <c r="D61" s="56" t="s">
        <v>35</v>
      </c>
      <c r="E61" s="57"/>
      <c r="F61" s="57"/>
      <c r="G61" s="57"/>
      <c r="H61" s="57"/>
      <c r="I61" s="58"/>
      <c r="J61" s="56" t="s">
        <v>30</v>
      </c>
      <c r="K61" s="57"/>
      <c r="L61" s="57"/>
      <c r="M61" s="57"/>
      <c r="N61" s="57"/>
      <c r="O61" s="57"/>
      <c r="P61" s="56" t="s">
        <v>23</v>
      </c>
      <c r="Q61" s="57"/>
      <c r="R61" s="57"/>
      <c r="S61" s="57"/>
      <c r="T61" s="57"/>
      <c r="U61" s="58"/>
    </row>
    <row r="62" spans="1:21" ht="14.25" customHeight="1">
      <c r="A62" s="53"/>
      <c r="B62" s="54"/>
      <c r="C62" s="55"/>
      <c r="D62" s="59" t="s">
        <v>29</v>
      </c>
      <c r="E62" s="60"/>
      <c r="F62" s="50" t="s">
        <v>27</v>
      </c>
      <c r="G62" s="60"/>
      <c r="H62" s="50" t="s">
        <v>28</v>
      </c>
      <c r="I62" s="51"/>
      <c r="J62" s="59" t="s">
        <v>29</v>
      </c>
      <c r="K62" s="60"/>
      <c r="L62" s="50" t="s">
        <v>27</v>
      </c>
      <c r="M62" s="60"/>
      <c r="N62" s="50" t="s">
        <v>28</v>
      </c>
      <c r="O62" s="64"/>
      <c r="P62" s="59" t="s">
        <v>29</v>
      </c>
      <c r="Q62" s="60"/>
      <c r="R62" s="50" t="s">
        <v>27</v>
      </c>
      <c r="S62" s="60"/>
      <c r="T62" s="50" t="s">
        <v>28</v>
      </c>
      <c r="U62" s="51"/>
    </row>
    <row r="63" spans="1:21" ht="42.75">
      <c r="A63" s="53"/>
      <c r="B63" s="54"/>
      <c r="C63" s="55"/>
      <c r="D63" s="43" t="s">
        <v>26</v>
      </c>
      <c r="E63" s="29" t="s">
        <v>39</v>
      </c>
      <c r="F63" s="11" t="s">
        <v>26</v>
      </c>
      <c r="G63" s="31" t="s">
        <v>39</v>
      </c>
      <c r="H63" s="11" t="s">
        <v>26</v>
      </c>
      <c r="I63" s="32" t="s">
        <v>39</v>
      </c>
      <c r="J63" s="43" t="s">
        <v>26</v>
      </c>
      <c r="K63" s="29" t="s">
        <v>39</v>
      </c>
      <c r="L63" s="11" t="s">
        <v>26</v>
      </c>
      <c r="M63" s="31" t="s">
        <v>39</v>
      </c>
      <c r="N63" s="11" t="s">
        <v>26</v>
      </c>
      <c r="O63" s="44" t="s">
        <v>39</v>
      </c>
      <c r="P63" s="43" t="s">
        <v>26</v>
      </c>
      <c r="Q63" s="29" t="s">
        <v>39</v>
      </c>
      <c r="R63" s="11" t="s">
        <v>26</v>
      </c>
      <c r="S63" s="31" t="s">
        <v>39</v>
      </c>
      <c r="T63" s="11" t="s">
        <v>26</v>
      </c>
      <c r="U63" s="32" t="s">
        <v>39</v>
      </c>
    </row>
    <row r="64" spans="1:21">
      <c r="A64" s="47">
        <v>1</v>
      </c>
      <c r="B64" s="2">
        <v>150015</v>
      </c>
      <c r="C64" s="22" t="s">
        <v>2</v>
      </c>
      <c r="D64" s="27">
        <f>F64+H64</f>
        <v>16000</v>
      </c>
      <c r="E64" s="30">
        <f>G64+I64</f>
        <v>7291584</v>
      </c>
      <c r="F64" s="7">
        <f>F6-F35</f>
        <v>11200</v>
      </c>
      <c r="G64" s="30">
        <v>4773552</v>
      </c>
      <c r="H64" s="7">
        <f>H6-H35</f>
        <v>4800</v>
      </c>
      <c r="I64" s="33">
        <f>I6-I35</f>
        <v>2518032</v>
      </c>
      <c r="J64" s="8">
        <f>L64+N64</f>
        <v>2605</v>
      </c>
      <c r="K64" s="34">
        <f>M64+O64</f>
        <v>915059.70000000007</v>
      </c>
      <c r="L64" s="7">
        <f>L6-L35</f>
        <v>800</v>
      </c>
      <c r="M64" s="30">
        <f>M6-M35</f>
        <v>242264</v>
      </c>
      <c r="N64" s="7">
        <f>N6-N35</f>
        <v>1805</v>
      </c>
      <c r="O64" s="45">
        <f>O6-O35</f>
        <v>672795.70000000007</v>
      </c>
      <c r="P64" s="8">
        <f>R64+T64</f>
        <v>1733</v>
      </c>
      <c r="Q64" s="34">
        <f>S64+U64</f>
        <v>835486.71999999997</v>
      </c>
      <c r="R64" s="7">
        <f>R6-R35</f>
        <v>1173</v>
      </c>
      <c r="S64" s="30">
        <f>S6-S35</f>
        <v>526254.72</v>
      </c>
      <c r="T64" s="7">
        <f>T6-T35</f>
        <v>560</v>
      </c>
      <c r="U64" s="33">
        <f>U6-U35</f>
        <v>309232.00000000006</v>
      </c>
    </row>
    <row r="65" spans="1:21" ht="28.5">
      <c r="A65" s="47">
        <v>2</v>
      </c>
      <c r="B65" s="3">
        <v>150021</v>
      </c>
      <c r="C65" s="23" t="s">
        <v>3</v>
      </c>
      <c r="D65" s="27">
        <f t="shared" ref="D65:D85" si="9">F65+H65</f>
        <v>320</v>
      </c>
      <c r="E65" s="30">
        <f t="shared" ref="E65:E85" si="10">G65+I65</f>
        <v>136387.19999999998</v>
      </c>
      <c r="F65" s="7">
        <f t="shared" ref="F65:F85" si="11">F7-F36</f>
        <v>320</v>
      </c>
      <c r="G65" s="30">
        <v>136387.19999999998</v>
      </c>
      <c r="H65" s="7">
        <f t="shared" ref="H65:I85" si="12">H7-H36</f>
        <v>0</v>
      </c>
      <c r="I65" s="33">
        <f t="shared" si="12"/>
        <v>0</v>
      </c>
      <c r="J65" s="8">
        <v>0</v>
      </c>
      <c r="K65" s="34">
        <f t="shared" ref="K65:K85" si="13">M65+O65</f>
        <v>0</v>
      </c>
      <c r="L65" s="7">
        <f t="shared" ref="L65:M85" si="14">L7-L36</f>
        <v>0</v>
      </c>
      <c r="M65" s="30">
        <f t="shared" si="14"/>
        <v>0</v>
      </c>
      <c r="N65" s="7">
        <f t="shared" ref="N65:O85" si="15">N7-N36</f>
        <v>0</v>
      </c>
      <c r="O65" s="45">
        <f t="shared" si="15"/>
        <v>0</v>
      </c>
      <c r="P65" s="8">
        <f t="shared" ref="P65:Q85" si="16">R65+T65</f>
        <v>0</v>
      </c>
      <c r="Q65" s="34">
        <f t="shared" si="16"/>
        <v>0</v>
      </c>
      <c r="R65" s="7">
        <f t="shared" ref="R65:T85" si="17">R7-R36</f>
        <v>0</v>
      </c>
      <c r="S65" s="30">
        <f t="shared" si="17"/>
        <v>0</v>
      </c>
      <c r="T65" s="7">
        <f t="shared" si="17"/>
        <v>0</v>
      </c>
      <c r="U65" s="33">
        <f>T65*Тарифы!$C$3</f>
        <v>0</v>
      </c>
    </row>
    <row r="66" spans="1:21" ht="28.5">
      <c r="A66" s="47">
        <v>3</v>
      </c>
      <c r="B66" s="3">
        <v>150022</v>
      </c>
      <c r="C66" s="23" t="s">
        <v>4</v>
      </c>
      <c r="D66" s="27">
        <f t="shared" si="9"/>
        <v>34000</v>
      </c>
      <c r="E66" s="30">
        <f t="shared" si="10"/>
        <v>17221685.199999999</v>
      </c>
      <c r="F66" s="7">
        <f t="shared" si="11"/>
        <v>26520</v>
      </c>
      <c r="G66" s="30">
        <v>13297752</v>
      </c>
      <c r="H66" s="7">
        <f t="shared" si="12"/>
        <v>7480</v>
      </c>
      <c r="I66" s="33">
        <f t="shared" si="12"/>
        <v>3923933.2</v>
      </c>
      <c r="J66" s="8">
        <v>3256</v>
      </c>
      <c r="K66" s="34">
        <f t="shared" si="13"/>
        <v>915059.70000000007</v>
      </c>
      <c r="L66" s="7">
        <f t="shared" si="14"/>
        <v>800</v>
      </c>
      <c r="M66" s="30">
        <f t="shared" si="14"/>
        <v>242264</v>
      </c>
      <c r="N66" s="7">
        <f t="shared" si="15"/>
        <v>1805</v>
      </c>
      <c r="O66" s="45">
        <f t="shared" si="15"/>
        <v>672795.70000000007</v>
      </c>
      <c r="P66" s="8">
        <f t="shared" si="16"/>
        <v>1734</v>
      </c>
      <c r="Q66" s="34">
        <f t="shared" si="16"/>
        <v>835935.36</v>
      </c>
      <c r="R66" s="7">
        <f t="shared" si="17"/>
        <v>1174</v>
      </c>
      <c r="S66" s="30">
        <f t="shared" si="17"/>
        <v>526703.35999999999</v>
      </c>
      <c r="T66" s="7">
        <f t="shared" si="17"/>
        <v>560</v>
      </c>
      <c r="U66" s="33">
        <f>T66*Тарифы!$C$3</f>
        <v>309232</v>
      </c>
    </row>
    <row r="67" spans="1:21">
      <c r="A67" s="47">
        <v>4</v>
      </c>
      <c r="B67" s="2">
        <v>150032</v>
      </c>
      <c r="C67" s="22" t="s">
        <v>5</v>
      </c>
      <c r="D67" s="27">
        <f t="shared" si="9"/>
        <v>67200</v>
      </c>
      <c r="E67" s="30">
        <f t="shared" si="10"/>
        <v>31632064</v>
      </c>
      <c r="F67" s="7">
        <f t="shared" si="11"/>
        <v>36800</v>
      </c>
      <c r="G67" s="30">
        <v>15684528</v>
      </c>
      <c r="H67" s="7">
        <f t="shared" si="12"/>
        <v>30400</v>
      </c>
      <c r="I67" s="33">
        <f t="shared" si="12"/>
        <v>15947536</v>
      </c>
      <c r="J67" s="8">
        <v>10000</v>
      </c>
      <c r="K67" s="34">
        <f t="shared" si="13"/>
        <v>2758208</v>
      </c>
      <c r="L67" s="7">
        <f t="shared" si="14"/>
        <v>3200</v>
      </c>
      <c r="M67" s="30">
        <f t="shared" si="14"/>
        <v>969056</v>
      </c>
      <c r="N67" s="7">
        <f t="shared" si="15"/>
        <v>4800</v>
      </c>
      <c r="O67" s="45">
        <f t="shared" si="15"/>
        <v>1789152</v>
      </c>
      <c r="P67" s="8">
        <f t="shared" si="16"/>
        <v>1734</v>
      </c>
      <c r="Q67" s="34">
        <f t="shared" si="16"/>
        <v>835935.36</v>
      </c>
      <c r="R67" s="7">
        <f t="shared" si="17"/>
        <v>1174</v>
      </c>
      <c r="S67" s="30">
        <f t="shared" si="17"/>
        <v>526703.35999999999</v>
      </c>
      <c r="T67" s="7">
        <f t="shared" si="17"/>
        <v>560</v>
      </c>
      <c r="U67" s="33">
        <f>T67*Тарифы!$C$3</f>
        <v>309232</v>
      </c>
    </row>
    <row r="68" spans="1:21" ht="57">
      <c r="A68" s="47">
        <v>5</v>
      </c>
      <c r="B68" s="2">
        <v>150034</v>
      </c>
      <c r="C68" s="24" t="s">
        <v>6</v>
      </c>
      <c r="D68" s="27">
        <f t="shared" si="9"/>
        <v>1600</v>
      </c>
      <c r="E68" s="30">
        <f t="shared" si="10"/>
        <v>681936</v>
      </c>
      <c r="F68" s="7">
        <f t="shared" si="11"/>
        <v>1600</v>
      </c>
      <c r="G68" s="30">
        <v>681936</v>
      </c>
      <c r="H68" s="7">
        <f t="shared" si="12"/>
        <v>0</v>
      </c>
      <c r="I68" s="33">
        <f t="shared" si="12"/>
        <v>0</v>
      </c>
      <c r="J68" s="8">
        <v>0</v>
      </c>
      <c r="K68" s="34">
        <f t="shared" si="13"/>
        <v>0</v>
      </c>
      <c r="L68" s="7">
        <f t="shared" si="14"/>
        <v>0</v>
      </c>
      <c r="M68" s="30">
        <f t="shared" si="14"/>
        <v>0</v>
      </c>
      <c r="N68" s="7">
        <f t="shared" si="15"/>
        <v>0</v>
      </c>
      <c r="O68" s="45">
        <f t="shared" si="15"/>
        <v>0</v>
      </c>
      <c r="P68" s="8">
        <f t="shared" si="16"/>
        <v>0</v>
      </c>
      <c r="Q68" s="34">
        <f t="shared" si="16"/>
        <v>0</v>
      </c>
      <c r="R68" s="7">
        <f t="shared" si="17"/>
        <v>0</v>
      </c>
      <c r="S68" s="30">
        <f t="shared" si="17"/>
        <v>0</v>
      </c>
      <c r="T68" s="7">
        <f t="shared" si="17"/>
        <v>0</v>
      </c>
      <c r="U68" s="33">
        <f>T68*Тарифы!$C$3</f>
        <v>0</v>
      </c>
    </row>
    <row r="69" spans="1:21">
      <c r="A69" s="47">
        <v>6</v>
      </c>
      <c r="B69" s="2">
        <v>150035</v>
      </c>
      <c r="C69" s="24" t="s">
        <v>7</v>
      </c>
      <c r="D69" s="27">
        <f t="shared" si="9"/>
        <v>3200</v>
      </c>
      <c r="E69" s="30">
        <f t="shared" si="10"/>
        <v>1363872</v>
      </c>
      <c r="F69" s="7">
        <f t="shared" si="11"/>
        <v>3200</v>
      </c>
      <c r="G69" s="30">
        <v>1363872</v>
      </c>
      <c r="H69" s="7">
        <f t="shared" si="12"/>
        <v>0</v>
      </c>
      <c r="I69" s="33">
        <f t="shared" si="12"/>
        <v>0</v>
      </c>
      <c r="J69" s="8">
        <v>0</v>
      </c>
      <c r="K69" s="34">
        <f t="shared" si="13"/>
        <v>0</v>
      </c>
      <c r="L69" s="7">
        <f t="shared" si="14"/>
        <v>0</v>
      </c>
      <c r="M69" s="30">
        <f t="shared" si="14"/>
        <v>0</v>
      </c>
      <c r="N69" s="7">
        <f t="shared" si="15"/>
        <v>0</v>
      </c>
      <c r="O69" s="45">
        <f t="shared" si="15"/>
        <v>0</v>
      </c>
      <c r="P69" s="8">
        <f t="shared" si="16"/>
        <v>0</v>
      </c>
      <c r="Q69" s="34">
        <f t="shared" si="16"/>
        <v>0</v>
      </c>
      <c r="R69" s="7">
        <f t="shared" si="17"/>
        <v>0</v>
      </c>
      <c r="S69" s="30">
        <f t="shared" si="17"/>
        <v>0</v>
      </c>
      <c r="T69" s="7">
        <f t="shared" si="17"/>
        <v>0</v>
      </c>
      <c r="U69" s="33">
        <f>T69*Тарифы!$C$3</f>
        <v>0</v>
      </c>
    </row>
    <row r="70" spans="1:21" ht="28.5">
      <c r="A70" s="47">
        <v>7</v>
      </c>
      <c r="B70" s="2">
        <v>150048</v>
      </c>
      <c r="C70" s="22" t="s">
        <v>8</v>
      </c>
      <c r="D70" s="27">
        <f t="shared" si="9"/>
        <v>320</v>
      </c>
      <c r="E70" s="30">
        <f t="shared" si="10"/>
        <v>136387.19999999998</v>
      </c>
      <c r="F70" s="7">
        <f t="shared" si="11"/>
        <v>320</v>
      </c>
      <c r="G70" s="30">
        <v>136387.19999999998</v>
      </c>
      <c r="H70" s="7">
        <f t="shared" si="12"/>
        <v>0</v>
      </c>
      <c r="I70" s="33">
        <f t="shared" si="12"/>
        <v>0</v>
      </c>
      <c r="J70" s="8">
        <v>0</v>
      </c>
      <c r="K70" s="34">
        <f t="shared" si="13"/>
        <v>0</v>
      </c>
      <c r="L70" s="7">
        <f t="shared" si="14"/>
        <v>0</v>
      </c>
      <c r="M70" s="30">
        <f t="shared" si="14"/>
        <v>0</v>
      </c>
      <c r="N70" s="7">
        <f t="shared" si="15"/>
        <v>0</v>
      </c>
      <c r="O70" s="45">
        <f t="shared" si="15"/>
        <v>0</v>
      </c>
      <c r="P70" s="8">
        <f t="shared" si="16"/>
        <v>0</v>
      </c>
      <c r="Q70" s="34">
        <f t="shared" si="16"/>
        <v>0</v>
      </c>
      <c r="R70" s="7">
        <f t="shared" si="17"/>
        <v>0</v>
      </c>
      <c r="S70" s="30">
        <f t="shared" si="17"/>
        <v>0</v>
      </c>
      <c r="T70" s="7">
        <f t="shared" si="17"/>
        <v>0</v>
      </c>
      <c r="U70" s="33">
        <f>T70*Тарифы!$C$3</f>
        <v>0</v>
      </c>
    </row>
    <row r="71" spans="1:21">
      <c r="A71" s="47">
        <v>8</v>
      </c>
      <c r="B71" s="2">
        <v>150070</v>
      </c>
      <c r="C71" s="22" t="s">
        <v>9</v>
      </c>
      <c r="D71" s="27">
        <f t="shared" si="9"/>
        <v>320</v>
      </c>
      <c r="E71" s="30">
        <f t="shared" si="10"/>
        <v>136387.19999999998</v>
      </c>
      <c r="F71" s="7">
        <f t="shared" si="11"/>
        <v>320</v>
      </c>
      <c r="G71" s="30">
        <v>136387.19999999998</v>
      </c>
      <c r="H71" s="7">
        <f t="shared" si="12"/>
        <v>0</v>
      </c>
      <c r="I71" s="33">
        <f t="shared" si="12"/>
        <v>0</v>
      </c>
      <c r="J71" s="8">
        <v>0</v>
      </c>
      <c r="K71" s="34">
        <f t="shared" si="13"/>
        <v>0</v>
      </c>
      <c r="L71" s="7">
        <f t="shared" si="14"/>
        <v>0</v>
      </c>
      <c r="M71" s="30">
        <f t="shared" si="14"/>
        <v>0</v>
      </c>
      <c r="N71" s="7">
        <f t="shared" si="15"/>
        <v>0</v>
      </c>
      <c r="O71" s="45">
        <f t="shared" si="15"/>
        <v>0</v>
      </c>
      <c r="P71" s="8">
        <f t="shared" si="16"/>
        <v>0</v>
      </c>
      <c r="Q71" s="34">
        <f t="shared" si="16"/>
        <v>0</v>
      </c>
      <c r="R71" s="7">
        <f t="shared" si="17"/>
        <v>0</v>
      </c>
      <c r="S71" s="30">
        <f t="shared" si="17"/>
        <v>0</v>
      </c>
      <c r="T71" s="7">
        <f t="shared" si="17"/>
        <v>0</v>
      </c>
      <c r="U71" s="33">
        <f>T71*Тарифы!$C$3</f>
        <v>0</v>
      </c>
    </row>
    <row r="72" spans="1:21">
      <c r="A72" s="47">
        <v>9</v>
      </c>
      <c r="B72" s="2">
        <v>150078</v>
      </c>
      <c r="C72" s="22" t="s">
        <v>10</v>
      </c>
      <c r="D72" s="27">
        <f t="shared" si="9"/>
        <v>320</v>
      </c>
      <c r="E72" s="30">
        <f t="shared" si="10"/>
        <v>136387.19999999998</v>
      </c>
      <c r="F72" s="7">
        <f t="shared" si="11"/>
        <v>320</v>
      </c>
      <c r="G72" s="30">
        <v>136387.19999999998</v>
      </c>
      <c r="H72" s="7">
        <f t="shared" si="12"/>
        <v>0</v>
      </c>
      <c r="I72" s="33">
        <f t="shared" si="12"/>
        <v>0</v>
      </c>
      <c r="J72" s="8">
        <v>0</v>
      </c>
      <c r="K72" s="34">
        <f t="shared" si="13"/>
        <v>0</v>
      </c>
      <c r="L72" s="7">
        <f t="shared" si="14"/>
        <v>0</v>
      </c>
      <c r="M72" s="30">
        <f t="shared" si="14"/>
        <v>0</v>
      </c>
      <c r="N72" s="7">
        <f t="shared" si="15"/>
        <v>0</v>
      </c>
      <c r="O72" s="45">
        <f t="shared" si="15"/>
        <v>0</v>
      </c>
      <c r="P72" s="8">
        <f t="shared" si="16"/>
        <v>0</v>
      </c>
      <c r="Q72" s="34">
        <f t="shared" si="16"/>
        <v>0</v>
      </c>
      <c r="R72" s="7">
        <f t="shared" si="17"/>
        <v>0</v>
      </c>
      <c r="S72" s="30">
        <f t="shared" si="17"/>
        <v>0</v>
      </c>
      <c r="T72" s="7">
        <f t="shared" si="17"/>
        <v>0</v>
      </c>
      <c r="U72" s="33">
        <f>T72*Тарифы!$C$3</f>
        <v>0</v>
      </c>
    </row>
    <row r="73" spans="1:21">
      <c r="A73" s="47">
        <v>10</v>
      </c>
      <c r="B73" s="2">
        <v>150079</v>
      </c>
      <c r="C73" s="22" t="s">
        <v>11</v>
      </c>
      <c r="D73" s="27">
        <f t="shared" si="9"/>
        <v>320</v>
      </c>
      <c r="E73" s="30">
        <f t="shared" si="10"/>
        <v>136387.19999999998</v>
      </c>
      <c r="F73" s="7">
        <f t="shared" si="11"/>
        <v>320</v>
      </c>
      <c r="G73" s="30">
        <v>136387.19999999998</v>
      </c>
      <c r="H73" s="7">
        <f t="shared" si="12"/>
        <v>0</v>
      </c>
      <c r="I73" s="33">
        <f t="shared" si="12"/>
        <v>0</v>
      </c>
      <c r="J73" s="8">
        <v>0</v>
      </c>
      <c r="K73" s="34">
        <f t="shared" si="13"/>
        <v>0</v>
      </c>
      <c r="L73" s="7">
        <f t="shared" si="14"/>
        <v>0</v>
      </c>
      <c r="M73" s="30">
        <f t="shared" si="14"/>
        <v>0</v>
      </c>
      <c r="N73" s="7">
        <f t="shared" si="15"/>
        <v>0</v>
      </c>
      <c r="O73" s="45">
        <f t="shared" si="15"/>
        <v>0</v>
      </c>
      <c r="P73" s="8">
        <f t="shared" si="16"/>
        <v>0</v>
      </c>
      <c r="Q73" s="34">
        <f t="shared" si="16"/>
        <v>0</v>
      </c>
      <c r="R73" s="7">
        <f t="shared" si="17"/>
        <v>0</v>
      </c>
      <c r="S73" s="30">
        <f t="shared" si="17"/>
        <v>0</v>
      </c>
      <c r="T73" s="7">
        <f t="shared" si="17"/>
        <v>0</v>
      </c>
      <c r="U73" s="33">
        <f>T73*Тарифы!$C$3</f>
        <v>0</v>
      </c>
    </row>
    <row r="74" spans="1:21">
      <c r="A74" s="47">
        <v>11</v>
      </c>
      <c r="B74" s="4">
        <v>150086</v>
      </c>
      <c r="C74" s="25" t="s">
        <v>12</v>
      </c>
      <c r="D74" s="27">
        <f t="shared" si="9"/>
        <v>320</v>
      </c>
      <c r="E74" s="30">
        <f t="shared" si="10"/>
        <v>136387.19999999998</v>
      </c>
      <c r="F74" s="7">
        <f t="shared" si="11"/>
        <v>320</v>
      </c>
      <c r="G74" s="30">
        <v>136387.19999999998</v>
      </c>
      <c r="H74" s="7">
        <f t="shared" si="12"/>
        <v>0</v>
      </c>
      <c r="I74" s="33">
        <f t="shared" si="12"/>
        <v>0</v>
      </c>
      <c r="J74" s="8">
        <v>0</v>
      </c>
      <c r="K74" s="34">
        <f t="shared" si="13"/>
        <v>0</v>
      </c>
      <c r="L74" s="7">
        <f t="shared" si="14"/>
        <v>0</v>
      </c>
      <c r="M74" s="30">
        <f t="shared" si="14"/>
        <v>0</v>
      </c>
      <c r="N74" s="7">
        <f t="shared" si="15"/>
        <v>0</v>
      </c>
      <c r="O74" s="45">
        <f t="shared" si="15"/>
        <v>0</v>
      </c>
      <c r="P74" s="8">
        <f t="shared" si="16"/>
        <v>0</v>
      </c>
      <c r="Q74" s="34">
        <f t="shared" si="16"/>
        <v>0</v>
      </c>
      <c r="R74" s="7">
        <f t="shared" si="17"/>
        <v>0</v>
      </c>
      <c r="S74" s="30">
        <f t="shared" si="17"/>
        <v>0</v>
      </c>
      <c r="T74" s="7">
        <f t="shared" si="17"/>
        <v>0</v>
      </c>
      <c r="U74" s="33">
        <f>T74*Тарифы!$C$3</f>
        <v>0</v>
      </c>
    </row>
    <row r="75" spans="1:21">
      <c r="A75" s="47">
        <v>12</v>
      </c>
      <c r="B75" s="4">
        <v>150087</v>
      </c>
      <c r="C75" s="25" t="s">
        <v>13</v>
      </c>
      <c r="D75" s="27">
        <f t="shared" si="9"/>
        <v>320</v>
      </c>
      <c r="E75" s="30">
        <f t="shared" si="10"/>
        <v>136387.19999999998</v>
      </c>
      <c r="F75" s="7">
        <f t="shared" si="11"/>
        <v>320</v>
      </c>
      <c r="G75" s="30">
        <v>136387.19999999998</v>
      </c>
      <c r="H75" s="7">
        <f t="shared" si="12"/>
        <v>0</v>
      </c>
      <c r="I75" s="33">
        <f t="shared" si="12"/>
        <v>0</v>
      </c>
      <c r="J75" s="8">
        <v>0</v>
      </c>
      <c r="K75" s="34">
        <f t="shared" si="13"/>
        <v>0</v>
      </c>
      <c r="L75" s="7">
        <f t="shared" si="14"/>
        <v>0</v>
      </c>
      <c r="M75" s="30">
        <f t="shared" si="14"/>
        <v>0</v>
      </c>
      <c r="N75" s="7">
        <f t="shared" si="15"/>
        <v>0</v>
      </c>
      <c r="O75" s="45">
        <f t="shared" si="15"/>
        <v>0</v>
      </c>
      <c r="P75" s="8">
        <f t="shared" si="16"/>
        <v>0</v>
      </c>
      <c r="Q75" s="34">
        <f t="shared" si="16"/>
        <v>0</v>
      </c>
      <c r="R75" s="7">
        <f t="shared" si="17"/>
        <v>0</v>
      </c>
      <c r="S75" s="30">
        <f t="shared" si="17"/>
        <v>0</v>
      </c>
      <c r="T75" s="7">
        <f t="shared" si="17"/>
        <v>0</v>
      </c>
      <c r="U75" s="33">
        <f>T75*Тарифы!$C$3</f>
        <v>0</v>
      </c>
    </row>
    <row r="76" spans="1:21" ht="28.5">
      <c r="A76" s="47">
        <v>13</v>
      </c>
      <c r="B76" s="4">
        <v>150088</v>
      </c>
      <c r="C76" s="25" t="s">
        <v>14</v>
      </c>
      <c r="D76" s="27">
        <f t="shared" si="9"/>
        <v>320</v>
      </c>
      <c r="E76" s="30">
        <f t="shared" si="10"/>
        <v>136387.19999999998</v>
      </c>
      <c r="F76" s="7">
        <f t="shared" si="11"/>
        <v>320</v>
      </c>
      <c r="G76" s="30">
        <v>136387.19999999998</v>
      </c>
      <c r="H76" s="7">
        <f t="shared" si="12"/>
        <v>0</v>
      </c>
      <c r="I76" s="33">
        <f t="shared" si="12"/>
        <v>0</v>
      </c>
      <c r="J76" s="8">
        <v>0</v>
      </c>
      <c r="K76" s="34">
        <f t="shared" si="13"/>
        <v>0</v>
      </c>
      <c r="L76" s="7">
        <f t="shared" si="14"/>
        <v>0</v>
      </c>
      <c r="M76" s="30">
        <f t="shared" si="14"/>
        <v>0</v>
      </c>
      <c r="N76" s="7">
        <f t="shared" si="15"/>
        <v>0</v>
      </c>
      <c r="O76" s="45">
        <f t="shared" si="15"/>
        <v>0</v>
      </c>
      <c r="P76" s="8">
        <f t="shared" si="16"/>
        <v>0</v>
      </c>
      <c r="Q76" s="34">
        <f t="shared" si="16"/>
        <v>0</v>
      </c>
      <c r="R76" s="7">
        <f t="shared" si="17"/>
        <v>0</v>
      </c>
      <c r="S76" s="30">
        <f t="shared" si="17"/>
        <v>0</v>
      </c>
      <c r="T76" s="7">
        <f t="shared" si="17"/>
        <v>0</v>
      </c>
      <c r="U76" s="33">
        <f>T76*Тарифы!$C$3</f>
        <v>0</v>
      </c>
    </row>
    <row r="77" spans="1:21">
      <c r="A77" s="47">
        <v>14</v>
      </c>
      <c r="B77" s="3">
        <v>150101</v>
      </c>
      <c r="C77" s="23" t="s">
        <v>15</v>
      </c>
      <c r="D77" s="27">
        <f t="shared" si="9"/>
        <v>320</v>
      </c>
      <c r="E77" s="30">
        <f t="shared" si="10"/>
        <v>136387.19999999998</v>
      </c>
      <c r="F77" s="7">
        <f t="shared" si="11"/>
        <v>320</v>
      </c>
      <c r="G77" s="30">
        <v>136387.19999999998</v>
      </c>
      <c r="H77" s="7">
        <f t="shared" si="12"/>
        <v>0</v>
      </c>
      <c r="I77" s="33">
        <f t="shared" si="12"/>
        <v>0</v>
      </c>
      <c r="J77" s="8">
        <v>0</v>
      </c>
      <c r="K77" s="34">
        <f t="shared" si="13"/>
        <v>0</v>
      </c>
      <c r="L77" s="7">
        <f t="shared" si="14"/>
        <v>0</v>
      </c>
      <c r="M77" s="30">
        <f t="shared" si="14"/>
        <v>0</v>
      </c>
      <c r="N77" s="7">
        <f t="shared" si="15"/>
        <v>0</v>
      </c>
      <c r="O77" s="45">
        <f t="shared" si="15"/>
        <v>0</v>
      </c>
      <c r="P77" s="8">
        <f t="shared" si="16"/>
        <v>0</v>
      </c>
      <c r="Q77" s="34">
        <f t="shared" si="16"/>
        <v>0</v>
      </c>
      <c r="R77" s="7">
        <f t="shared" si="17"/>
        <v>0</v>
      </c>
      <c r="S77" s="30">
        <f t="shared" si="17"/>
        <v>0</v>
      </c>
      <c r="T77" s="7">
        <f t="shared" si="17"/>
        <v>0</v>
      </c>
      <c r="U77" s="33">
        <f>T77*Тарифы!$C$3</f>
        <v>0</v>
      </c>
    </row>
    <row r="78" spans="1:21" ht="28.5">
      <c r="A78" s="47">
        <v>15</v>
      </c>
      <c r="B78" s="3">
        <v>150102</v>
      </c>
      <c r="C78" s="23" t="s">
        <v>16</v>
      </c>
      <c r="D78" s="27">
        <f t="shared" si="9"/>
        <v>320</v>
      </c>
      <c r="E78" s="30">
        <f t="shared" si="10"/>
        <v>136387.19999999998</v>
      </c>
      <c r="F78" s="7">
        <f t="shared" si="11"/>
        <v>320</v>
      </c>
      <c r="G78" s="30">
        <v>136387.19999999998</v>
      </c>
      <c r="H78" s="7">
        <f t="shared" si="12"/>
        <v>0</v>
      </c>
      <c r="I78" s="33">
        <f t="shared" si="12"/>
        <v>0</v>
      </c>
      <c r="J78" s="8">
        <v>0</v>
      </c>
      <c r="K78" s="34">
        <f t="shared" si="13"/>
        <v>0</v>
      </c>
      <c r="L78" s="7">
        <f t="shared" si="14"/>
        <v>0</v>
      </c>
      <c r="M78" s="30">
        <f t="shared" si="14"/>
        <v>0</v>
      </c>
      <c r="N78" s="7">
        <f t="shared" si="15"/>
        <v>0</v>
      </c>
      <c r="O78" s="45">
        <f t="shared" si="15"/>
        <v>0</v>
      </c>
      <c r="P78" s="8">
        <f t="shared" si="16"/>
        <v>0</v>
      </c>
      <c r="Q78" s="34">
        <f t="shared" si="16"/>
        <v>0</v>
      </c>
      <c r="R78" s="7">
        <f t="shared" si="17"/>
        <v>0</v>
      </c>
      <c r="S78" s="30">
        <f t="shared" si="17"/>
        <v>0</v>
      </c>
      <c r="T78" s="7">
        <f t="shared" si="17"/>
        <v>0</v>
      </c>
      <c r="U78" s="33">
        <f>T78*Тарифы!$C$3</f>
        <v>0</v>
      </c>
    </row>
    <row r="79" spans="1:21" ht="28.5">
      <c r="A79" s="47">
        <v>16</v>
      </c>
      <c r="B79" s="3">
        <v>150116</v>
      </c>
      <c r="C79" s="23" t="s">
        <v>17</v>
      </c>
      <c r="D79" s="27">
        <f t="shared" si="9"/>
        <v>320</v>
      </c>
      <c r="E79" s="30">
        <f t="shared" si="10"/>
        <v>136387.19999999998</v>
      </c>
      <c r="F79" s="7">
        <f t="shared" si="11"/>
        <v>320</v>
      </c>
      <c r="G79" s="30">
        <v>136387.19999999998</v>
      </c>
      <c r="H79" s="7">
        <f t="shared" si="12"/>
        <v>0</v>
      </c>
      <c r="I79" s="33">
        <f t="shared" si="12"/>
        <v>0</v>
      </c>
      <c r="J79" s="8">
        <v>0</v>
      </c>
      <c r="K79" s="34">
        <f t="shared" si="13"/>
        <v>0</v>
      </c>
      <c r="L79" s="7">
        <f t="shared" si="14"/>
        <v>0</v>
      </c>
      <c r="M79" s="30">
        <f t="shared" si="14"/>
        <v>0</v>
      </c>
      <c r="N79" s="7">
        <f t="shared" si="15"/>
        <v>0</v>
      </c>
      <c r="O79" s="45">
        <f t="shared" si="15"/>
        <v>0</v>
      </c>
      <c r="P79" s="8">
        <f t="shared" si="16"/>
        <v>0</v>
      </c>
      <c r="Q79" s="34">
        <f t="shared" si="16"/>
        <v>0</v>
      </c>
      <c r="R79" s="7">
        <f t="shared" si="17"/>
        <v>0</v>
      </c>
      <c r="S79" s="30">
        <f t="shared" si="17"/>
        <v>0</v>
      </c>
      <c r="T79" s="7">
        <f t="shared" si="17"/>
        <v>0</v>
      </c>
      <c r="U79" s="33">
        <f>T79*Тарифы!$C$3</f>
        <v>0</v>
      </c>
    </row>
    <row r="80" spans="1:21">
      <c r="A80" s="47">
        <v>17</v>
      </c>
      <c r="B80" s="3">
        <v>150121</v>
      </c>
      <c r="C80" s="23" t="s">
        <v>18</v>
      </c>
      <c r="D80" s="27">
        <f t="shared" si="9"/>
        <v>320</v>
      </c>
      <c r="E80" s="30">
        <f t="shared" si="10"/>
        <v>136387.19999999998</v>
      </c>
      <c r="F80" s="7">
        <f t="shared" si="11"/>
        <v>320</v>
      </c>
      <c r="G80" s="30">
        <v>136387.19999999998</v>
      </c>
      <c r="H80" s="7">
        <f t="shared" si="12"/>
        <v>0</v>
      </c>
      <c r="I80" s="33">
        <f t="shared" si="12"/>
        <v>0</v>
      </c>
      <c r="J80" s="8">
        <v>0</v>
      </c>
      <c r="K80" s="34">
        <f t="shared" si="13"/>
        <v>0</v>
      </c>
      <c r="L80" s="7">
        <f t="shared" si="14"/>
        <v>0</v>
      </c>
      <c r="M80" s="30">
        <f t="shared" si="14"/>
        <v>0</v>
      </c>
      <c r="N80" s="7">
        <f t="shared" si="15"/>
        <v>0</v>
      </c>
      <c r="O80" s="45">
        <f t="shared" si="15"/>
        <v>0</v>
      </c>
      <c r="P80" s="8">
        <f t="shared" si="16"/>
        <v>0</v>
      </c>
      <c r="Q80" s="34">
        <f t="shared" si="16"/>
        <v>0</v>
      </c>
      <c r="R80" s="7">
        <f t="shared" si="17"/>
        <v>0</v>
      </c>
      <c r="S80" s="30">
        <f t="shared" si="17"/>
        <v>0</v>
      </c>
      <c r="T80" s="7">
        <f t="shared" si="17"/>
        <v>0</v>
      </c>
      <c r="U80" s="33">
        <f>T80*Тарифы!$C$3</f>
        <v>0</v>
      </c>
    </row>
    <row r="81" spans="1:21">
      <c r="A81" s="47">
        <v>18</v>
      </c>
      <c r="B81" s="3">
        <v>150125</v>
      </c>
      <c r="C81" s="26" t="s">
        <v>19</v>
      </c>
      <c r="D81" s="27">
        <f t="shared" si="9"/>
        <v>320</v>
      </c>
      <c r="E81" s="30">
        <f t="shared" si="10"/>
        <v>136387.19999999998</v>
      </c>
      <c r="F81" s="7">
        <f t="shared" si="11"/>
        <v>320</v>
      </c>
      <c r="G81" s="30">
        <v>136387.19999999998</v>
      </c>
      <c r="H81" s="7">
        <f t="shared" si="12"/>
        <v>0</v>
      </c>
      <c r="I81" s="33">
        <f t="shared" si="12"/>
        <v>0</v>
      </c>
      <c r="J81" s="8">
        <v>0</v>
      </c>
      <c r="K81" s="34">
        <f t="shared" si="13"/>
        <v>0</v>
      </c>
      <c r="L81" s="7">
        <f t="shared" si="14"/>
        <v>0</v>
      </c>
      <c r="M81" s="30">
        <f t="shared" si="14"/>
        <v>0</v>
      </c>
      <c r="N81" s="7">
        <f t="shared" si="15"/>
        <v>0</v>
      </c>
      <c r="O81" s="45">
        <f t="shared" si="15"/>
        <v>0</v>
      </c>
      <c r="P81" s="8">
        <f t="shared" si="16"/>
        <v>0</v>
      </c>
      <c r="Q81" s="34">
        <f t="shared" si="16"/>
        <v>0</v>
      </c>
      <c r="R81" s="7">
        <f t="shared" si="17"/>
        <v>0</v>
      </c>
      <c r="S81" s="30">
        <f t="shared" si="17"/>
        <v>0</v>
      </c>
      <c r="T81" s="7">
        <f t="shared" si="17"/>
        <v>0</v>
      </c>
      <c r="U81" s="33">
        <f>T81*Тарифы!$C$3</f>
        <v>0</v>
      </c>
    </row>
    <row r="82" spans="1:21" ht="28.5">
      <c r="A82" s="47">
        <v>19</v>
      </c>
      <c r="B82" s="3">
        <v>150132</v>
      </c>
      <c r="C82" s="26" t="s">
        <v>20</v>
      </c>
      <c r="D82" s="27">
        <f t="shared" si="9"/>
        <v>320</v>
      </c>
      <c r="E82" s="30">
        <f t="shared" si="10"/>
        <v>136387.19999999998</v>
      </c>
      <c r="F82" s="7">
        <f t="shared" si="11"/>
        <v>320</v>
      </c>
      <c r="G82" s="30">
        <v>136387.19999999998</v>
      </c>
      <c r="H82" s="7">
        <f t="shared" si="12"/>
        <v>0</v>
      </c>
      <c r="I82" s="33">
        <f t="shared" si="12"/>
        <v>0</v>
      </c>
      <c r="J82" s="8">
        <v>0</v>
      </c>
      <c r="K82" s="34">
        <f t="shared" si="13"/>
        <v>0</v>
      </c>
      <c r="L82" s="7">
        <f t="shared" si="14"/>
        <v>0</v>
      </c>
      <c r="M82" s="30">
        <f t="shared" si="14"/>
        <v>0</v>
      </c>
      <c r="N82" s="7">
        <f t="shared" si="15"/>
        <v>0</v>
      </c>
      <c r="O82" s="45">
        <f t="shared" si="15"/>
        <v>0</v>
      </c>
      <c r="P82" s="8">
        <f t="shared" si="16"/>
        <v>0</v>
      </c>
      <c r="Q82" s="34">
        <f t="shared" si="16"/>
        <v>0</v>
      </c>
      <c r="R82" s="7">
        <f t="shared" si="17"/>
        <v>0</v>
      </c>
      <c r="S82" s="30">
        <f t="shared" si="17"/>
        <v>0</v>
      </c>
      <c r="T82" s="7">
        <f t="shared" si="17"/>
        <v>0</v>
      </c>
      <c r="U82" s="33">
        <f>T82*Тарифы!$C$3</f>
        <v>0</v>
      </c>
    </row>
    <row r="83" spans="1:21">
      <c r="A83" s="47">
        <v>20</v>
      </c>
      <c r="B83" s="3">
        <v>150136</v>
      </c>
      <c r="C83" s="26" t="s">
        <v>21</v>
      </c>
      <c r="D83" s="27">
        <f t="shared" si="9"/>
        <v>320</v>
      </c>
      <c r="E83" s="30">
        <f t="shared" si="10"/>
        <v>136387.19999999998</v>
      </c>
      <c r="F83" s="7">
        <f t="shared" si="11"/>
        <v>320</v>
      </c>
      <c r="G83" s="30">
        <v>136387.19999999998</v>
      </c>
      <c r="H83" s="7">
        <f t="shared" si="12"/>
        <v>0</v>
      </c>
      <c r="I83" s="33">
        <f t="shared" si="12"/>
        <v>0</v>
      </c>
      <c r="J83" s="8">
        <v>0</v>
      </c>
      <c r="K83" s="34">
        <f t="shared" si="13"/>
        <v>0</v>
      </c>
      <c r="L83" s="7">
        <f t="shared" si="14"/>
        <v>0</v>
      </c>
      <c r="M83" s="30">
        <f t="shared" si="14"/>
        <v>0</v>
      </c>
      <c r="N83" s="7">
        <f t="shared" si="15"/>
        <v>0</v>
      </c>
      <c r="O83" s="45">
        <f t="shared" si="15"/>
        <v>0</v>
      </c>
      <c r="P83" s="8">
        <f t="shared" si="16"/>
        <v>0</v>
      </c>
      <c r="Q83" s="34">
        <f t="shared" si="16"/>
        <v>0</v>
      </c>
      <c r="R83" s="7">
        <f t="shared" si="17"/>
        <v>0</v>
      </c>
      <c r="S83" s="30">
        <f t="shared" si="17"/>
        <v>0</v>
      </c>
      <c r="T83" s="7">
        <f t="shared" si="17"/>
        <v>0</v>
      </c>
      <c r="U83" s="33">
        <f>T83*Тарифы!$C$3</f>
        <v>0</v>
      </c>
    </row>
    <row r="84" spans="1:21">
      <c r="A84" s="47">
        <v>21</v>
      </c>
      <c r="B84" s="3">
        <v>150089</v>
      </c>
      <c r="C84" s="26" t="s">
        <v>31</v>
      </c>
      <c r="D84" s="27">
        <f t="shared" si="9"/>
        <v>320</v>
      </c>
      <c r="E84" s="30">
        <f t="shared" si="10"/>
        <v>138748.31999999998</v>
      </c>
      <c r="F84" s="7">
        <f t="shared" si="11"/>
        <v>296</v>
      </c>
      <c r="G84" s="30">
        <v>126158.15999999999</v>
      </c>
      <c r="H84" s="7">
        <f t="shared" si="12"/>
        <v>24</v>
      </c>
      <c r="I84" s="33">
        <f t="shared" si="12"/>
        <v>12590.16</v>
      </c>
      <c r="J84" s="8">
        <v>0</v>
      </c>
      <c r="K84" s="34">
        <f t="shared" si="13"/>
        <v>0</v>
      </c>
      <c r="L84" s="7">
        <f t="shared" si="14"/>
        <v>0</v>
      </c>
      <c r="M84" s="30">
        <f t="shared" si="14"/>
        <v>0</v>
      </c>
      <c r="N84" s="7">
        <f t="shared" si="15"/>
        <v>0</v>
      </c>
      <c r="O84" s="45">
        <f t="shared" si="15"/>
        <v>0</v>
      </c>
      <c r="P84" s="8">
        <f t="shared" si="16"/>
        <v>0</v>
      </c>
      <c r="Q84" s="34">
        <f t="shared" si="16"/>
        <v>0</v>
      </c>
      <c r="R84" s="7">
        <f t="shared" si="17"/>
        <v>0</v>
      </c>
      <c r="S84" s="30">
        <f t="shared" si="17"/>
        <v>0</v>
      </c>
      <c r="T84" s="7">
        <f t="shared" si="17"/>
        <v>0</v>
      </c>
      <c r="U84" s="33">
        <f>T84*Тарифы!$C$3</f>
        <v>0</v>
      </c>
    </row>
    <row r="85" spans="1:21" ht="15" thickBot="1">
      <c r="A85" s="36">
        <v>22</v>
      </c>
      <c r="B85" s="17">
        <v>150008</v>
      </c>
      <c r="C85" s="37" t="s">
        <v>32</v>
      </c>
      <c r="D85" s="27">
        <f t="shared" si="9"/>
        <v>320</v>
      </c>
      <c r="E85" s="30">
        <f t="shared" si="10"/>
        <v>138748.31999999998</v>
      </c>
      <c r="F85" s="7">
        <f t="shared" si="11"/>
        <v>296</v>
      </c>
      <c r="G85" s="38">
        <v>126158.15999999999</v>
      </c>
      <c r="H85" s="7">
        <f t="shared" si="12"/>
        <v>24</v>
      </c>
      <c r="I85" s="33">
        <f t="shared" si="12"/>
        <v>12590.16</v>
      </c>
      <c r="J85" s="14">
        <v>0</v>
      </c>
      <c r="K85" s="40">
        <f t="shared" si="13"/>
        <v>0</v>
      </c>
      <c r="L85" s="15">
        <f t="shared" si="14"/>
        <v>0</v>
      </c>
      <c r="M85" s="30">
        <f t="shared" si="14"/>
        <v>0</v>
      </c>
      <c r="N85" s="15">
        <f t="shared" si="15"/>
        <v>0</v>
      </c>
      <c r="O85" s="45">
        <f t="shared" si="15"/>
        <v>0</v>
      </c>
      <c r="P85" s="14">
        <f t="shared" si="16"/>
        <v>0</v>
      </c>
      <c r="Q85" s="40">
        <f t="shared" si="16"/>
        <v>0</v>
      </c>
      <c r="R85" s="15">
        <f t="shared" si="17"/>
        <v>0</v>
      </c>
      <c r="S85" s="30">
        <f t="shared" si="17"/>
        <v>0</v>
      </c>
      <c r="T85" s="7">
        <f t="shared" si="17"/>
        <v>0</v>
      </c>
      <c r="U85" s="39">
        <f>T85*Тарифы!$C$3</f>
        <v>0</v>
      </c>
    </row>
    <row r="86" spans="1:21" ht="15" thickBot="1">
      <c r="A86" s="61" t="s">
        <v>22</v>
      </c>
      <c r="B86" s="62"/>
      <c r="C86" s="63"/>
      <c r="D86" s="18">
        <f>SUM(D64:D85)</f>
        <v>127440</v>
      </c>
      <c r="E86" s="41">
        <f>SUM(E64:E85)</f>
        <v>60514445.840000041</v>
      </c>
      <c r="F86" s="16">
        <f t="shared" ref="F86" si="18">SUM(F64:F85)</f>
        <v>84712</v>
      </c>
      <c r="G86" s="41">
        <f>SUM(G64:G85)</f>
        <v>38099764.320000038</v>
      </c>
      <c r="H86" s="16">
        <f t="shared" ref="H86:U86" si="19">SUM(H64:H85)</f>
        <v>42728</v>
      </c>
      <c r="I86" s="42">
        <f t="shared" si="19"/>
        <v>22414681.52</v>
      </c>
      <c r="J86" s="18">
        <f t="shared" si="19"/>
        <v>15861</v>
      </c>
      <c r="K86" s="41">
        <f t="shared" si="19"/>
        <v>4588327.4000000004</v>
      </c>
      <c r="L86" s="16">
        <f t="shared" si="19"/>
        <v>4800</v>
      </c>
      <c r="M86" s="41">
        <f t="shared" si="19"/>
        <v>1453584</v>
      </c>
      <c r="N86" s="16">
        <f t="shared" si="19"/>
        <v>8410</v>
      </c>
      <c r="O86" s="46">
        <f t="shared" si="19"/>
        <v>3134743.4000000004</v>
      </c>
      <c r="P86" s="18">
        <f t="shared" si="19"/>
        <v>5201</v>
      </c>
      <c r="Q86" s="41">
        <f t="shared" si="19"/>
        <v>2507357.44</v>
      </c>
      <c r="R86" s="16">
        <f t="shared" si="19"/>
        <v>3521</v>
      </c>
      <c r="S86" s="41">
        <f t="shared" si="19"/>
        <v>1579661.44</v>
      </c>
      <c r="T86" s="16">
        <f t="shared" si="19"/>
        <v>1680</v>
      </c>
      <c r="U86" s="42">
        <f t="shared" si="19"/>
        <v>927696</v>
      </c>
    </row>
  </sheetData>
  <mergeCells count="52">
    <mergeCell ref="A57:C57"/>
    <mergeCell ref="A60:T60"/>
    <mergeCell ref="A61:A63"/>
    <mergeCell ref="B61:B63"/>
    <mergeCell ref="C61:C63"/>
    <mergeCell ref="A86:C86"/>
    <mergeCell ref="F62:G62"/>
    <mergeCell ref="H62:I62"/>
    <mergeCell ref="J62:K62"/>
    <mergeCell ref="L62:M62"/>
    <mergeCell ref="D61:I61"/>
    <mergeCell ref="J61:O61"/>
    <mergeCell ref="P61:U61"/>
    <mergeCell ref="D62:E62"/>
    <mergeCell ref="R4:S4"/>
    <mergeCell ref="P33:Q33"/>
    <mergeCell ref="R33:S33"/>
    <mergeCell ref="R62:S62"/>
    <mergeCell ref="T62:U62"/>
    <mergeCell ref="N62:O62"/>
    <mergeCell ref="P62:Q62"/>
    <mergeCell ref="A28:C28"/>
    <mergeCell ref="A31:T31"/>
    <mergeCell ref="A32:A34"/>
    <mergeCell ref="B32:B34"/>
    <mergeCell ref="C32:C34"/>
    <mergeCell ref="D32:I32"/>
    <mergeCell ref="J32:O32"/>
    <mergeCell ref="P32:U32"/>
    <mergeCell ref="D33:E33"/>
    <mergeCell ref="F33:G33"/>
    <mergeCell ref="T33:U33"/>
    <mergeCell ref="H33:I33"/>
    <mergeCell ref="J33:K33"/>
    <mergeCell ref="L33:M33"/>
    <mergeCell ref="N33:O33"/>
    <mergeCell ref="S1:U1"/>
    <mergeCell ref="T4:U4"/>
    <mergeCell ref="A2:T2"/>
    <mergeCell ref="A3:A5"/>
    <mergeCell ref="B3:B5"/>
    <mergeCell ref="C3:C5"/>
    <mergeCell ref="D3:I3"/>
    <mergeCell ref="J3:O3"/>
    <mergeCell ref="P3:U3"/>
    <mergeCell ref="D4:E4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6" fitToHeight="3" orientation="landscape" r:id="rId1"/>
  <rowBreaks count="2" manualBreakCount="2">
    <brk id="29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4" sqref="B4"/>
    </sheetView>
  </sheetViews>
  <sheetFormatPr defaultRowHeight="14.25"/>
  <cols>
    <col min="1" max="1" width="40.140625" style="19" bestFit="1" customWidth="1"/>
    <col min="2" max="16384" width="9.140625" style="19"/>
  </cols>
  <sheetData>
    <row r="1" spans="1:3">
      <c r="A1" s="20"/>
      <c r="B1" s="20" t="s">
        <v>37</v>
      </c>
      <c r="C1" s="20" t="s">
        <v>38</v>
      </c>
    </row>
    <row r="2" spans="1:3">
      <c r="A2" s="20" t="s">
        <v>33</v>
      </c>
      <c r="B2" s="21">
        <v>302.83</v>
      </c>
      <c r="C2" s="21">
        <v>372.74</v>
      </c>
    </row>
    <row r="3" spans="1:3">
      <c r="A3" s="20" t="s">
        <v>34</v>
      </c>
      <c r="B3" s="21">
        <v>448.64</v>
      </c>
      <c r="C3" s="21">
        <v>552.20000000000005</v>
      </c>
    </row>
    <row r="4" spans="1:3">
      <c r="A4" s="20" t="s">
        <v>35</v>
      </c>
      <c r="B4" s="21">
        <v>426.21</v>
      </c>
      <c r="C4" s="21">
        <v>524.59</v>
      </c>
    </row>
    <row r="5" spans="1:3">
      <c r="A5" s="20" t="s">
        <v>36</v>
      </c>
      <c r="B5" s="21">
        <v>1278.6300000000001</v>
      </c>
      <c r="C5" s="21">
        <v>1573.77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Тарифы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2017-03-29T07:05:58Z</dcterms:modified>
</cp:coreProperties>
</file>