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220" activeTab="2"/>
  </bookViews>
  <sheets>
    <sheet name="МО" sheetId="2" r:id="rId1"/>
    <sheet name="Тарифы" sheetId="3" r:id="rId2"/>
    <sheet name="СКОРАЯ" sheetId="1" r:id="rId3"/>
    <sheet name="СВОД" sheetId="4" r:id="rId4"/>
  </sheets>
  <definedNames>
    <definedName name="_xlnm._FilterDatabase" localSheetId="2" hidden="1">СКОРАЯ!$B$10:$J$51</definedName>
    <definedName name="LPU">МО!$B$6:$C$84</definedName>
    <definedName name="TAR">Тарифы!$B$6:$C$9</definedName>
  </definedNames>
  <calcPr calcId="125725"/>
  <pivotCaches>
    <pivotCache cacheId="9" r:id="rId5"/>
  </pivotCaches>
</workbook>
</file>

<file path=xl/calcChain.xml><?xml version="1.0" encoding="utf-8"?>
<calcChain xmlns="http://schemas.openxmlformats.org/spreadsheetml/2006/main">
  <c r="F10" i="1"/>
  <c r="E10"/>
  <c r="I51"/>
  <c r="H51"/>
  <c r="G51"/>
  <c r="J51" s="1"/>
  <c r="C51"/>
  <c r="I50"/>
  <c r="H50"/>
  <c r="G50"/>
  <c r="J50" s="1"/>
  <c r="C50"/>
  <c r="I49"/>
  <c r="H49"/>
  <c r="G49"/>
  <c r="J49" s="1"/>
  <c r="C49"/>
  <c r="I48"/>
  <c r="H48"/>
  <c r="G48"/>
  <c r="J48" s="1"/>
  <c r="C48"/>
  <c r="I47"/>
  <c r="H47"/>
  <c r="G47"/>
  <c r="J47" s="1"/>
  <c r="C47"/>
  <c r="I46"/>
  <c r="H46"/>
  <c r="G46"/>
  <c r="J46" s="1"/>
  <c r="C46"/>
  <c r="I45"/>
  <c r="H45"/>
  <c r="G45"/>
  <c r="J45" s="1"/>
  <c r="C45"/>
  <c r="I44"/>
  <c r="H44"/>
  <c r="G44"/>
  <c r="J44" s="1"/>
  <c r="C44"/>
  <c r="I43"/>
  <c r="H43"/>
  <c r="G43"/>
  <c r="J43" s="1"/>
  <c r="C43"/>
  <c r="I42"/>
  <c r="H42"/>
  <c r="G42"/>
  <c r="J42" s="1"/>
  <c r="C42"/>
  <c r="I41"/>
  <c r="H41"/>
  <c r="G41"/>
  <c r="J41" s="1"/>
  <c r="C41"/>
  <c r="I40"/>
  <c r="H40"/>
  <c r="G40"/>
  <c r="J40" s="1"/>
  <c r="C40"/>
  <c r="I39"/>
  <c r="H39"/>
  <c r="G39"/>
  <c r="J39" s="1"/>
  <c r="C39"/>
  <c r="I38"/>
  <c r="H38"/>
  <c r="G38"/>
  <c r="J38" s="1"/>
  <c r="C38"/>
  <c r="I37"/>
  <c r="H37"/>
  <c r="G37"/>
  <c r="J37" s="1"/>
  <c r="C37"/>
  <c r="I36"/>
  <c r="H36"/>
  <c r="G36"/>
  <c r="J36" s="1"/>
  <c r="C36"/>
  <c r="I35"/>
  <c r="H35"/>
  <c r="G35"/>
  <c r="J35" s="1"/>
  <c r="C35"/>
  <c r="I34"/>
  <c r="H34"/>
  <c r="G34"/>
  <c r="J34" s="1"/>
  <c r="C34"/>
  <c r="I33"/>
  <c r="H33"/>
  <c r="G33"/>
  <c r="J33" s="1"/>
  <c r="C33"/>
  <c r="I32"/>
  <c r="H32"/>
  <c r="G32"/>
  <c r="J32" s="1"/>
  <c r="C32"/>
  <c r="I31"/>
  <c r="H31"/>
  <c r="G31"/>
  <c r="J31" s="1"/>
  <c r="C31"/>
  <c r="I30"/>
  <c r="H30"/>
  <c r="G30"/>
  <c r="J30" s="1"/>
  <c r="C30"/>
  <c r="I29"/>
  <c r="H29"/>
  <c r="G29"/>
  <c r="J29" s="1"/>
  <c r="C29"/>
  <c r="I28"/>
  <c r="H28"/>
  <c r="G28"/>
  <c r="J28" s="1"/>
  <c r="C28"/>
  <c r="I27"/>
  <c r="H27"/>
  <c r="G27"/>
  <c r="J27" s="1"/>
  <c r="C27"/>
  <c r="I26"/>
  <c r="H26"/>
  <c r="G26"/>
  <c r="J26" s="1"/>
  <c r="C26"/>
  <c r="I25"/>
  <c r="H25"/>
  <c r="G25"/>
  <c r="J25" s="1"/>
  <c r="C25"/>
  <c r="I24"/>
  <c r="H24"/>
  <c r="G24"/>
  <c r="J24" s="1"/>
  <c r="C24"/>
  <c r="I23"/>
  <c r="H23"/>
  <c r="G23"/>
  <c r="J23" s="1"/>
  <c r="C23"/>
  <c r="I22"/>
  <c r="H22"/>
  <c r="G22"/>
  <c r="J22" s="1"/>
  <c r="C22"/>
  <c r="I21"/>
  <c r="H21"/>
  <c r="G21"/>
  <c r="J21" s="1"/>
  <c r="C21"/>
  <c r="I20"/>
  <c r="H20"/>
  <c r="G20"/>
  <c r="J20" s="1"/>
  <c r="C20"/>
  <c r="I19"/>
  <c r="H19"/>
  <c r="G19"/>
  <c r="J19" s="1"/>
  <c r="C19"/>
  <c r="I18"/>
  <c r="H18"/>
  <c r="G18"/>
  <c r="J18" s="1"/>
  <c r="C18"/>
  <c r="I17"/>
  <c r="H17"/>
  <c r="G17"/>
  <c r="J17" s="1"/>
  <c r="C17"/>
  <c r="I16"/>
  <c r="H16"/>
  <c r="G16"/>
  <c r="J16" s="1"/>
  <c r="C16"/>
  <c r="G13" l="1"/>
  <c r="J13" s="1"/>
  <c r="H13"/>
  <c r="I13"/>
  <c r="G14"/>
  <c r="J14" s="1"/>
  <c r="H14"/>
  <c r="I14"/>
  <c r="G15"/>
  <c r="J15" s="1"/>
  <c r="H15"/>
  <c r="I15"/>
  <c r="C13"/>
  <c r="C14"/>
  <c r="C15"/>
  <c r="G12" l="1"/>
  <c r="J12" l="1"/>
  <c r="J10" s="1"/>
  <c r="G10"/>
  <c r="C12"/>
  <c r="H12"/>
  <c r="H10" s="1"/>
  <c r="I12"/>
  <c r="I10" s="1"/>
</calcChain>
</file>

<file path=xl/sharedStrings.xml><?xml version="1.0" encoding="utf-8"?>
<sst xmlns="http://schemas.openxmlformats.org/spreadsheetml/2006/main" count="169" uniqueCount="110">
  <si>
    <t>Код МО</t>
  </si>
  <si>
    <t>Наименование МО</t>
  </si>
  <si>
    <t>РГС</t>
  </si>
  <si>
    <t>ВТБ</t>
  </si>
  <si>
    <t>Итого</t>
  </si>
  <si>
    <t xml:space="preserve">№ </t>
  </si>
  <si>
    <t>КОД МО</t>
  </si>
  <si>
    <t>ГБУЗ "РКБ"</t>
  </si>
  <si>
    <t>ГБУЗ "РДКБ"</t>
  </si>
  <si>
    <t>ГБУЗ "КБСП"</t>
  </si>
  <si>
    <t>ГБУЗ "РЦВМР"</t>
  </si>
  <si>
    <t>ГБУЗ "Алагирская ЦРБ"</t>
  </si>
  <si>
    <t>ООО "Стоматология №1"</t>
  </si>
  <si>
    <t>ГБУЗ "Ардонская ЦРБ"</t>
  </si>
  <si>
    <t>ГБУЗ "Ирафская ЦРБ"</t>
  </si>
  <si>
    <t>ГБУЗ "Кировская ЦРБ"</t>
  </si>
  <si>
    <t>НУЗ "Узловая больница на ст. Владикавказ ОАО "РЖД"</t>
  </si>
  <si>
    <t>ГБУЗ "Правобережная ЦРКБ"</t>
  </si>
  <si>
    <t>ФГБОУ ВО  СОГМА МЗ</t>
  </si>
  <si>
    <t>ГБУЗ "Пригородная ЦРБ"</t>
  </si>
  <si>
    <t>ГБУЗ "РЭД"</t>
  </si>
  <si>
    <t>ГБУЗ "Дигорская ЦРБ"</t>
  </si>
  <si>
    <t>ГБУЗ "Республиканский центр пульмонологической помощи" МЗ РСО-А</t>
  </si>
  <si>
    <t>ООО "Хэппи дент"(стоматология)</t>
  </si>
  <si>
    <t>ООО "Городская стоматологическая пол-ка № 1"</t>
  </si>
  <si>
    <t>ГБУЗ "Родильный дом №1"</t>
  </si>
  <si>
    <t>ГБУЗ "Родильный дом №2"</t>
  </si>
  <si>
    <t>ООО "Северо-Кавказский нефрологический центр"(Беслан)</t>
  </si>
  <si>
    <t>ГБУЗ "РКВД"</t>
  </si>
  <si>
    <t>ГБУЗ "РОД"</t>
  </si>
  <si>
    <t>АО «Стоматология»</t>
  </si>
  <si>
    <t>ГБУЗ РСО-А "Республиканский клинико-диагностический центр"(  студенческая  пол-ка № 6)</t>
  </si>
  <si>
    <t>ГБУЗ "Поликлиника № 1"</t>
  </si>
  <si>
    <t>ГБУЗ  "Поликлиника № 4"</t>
  </si>
  <si>
    <t>ГБУЗ  "Поликлиника № 7"</t>
  </si>
  <si>
    <t>ГБУЗ "Дет. поликлиника №1"</t>
  </si>
  <si>
    <t>ГБУЗ "Дет. поликлиника №2"</t>
  </si>
  <si>
    <t>ГБУЗ "Дет. поликлиника №3"</t>
  </si>
  <si>
    <t>ГБУЗ "Дет. поликлиника №4"</t>
  </si>
  <si>
    <t>ФКУЗ "МСЧ МВД России по РСО-А"</t>
  </si>
  <si>
    <t>ООО"МедФарн"(пол-ка, дневной стационар)</t>
  </si>
  <si>
    <t>ООО "3-я стоматология"</t>
  </si>
  <si>
    <t>НК санаторий-профилакторий "Сосновая роща"</t>
  </si>
  <si>
    <t>ФГБУ "СКММ центр МЗ РФ" (Беслан)</t>
  </si>
  <si>
    <t xml:space="preserve"> ООО "ХХI век "  (ортопедия, г. Ардон)</t>
  </si>
  <si>
    <t>Санаторий ТАМИСК Филиал ООО СКО "Курорты Осетии"</t>
  </si>
  <si>
    <t>ООО"КБ" стоматология</t>
  </si>
  <si>
    <t>ООО "ЭСТЕТ"(стоматология)</t>
  </si>
  <si>
    <t>Санаторий ОСЕТИЯ Филиал  ООО СКО " Курорты Осетии"</t>
  </si>
  <si>
    <t xml:space="preserve">ГАУЗ  «Республиканская офтальмологическая больница» </t>
  </si>
  <si>
    <t>ООО "Центр высоких технологий" (глазные болезни)</t>
  </si>
  <si>
    <t>ООО "Стар"(стоматология)</t>
  </si>
  <si>
    <t>ООО Стоматология "Лаки-Дент"</t>
  </si>
  <si>
    <t>ООО"Юнидент плюс"(стоматология)</t>
  </si>
  <si>
    <t>ООО "Прима"(стоматология)</t>
  </si>
  <si>
    <t>ГБУЗ "Станция скорой  мед.  помощи"</t>
  </si>
  <si>
    <t>ГБУЗ "Республиканский центр охраны здоровья семьи и репродукции"</t>
  </si>
  <si>
    <t>ООО "Клиника внутренних болезней"(дневной стационар)</t>
  </si>
  <si>
    <t>ООО "Дентис"(стоматология)</t>
  </si>
  <si>
    <t>ООО "Влад-Стом"(стоматология)</t>
  </si>
  <si>
    <t>ООО "БМК" осетинский филиал (КБСП)</t>
  </si>
  <si>
    <t>ГАУЗ Диагностический центр МЗ РСО-А (Беслан) (МРТ)</t>
  </si>
  <si>
    <t>ГБУЗ "Моздокская ЦРБ"</t>
  </si>
  <si>
    <t>ФГКУ "412 ВГ" Минобороны России"</t>
  </si>
  <si>
    <t>Стоматологический кабинет "Стоматолог"</t>
  </si>
  <si>
    <t>Медицинский центр ООО "Мега" (МРТ)</t>
  </si>
  <si>
    <t>ООО "ЛОЦ Авиценна"(реабилитация)</t>
  </si>
  <si>
    <t xml:space="preserve"> ИП Калоева Л.М. (сурдология)</t>
  </si>
  <si>
    <t>ООО "Центр коррекции двигательных нарушений"(лечение ДЦП)</t>
  </si>
  <si>
    <t>ООО " Атриум" ( стоматология)</t>
  </si>
  <si>
    <t>ООО "Эко-Содействие" г. Нижний Новгород"(ЭКО)</t>
  </si>
  <si>
    <t>ООО" Медика- Менте" (ЭКО) г. Москва</t>
  </si>
  <si>
    <t xml:space="preserve">ИП Султанбеков Далер Гайратович  (ортопедия) </t>
  </si>
  <si>
    <t>ООО" Дентекс"  (стоматология)</t>
  </si>
  <si>
    <t>ГБУЗ Республиканский врачебно-физкультурный диспансер"</t>
  </si>
  <si>
    <t>ООО "Каспий"   (реабилитация)</t>
  </si>
  <si>
    <t>ООО" Центр Эко"    ( ЭКО) г. Нальчик</t>
  </si>
  <si>
    <t>ООО" КДЛ Дзагуров Г.К."  (лабораторные услуги)</t>
  </si>
  <si>
    <t>ФГБУ Северо-Кавказский федеральный научно-клинический центр ФМБА России  г. Ессентуки(реабилитация)</t>
  </si>
  <si>
    <t>ООО" Евромед Клиник"       (ЭКО) г. Санкт-Петербург</t>
  </si>
  <si>
    <t>ООО " Смайл Центр"  (стоматология)</t>
  </si>
  <si>
    <t>ООО " Частная скорая медицинская помощь "Надежда"</t>
  </si>
  <si>
    <t>ООО "ЛДЦ "АС-Медикал"(медицинские осмотры детей)</t>
  </si>
  <si>
    <t>ФГБУ Пятигорский государственный научно-исследовательский институт курортологии ФМБА России (реабилитация)</t>
  </si>
  <si>
    <t>ООО "ДентАрт"(стоматология)</t>
  </si>
  <si>
    <t>ООО "Ивамед" (ЭКО) г. Москва</t>
  </si>
  <si>
    <t>МО</t>
  </si>
  <si>
    <t>Наим_МО</t>
  </si>
  <si>
    <t>К1_Ргс</t>
  </si>
  <si>
    <t>К1_ВТБ</t>
  </si>
  <si>
    <t>К_1</t>
  </si>
  <si>
    <t>С1_Ргс</t>
  </si>
  <si>
    <t>С1_ВТБ</t>
  </si>
  <si>
    <t>С_1</t>
  </si>
  <si>
    <t>ВИД</t>
  </si>
  <si>
    <t xml:space="preserve">Количество </t>
  </si>
  <si>
    <t>Тип</t>
  </si>
  <si>
    <t xml:space="preserve">Тариф </t>
  </si>
  <si>
    <t xml:space="preserve">Сумма </t>
  </si>
  <si>
    <t>Вид</t>
  </si>
  <si>
    <t>Названия строк</t>
  </si>
  <si>
    <t>Общий итог</t>
  </si>
  <si>
    <t>ВрачБриг</t>
  </si>
  <si>
    <t>ФельдБриг</t>
  </si>
  <si>
    <t>СпецБриг</t>
  </si>
  <si>
    <t>Стромболиз</t>
  </si>
  <si>
    <t>СКОРАЯ МЕДИЦИНСКАЯ ПОМОЩЬ</t>
  </si>
  <si>
    <t>Сумма по полю К_1</t>
  </si>
  <si>
    <t>Названия столбцов</t>
  </si>
  <si>
    <t>Тромболизис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</si>
</sst>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/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/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0" fillId="3" borderId="1" xfId="0" applyFill="1" applyBorder="1"/>
    <xf numFmtId="4" fontId="0" fillId="0" borderId="1" xfId="0" applyNumberFormat="1" applyBorder="1"/>
    <xf numFmtId="4" fontId="0" fillId="0" borderId="0" xfId="0" applyNumberFormat="1"/>
    <xf numFmtId="4" fontId="0" fillId="3" borderId="1" xfId="0" applyNumberFormat="1" applyFill="1" applyBorder="1" applyAlignment="1">
      <alignment horizontal="center"/>
    </xf>
    <xf numFmtId="4" fontId="0" fillId="3" borderId="1" xfId="0" applyNumberFormat="1" applyFill="1" applyBorder="1"/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0" borderId="0" xfId="0" applyFont="1"/>
    <xf numFmtId="4" fontId="4" fillId="0" borderId="4" xfId="0" applyNumberFormat="1" applyFont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0" borderId="0" xfId="0" pivotButton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6" borderId="1" xfId="0" applyFill="1" applyBorder="1" applyAlignment="1">
      <alignment vertical="center" wrapText="1"/>
    </xf>
    <xf numFmtId="3" fontId="0" fillId="0" borderId="0" xfId="0" applyNumberFormat="1"/>
    <xf numFmtId="3" fontId="0" fillId="0" borderId="0" xfId="0" applyNumberFormat="1" applyFill="1"/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0" fillId="0" borderId="1" xfId="0" applyNumberFormat="1" applyBorder="1"/>
    <xf numFmtId="3" fontId="0" fillId="3" borderId="1" xfId="0" applyNumberFormat="1" applyFill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751.384407638892" createdVersion="3" refreshedVersion="3" minRefreshableVersion="3" recordCount="40">
  <cacheSource type="worksheet">
    <worksheetSource ref="B11:J51" sheet="СКОРАЯ"/>
  </cacheSource>
  <cacheFields count="9">
    <cacheField name="МО" numFmtId="0">
      <sharedItems containsSemiMixedTypes="0" containsString="0" containsNumber="1" containsInteger="1" minValue="150007" maxValue="150112" count="10">
        <n v="150007"/>
        <n v="150020"/>
        <n v="150009"/>
        <n v="150019"/>
        <n v="150010"/>
        <n v="150012"/>
        <n v="150112"/>
        <n v="150016"/>
        <n v="150014"/>
        <n v="150097"/>
      </sharedItems>
    </cacheField>
    <cacheField name="Наим_МО" numFmtId="0">
      <sharedItems count="10">
        <s v="ГБУЗ &quot;Алагирская ЦРБ&quot;"/>
        <s v="ГБУЗ &quot;Республиканский центр пульмонологической помощи&quot; МЗ РСО-А"/>
        <s v="ГБУЗ &quot;Ардонская ЦРБ&quot;"/>
        <s v="ГБУЗ &quot;Дигорская ЦРБ&quot;"/>
        <s v="ГБУЗ &quot;Ирафская ЦРБ&quot;"/>
        <s v="ГБУЗ &quot;Кировская ЦРБ&quot;"/>
        <s v="ГБУЗ &quot;Моздокская ЦРБ&quot;"/>
        <s v="ГБУЗ &quot;Пригородная ЦРБ&quot;"/>
        <s v="ГБУЗ &quot;Правобережная ЦРКБ&quot;"/>
        <s v="ГБУЗ &quot;Станция скорой  мед.  помощи&quot;"/>
      </sharedItems>
    </cacheField>
    <cacheField name="Вид" numFmtId="0">
      <sharedItems count="4">
        <s v="ВрачБриг"/>
        <s v="ФельдБриг"/>
        <s v="СпецБриг"/>
        <s v="Стромболиз"/>
      </sharedItems>
    </cacheField>
    <cacheField name="К1_Ргс" numFmtId="0">
      <sharedItems containsSemiMixedTypes="0" containsString="0" containsNumber="1" containsInteger="1" minValue="0" maxValue="55954"/>
    </cacheField>
    <cacheField name="К1_ВТБ" numFmtId="0">
      <sharedItems containsSemiMixedTypes="0" containsString="0" containsNumber="1" containsInteger="1" minValue="0" maxValue="13990"/>
    </cacheField>
    <cacheField name="К_1" numFmtId="0">
      <sharedItems containsSemiMixedTypes="0" containsString="0" containsNumber="1" containsInteger="1" minValue="0" maxValue="69944"/>
    </cacheField>
    <cacheField name="С1_Ргс" numFmtId="4">
      <sharedItems containsSemiMixedTypes="0" containsString="0" containsNumber="1" minValue="0" maxValue="98246271.359999999"/>
    </cacheField>
    <cacheField name="С1_ВТБ" numFmtId="4">
      <sharedItems containsSemiMixedTypes="0" containsString="0" containsNumber="1" minValue="0" maxValue="24564201.599999998"/>
    </cacheField>
    <cacheField name="С_1" numFmtId="4">
      <sharedItems containsSemiMixedTypes="0" containsString="0" containsNumber="1" minValue="0" maxValue="122810472.9599999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">
  <r>
    <x v="0"/>
    <x v="0"/>
    <x v="0"/>
    <n v="2715"/>
    <n v="300"/>
    <n v="3015"/>
    <n v="4767105.5999999996"/>
    <n v="526752"/>
    <n v="5293857.5999999996"/>
  </r>
  <r>
    <x v="0"/>
    <x v="0"/>
    <x v="1"/>
    <n v="8023"/>
    <n v="700"/>
    <n v="8723"/>
    <n v="11940550.67"/>
    <n v="1041803"/>
    <n v="12982353.67"/>
  </r>
  <r>
    <x v="0"/>
    <x v="0"/>
    <x v="2"/>
    <n v="0"/>
    <n v="0"/>
    <n v="0"/>
    <n v="0"/>
    <n v="0"/>
    <n v="0"/>
  </r>
  <r>
    <x v="0"/>
    <x v="0"/>
    <x v="3"/>
    <n v="0"/>
    <n v="0"/>
    <n v="0"/>
    <n v="0"/>
    <n v="0"/>
    <n v="0"/>
  </r>
  <r>
    <x v="1"/>
    <x v="1"/>
    <x v="0"/>
    <n v="0"/>
    <n v="0"/>
    <n v="0"/>
    <n v="0"/>
    <n v="0"/>
    <n v="0"/>
  </r>
  <r>
    <x v="1"/>
    <x v="1"/>
    <x v="1"/>
    <n v="447"/>
    <n v="48"/>
    <n v="495"/>
    <n v="665265.63"/>
    <n v="71437.919999999998"/>
    <n v="736703.54999999993"/>
  </r>
  <r>
    <x v="1"/>
    <x v="1"/>
    <x v="2"/>
    <n v="0"/>
    <n v="0"/>
    <n v="0"/>
    <n v="0"/>
    <n v="0"/>
    <n v="0"/>
  </r>
  <r>
    <x v="1"/>
    <x v="1"/>
    <x v="3"/>
    <n v="0"/>
    <n v="0"/>
    <n v="0"/>
    <n v="0"/>
    <n v="0"/>
    <n v="0"/>
  </r>
  <r>
    <x v="2"/>
    <x v="2"/>
    <x v="0"/>
    <n v="2918"/>
    <n v="100"/>
    <n v="3018"/>
    <n v="5123541.12"/>
    <n v="175584"/>
    <n v="5299125.12"/>
  </r>
  <r>
    <x v="2"/>
    <x v="2"/>
    <x v="1"/>
    <n v="6106"/>
    <n v="148"/>
    <n v="6254"/>
    <n v="9087498.7400000002"/>
    <n v="220266.91999999998"/>
    <n v="9307765.6600000001"/>
  </r>
  <r>
    <x v="2"/>
    <x v="2"/>
    <x v="2"/>
    <n v="0"/>
    <n v="0"/>
    <n v="0"/>
    <n v="0"/>
    <n v="0"/>
    <n v="0"/>
  </r>
  <r>
    <x v="2"/>
    <x v="2"/>
    <x v="3"/>
    <n v="0"/>
    <n v="0"/>
    <n v="0"/>
    <n v="0"/>
    <n v="0"/>
    <n v="0"/>
  </r>
  <r>
    <x v="3"/>
    <x v="3"/>
    <x v="0"/>
    <n v="2442"/>
    <n v="53"/>
    <n v="2495"/>
    <n v="4287761.28"/>
    <n v="93059.51999999999"/>
    <n v="4380820.8"/>
  </r>
  <r>
    <x v="3"/>
    <x v="3"/>
    <x v="1"/>
    <n v="3900"/>
    <n v="126"/>
    <n v="4026"/>
    <n v="5804331"/>
    <n v="187524.54"/>
    <n v="5991855.54"/>
  </r>
  <r>
    <x v="3"/>
    <x v="3"/>
    <x v="2"/>
    <n v="0"/>
    <n v="0"/>
    <n v="0"/>
    <n v="0"/>
    <n v="0"/>
    <n v="0"/>
  </r>
  <r>
    <x v="3"/>
    <x v="3"/>
    <x v="3"/>
    <n v="5"/>
    <n v="0"/>
    <n v="5"/>
    <n v="126533"/>
    <n v="0"/>
    <n v="126533"/>
  </r>
  <r>
    <x v="4"/>
    <x v="4"/>
    <x v="0"/>
    <n v="1153"/>
    <n v="88"/>
    <n v="1241"/>
    <n v="2024483.52"/>
    <n v="154513.91999999998"/>
    <n v="2178997.44"/>
  </r>
  <r>
    <x v="4"/>
    <x v="4"/>
    <x v="1"/>
    <n v="3591"/>
    <n v="160"/>
    <n v="3751"/>
    <n v="5344449.3899999997"/>
    <n v="238126.4"/>
    <n v="5582575.79"/>
  </r>
  <r>
    <x v="4"/>
    <x v="4"/>
    <x v="2"/>
    <n v="0"/>
    <n v="0"/>
    <n v="0"/>
    <n v="0"/>
    <n v="0"/>
    <n v="0"/>
  </r>
  <r>
    <x v="4"/>
    <x v="4"/>
    <x v="3"/>
    <n v="8"/>
    <n v="2"/>
    <n v="10"/>
    <n v="202452.8"/>
    <n v="50613.2"/>
    <n v="253066"/>
  </r>
  <r>
    <x v="5"/>
    <x v="5"/>
    <x v="0"/>
    <n v="2880"/>
    <n v="100"/>
    <n v="2980"/>
    <n v="5056819.2000000002"/>
    <n v="175584"/>
    <n v="5232403.2"/>
  </r>
  <r>
    <x v="5"/>
    <x v="5"/>
    <x v="1"/>
    <n v="4382"/>
    <n v="103"/>
    <n v="4485"/>
    <n v="6521686.7800000003"/>
    <n v="153293.87"/>
    <n v="6674980.6499999994"/>
  </r>
  <r>
    <x v="5"/>
    <x v="5"/>
    <x v="2"/>
    <n v="0"/>
    <n v="0"/>
    <n v="0"/>
    <n v="0"/>
    <n v="0"/>
    <n v="0"/>
  </r>
  <r>
    <x v="5"/>
    <x v="5"/>
    <x v="3"/>
    <n v="18"/>
    <n v="2"/>
    <n v="20"/>
    <n v="455518.8"/>
    <n v="50613.2"/>
    <n v="506132"/>
  </r>
  <r>
    <x v="6"/>
    <x v="6"/>
    <x v="0"/>
    <n v="2410"/>
    <n v="5"/>
    <n v="2415"/>
    <n v="4231574.3999999994"/>
    <n v="8779.1999999999989"/>
    <n v="4240353.5999999996"/>
  </r>
  <r>
    <x v="6"/>
    <x v="6"/>
    <x v="1"/>
    <n v="21995"/>
    <n v="100"/>
    <n v="22095"/>
    <n v="32734938.550000001"/>
    <n v="148829"/>
    <n v="32883767.550000001"/>
  </r>
  <r>
    <x v="6"/>
    <x v="6"/>
    <x v="2"/>
    <n v="0"/>
    <n v="0"/>
    <n v="0"/>
    <n v="0"/>
    <n v="0"/>
    <n v="0"/>
  </r>
  <r>
    <x v="6"/>
    <x v="6"/>
    <x v="3"/>
    <n v="28"/>
    <n v="2"/>
    <n v="30"/>
    <n v="708584.79999999993"/>
    <n v="50613.2"/>
    <n v="759198"/>
  </r>
  <r>
    <x v="7"/>
    <x v="7"/>
    <x v="0"/>
    <n v="14961"/>
    <n v="3993"/>
    <n v="18954"/>
    <n v="26269122.239999998"/>
    <n v="7011069.1200000001"/>
    <n v="33280191.359999999"/>
  </r>
  <r>
    <x v="7"/>
    <x v="7"/>
    <x v="1"/>
    <n v="3945"/>
    <n v="1714"/>
    <n v="5659"/>
    <n v="5871304.0499999998"/>
    <n v="2550929.06"/>
    <n v="8422233.1099999994"/>
  </r>
  <r>
    <x v="7"/>
    <x v="7"/>
    <x v="2"/>
    <n v="0"/>
    <n v="0"/>
    <n v="0"/>
    <n v="0"/>
    <n v="0"/>
    <n v="0"/>
  </r>
  <r>
    <x v="7"/>
    <x v="7"/>
    <x v="3"/>
    <n v="40"/>
    <n v="10"/>
    <n v="50"/>
    <n v="1012264"/>
    <n v="253066"/>
    <n v="1265330"/>
  </r>
  <r>
    <x v="8"/>
    <x v="8"/>
    <x v="0"/>
    <n v="14335"/>
    <n v="500"/>
    <n v="14835"/>
    <n v="25169966.399999999"/>
    <n v="877920"/>
    <n v="26047886.399999999"/>
  </r>
  <r>
    <x v="8"/>
    <x v="8"/>
    <x v="1"/>
    <n v="2869"/>
    <n v="331"/>
    <n v="3200"/>
    <n v="4269904.01"/>
    <n v="492623.99"/>
    <n v="4762528"/>
  </r>
  <r>
    <x v="8"/>
    <x v="8"/>
    <x v="2"/>
    <n v="0"/>
    <n v="0"/>
    <n v="0"/>
    <n v="0"/>
    <n v="0"/>
    <n v="0"/>
  </r>
  <r>
    <x v="8"/>
    <x v="8"/>
    <x v="3"/>
    <n v="0"/>
    <n v="0"/>
    <n v="0"/>
    <n v="0"/>
    <n v="0"/>
    <n v="0"/>
  </r>
  <r>
    <x v="9"/>
    <x v="9"/>
    <x v="0"/>
    <n v="55954"/>
    <n v="13990"/>
    <n v="69944"/>
    <n v="98246271.359999999"/>
    <n v="24564201.599999998"/>
    <n v="122810472.95999999"/>
  </r>
  <r>
    <x v="9"/>
    <x v="9"/>
    <x v="1"/>
    <n v="5145"/>
    <n v="2580"/>
    <n v="7725"/>
    <n v="7657252.0499999998"/>
    <n v="3839788.1999999997"/>
    <n v="11497040.25"/>
  </r>
  <r>
    <x v="9"/>
    <x v="9"/>
    <x v="2"/>
    <n v="18927"/>
    <n v="9190"/>
    <n v="28117"/>
    <n v="36793330.920000002"/>
    <n v="17864992.399999999"/>
    <n v="54658323.32"/>
  </r>
  <r>
    <x v="9"/>
    <x v="9"/>
    <x v="3"/>
    <n v="20"/>
    <n v="10"/>
    <n v="30"/>
    <n v="506132"/>
    <n v="253066"/>
    <n v="7591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G15" firstHeaderRow="1" firstDataRow="2" firstDataCol="2"/>
  <pivotFields count="9">
    <pivotField axis="axisRow" outline="0" showAll="0" defaultSubtotal="0">
      <items count="10">
        <item x="0"/>
        <item x="2"/>
        <item x="4"/>
        <item x="5"/>
        <item x="8"/>
        <item x="7"/>
        <item x="3"/>
        <item x="1"/>
        <item x="9"/>
        <item x="6"/>
      </items>
    </pivotField>
    <pivotField axis="axisRow" showAll="0" defaultSubtotal="0">
      <items count="10">
        <item x="0"/>
        <item x="2"/>
        <item x="3"/>
        <item x="4"/>
        <item x="5"/>
        <item x="6"/>
        <item x="8"/>
        <item x="7"/>
        <item x="1"/>
        <item x="9"/>
      </items>
    </pivotField>
    <pivotField axis="axisCol" showAll="0" defaultSubtotal="0">
      <items count="4">
        <item x="0"/>
        <item x="2"/>
        <item x="3"/>
        <item x="1"/>
      </items>
    </pivotField>
    <pivotField showAll="0" defaultSubtotal="0"/>
    <pivotField showAll="0" defaultSubtotal="0"/>
    <pivotField dataField="1" showAll="0" defaultSubtotal="0"/>
    <pivotField numFmtId="4" showAll="0" defaultSubtotal="0"/>
    <pivotField numFmtId="4" showAll="0" defaultSubtotal="0"/>
    <pivotField numFmtId="4" showAll="0" defaultSubtotal="0"/>
  </pivotFields>
  <rowFields count="2">
    <field x="0"/>
    <field x="1"/>
  </rowFields>
  <rowItems count="11">
    <i>
      <x/>
      <x/>
    </i>
    <i>
      <x v="1"/>
      <x v="1"/>
    </i>
    <i>
      <x v="2"/>
      <x v="3"/>
    </i>
    <i>
      <x v="3"/>
      <x v="4"/>
    </i>
    <i>
      <x v="4"/>
      <x v="6"/>
    </i>
    <i>
      <x v="5"/>
      <x v="7"/>
    </i>
    <i>
      <x v="6"/>
      <x v="2"/>
    </i>
    <i>
      <x v="7"/>
      <x v="8"/>
    </i>
    <i>
      <x v="8"/>
      <x v="9"/>
    </i>
    <i>
      <x v="9"/>
      <x v="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К_1" fld="5" baseField="0" baseItem="0"/>
  </dataFields>
  <formats count="2">
    <format dxfId="1">
      <pivotArea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84"/>
  <sheetViews>
    <sheetView workbookViewId="0">
      <selection activeCell="C20" sqref="C20"/>
    </sheetView>
  </sheetViews>
  <sheetFormatPr defaultRowHeight="15"/>
  <cols>
    <col min="1" max="1" width="5" customWidth="1"/>
    <col min="2" max="2" width="10" customWidth="1"/>
    <col min="3" max="3" width="92.7109375" style="1" customWidth="1"/>
  </cols>
  <sheetData>
    <row r="3" spans="1:3">
      <c r="A3" s="48" t="s">
        <v>5</v>
      </c>
      <c r="B3" s="48" t="s">
        <v>6</v>
      </c>
      <c r="C3" s="2"/>
    </row>
    <row r="4" spans="1:3">
      <c r="A4" s="48"/>
      <c r="B4" s="48"/>
      <c r="C4" s="3"/>
    </row>
    <row r="5" spans="1:3">
      <c r="A5" s="48"/>
      <c r="B5" s="48"/>
      <c r="C5" s="4" t="s">
        <v>1</v>
      </c>
    </row>
    <row r="6" spans="1:3">
      <c r="A6" s="5">
        <v>1</v>
      </c>
      <c r="B6" s="6">
        <v>150001</v>
      </c>
      <c r="C6" s="7" t="s">
        <v>7</v>
      </c>
    </row>
    <row r="7" spans="1:3">
      <c r="A7" s="5">
        <v>2</v>
      </c>
      <c r="B7" s="6">
        <v>150002</v>
      </c>
      <c r="C7" s="7" t="s">
        <v>8</v>
      </c>
    </row>
    <row r="8" spans="1:3">
      <c r="A8" s="5">
        <v>3</v>
      </c>
      <c r="B8" s="6">
        <v>150003</v>
      </c>
      <c r="C8" s="7" t="s">
        <v>9</v>
      </c>
    </row>
    <row r="9" spans="1:3">
      <c r="A9" s="5">
        <v>4</v>
      </c>
      <c r="B9" s="6">
        <v>150005</v>
      </c>
      <c r="C9" s="7" t="s">
        <v>10</v>
      </c>
    </row>
    <row r="10" spans="1:3">
      <c r="A10" s="5">
        <v>5</v>
      </c>
      <c r="B10" s="6">
        <v>150007</v>
      </c>
      <c r="C10" s="7" t="s">
        <v>11</v>
      </c>
    </row>
    <row r="11" spans="1:3">
      <c r="A11" s="5">
        <v>6</v>
      </c>
      <c r="B11" s="8">
        <v>150008</v>
      </c>
      <c r="C11" s="9" t="s">
        <v>12</v>
      </c>
    </row>
    <row r="12" spans="1:3">
      <c r="A12" s="5">
        <v>7</v>
      </c>
      <c r="B12" s="6">
        <v>150009</v>
      </c>
      <c r="C12" s="7" t="s">
        <v>13</v>
      </c>
    </row>
    <row r="13" spans="1:3">
      <c r="A13" s="5">
        <v>8</v>
      </c>
      <c r="B13" s="6">
        <v>150010</v>
      </c>
      <c r="C13" s="7" t="s">
        <v>14</v>
      </c>
    </row>
    <row r="14" spans="1:3">
      <c r="A14" s="5">
        <v>9</v>
      </c>
      <c r="B14" s="6">
        <v>150012</v>
      </c>
      <c r="C14" s="7" t="s">
        <v>15</v>
      </c>
    </row>
    <row r="15" spans="1:3">
      <c r="A15" s="5">
        <v>10</v>
      </c>
      <c r="B15" s="10">
        <v>150013</v>
      </c>
      <c r="C15" s="11" t="s">
        <v>16</v>
      </c>
    </row>
    <row r="16" spans="1:3">
      <c r="A16" s="5">
        <v>11</v>
      </c>
      <c r="B16" s="6">
        <v>150014</v>
      </c>
      <c r="C16" s="7" t="s">
        <v>17</v>
      </c>
    </row>
    <row r="17" spans="1:3">
      <c r="A17" s="5">
        <v>12</v>
      </c>
      <c r="B17" s="6">
        <v>150015</v>
      </c>
      <c r="C17" s="12" t="s">
        <v>18</v>
      </c>
    </row>
    <row r="18" spans="1:3">
      <c r="A18" s="5">
        <v>13</v>
      </c>
      <c r="B18" s="6">
        <v>150016</v>
      </c>
      <c r="C18" s="7" t="s">
        <v>19</v>
      </c>
    </row>
    <row r="19" spans="1:3">
      <c r="A19" s="5">
        <v>14</v>
      </c>
      <c r="B19" s="6">
        <v>150017</v>
      </c>
      <c r="C19" s="7" t="s">
        <v>20</v>
      </c>
    </row>
    <row r="20" spans="1:3">
      <c r="A20" s="5">
        <v>15</v>
      </c>
      <c r="B20" s="10">
        <v>150019</v>
      </c>
      <c r="C20" s="13" t="s">
        <v>21</v>
      </c>
    </row>
    <row r="21" spans="1:3">
      <c r="A21" s="5">
        <v>16</v>
      </c>
      <c r="B21" s="6">
        <v>150020</v>
      </c>
      <c r="C21" s="7" t="s">
        <v>22</v>
      </c>
    </row>
    <row r="22" spans="1:3">
      <c r="A22" s="5">
        <v>17</v>
      </c>
      <c r="B22" s="8">
        <v>150021</v>
      </c>
      <c r="C22" s="9" t="s">
        <v>23</v>
      </c>
    </row>
    <row r="23" spans="1:3">
      <c r="A23" s="5">
        <v>18</v>
      </c>
      <c r="B23" s="8">
        <v>150022</v>
      </c>
      <c r="C23" s="9" t="s">
        <v>24</v>
      </c>
    </row>
    <row r="24" spans="1:3">
      <c r="A24" s="5">
        <v>19</v>
      </c>
      <c r="B24" s="6">
        <v>150023</v>
      </c>
      <c r="C24" s="7" t="s">
        <v>25</v>
      </c>
    </row>
    <row r="25" spans="1:3">
      <c r="A25" s="5">
        <v>20</v>
      </c>
      <c r="B25" s="6">
        <v>150024</v>
      </c>
      <c r="C25" s="7" t="s">
        <v>26</v>
      </c>
    </row>
    <row r="26" spans="1:3">
      <c r="A26" s="5">
        <v>21</v>
      </c>
      <c r="B26" s="6">
        <v>150026</v>
      </c>
      <c r="C26" s="14" t="s">
        <v>27</v>
      </c>
    </row>
    <row r="27" spans="1:3">
      <c r="A27" s="5">
        <v>22</v>
      </c>
      <c r="B27" s="6">
        <v>150030</v>
      </c>
      <c r="C27" s="7" t="s">
        <v>28</v>
      </c>
    </row>
    <row r="28" spans="1:3">
      <c r="A28" s="5">
        <v>23</v>
      </c>
      <c r="B28" s="6">
        <v>150031</v>
      </c>
      <c r="C28" s="7" t="s">
        <v>29</v>
      </c>
    </row>
    <row r="29" spans="1:3">
      <c r="A29" s="5">
        <v>24</v>
      </c>
      <c r="B29" s="6">
        <v>150032</v>
      </c>
      <c r="C29" s="12" t="s">
        <v>30</v>
      </c>
    </row>
    <row r="30" spans="1:3">
      <c r="A30" s="5">
        <v>25</v>
      </c>
      <c r="B30" s="6">
        <v>150034</v>
      </c>
      <c r="C30" s="7" t="s">
        <v>31</v>
      </c>
    </row>
    <row r="31" spans="1:3">
      <c r="A31" s="5">
        <v>26</v>
      </c>
      <c r="B31" s="6">
        <v>150035</v>
      </c>
      <c r="C31" s="7" t="s">
        <v>32</v>
      </c>
    </row>
    <row r="32" spans="1:3">
      <c r="A32" s="5">
        <v>27</v>
      </c>
      <c r="B32" s="6">
        <v>150036</v>
      </c>
      <c r="C32" s="7" t="s">
        <v>33</v>
      </c>
    </row>
    <row r="33" spans="1:3">
      <c r="A33" s="5">
        <v>28</v>
      </c>
      <c r="B33" s="6">
        <v>150041</v>
      </c>
      <c r="C33" s="7" t="s">
        <v>34</v>
      </c>
    </row>
    <row r="34" spans="1:3">
      <c r="A34" s="5">
        <v>29</v>
      </c>
      <c r="B34" s="6">
        <v>150042</v>
      </c>
      <c r="C34" s="7" t="s">
        <v>35</v>
      </c>
    </row>
    <row r="35" spans="1:3">
      <c r="A35" s="5">
        <v>30</v>
      </c>
      <c r="B35" s="6">
        <v>150043</v>
      </c>
      <c r="C35" s="7" t="s">
        <v>36</v>
      </c>
    </row>
    <row r="36" spans="1:3">
      <c r="A36" s="5">
        <v>31</v>
      </c>
      <c r="B36" s="6">
        <v>150044</v>
      </c>
      <c r="C36" s="7" t="s">
        <v>37</v>
      </c>
    </row>
    <row r="37" spans="1:3">
      <c r="A37" s="5">
        <v>32</v>
      </c>
      <c r="B37" s="6">
        <v>150045</v>
      </c>
      <c r="C37" s="7" t="s">
        <v>38</v>
      </c>
    </row>
    <row r="38" spans="1:3">
      <c r="A38" s="5">
        <v>33</v>
      </c>
      <c r="B38" s="6">
        <v>150048</v>
      </c>
      <c r="C38" s="12" t="s">
        <v>39</v>
      </c>
    </row>
    <row r="39" spans="1:3">
      <c r="A39" s="5">
        <v>34</v>
      </c>
      <c r="B39" s="10">
        <v>150061</v>
      </c>
      <c r="C39" s="11" t="s">
        <v>40</v>
      </c>
    </row>
    <row r="40" spans="1:3">
      <c r="A40" s="5">
        <v>35</v>
      </c>
      <c r="B40" s="6">
        <v>150070</v>
      </c>
      <c r="C40" s="12" t="s">
        <v>41</v>
      </c>
    </row>
    <row r="41" spans="1:3">
      <c r="A41" s="5">
        <v>36</v>
      </c>
      <c r="B41" s="8">
        <v>150071</v>
      </c>
      <c r="C41" s="9" t="s">
        <v>42</v>
      </c>
    </row>
    <row r="42" spans="1:3">
      <c r="A42" s="5">
        <v>37</v>
      </c>
      <c r="B42" s="6">
        <v>150072</v>
      </c>
      <c r="C42" s="14" t="s">
        <v>43</v>
      </c>
    </row>
    <row r="43" spans="1:3">
      <c r="A43" s="5">
        <v>38</v>
      </c>
      <c r="B43" s="8">
        <v>150073</v>
      </c>
      <c r="C43" s="15" t="s">
        <v>44</v>
      </c>
    </row>
    <row r="44" spans="1:3">
      <c r="A44" s="5">
        <v>39</v>
      </c>
      <c r="B44" s="8">
        <v>150077</v>
      </c>
      <c r="C44" s="9" t="s">
        <v>45</v>
      </c>
    </row>
    <row r="45" spans="1:3">
      <c r="A45" s="5">
        <v>40</v>
      </c>
      <c r="B45" s="6">
        <v>150078</v>
      </c>
      <c r="C45" s="12" t="s">
        <v>46</v>
      </c>
    </row>
    <row r="46" spans="1:3">
      <c r="A46" s="5">
        <v>41</v>
      </c>
      <c r="B46" s="6">
        <v>150079</v>
      </c>
      <c r="C46" s="12" t="s">
        <v>47</v>
      </c>
    </row>
    <row r="47" spans="1:3">
      <c r="A47" s="5">
        <v>42</v>
      </c>
      <c r="B47" s="8">
        <v>150080</v>
      </c>
      <c r="C47" s="9" t="s">
        <v>48</v>
      </c>
    </row>
    <row r="48" spans="1:3">
      <c r="A48" s="5">
        <v>43</v>
      </c>
      <c r="B48" s="6">
        <v>150081</v>
      </c>
      <c r="C48" s="9" t="s">
        <v>49</v>
      </c>
    </row>
    <row r="49" spans="1:3">
      <c r="A49" s="5">
        <v>44</v>
      </c>
      <c r="B49" s="8">
        <v>150085</v>
      </c>
      <c r="C49" s="15" t="s">
        <v>50</v>
      </c>
    </row>
    <row r="50" spans="1:3">
      <c r="A50" s="5">
        <v>45</v>
      </c>
      <c r="B50" s="10">
        <v>150086</v>
      </c>
      <c r="C50" s="11" t="s">
        <v>51</v>
      </c>
    </row>
    <row r="51" spans="1:3">
      <c r="A51" s="5">
        <v>46</v>
      </c>
      <c r="B51" s="10">
        <v>150087</v>
      </c>
      <c r="C51" s="11" t="s">
        <v>52</v>
      </c>
    </row>
    <row r="52" spans="1:3">
      <c r="A52" s="5">
        <v>47</v>
      </c>
      <c r="B52" s="10">
        <v>150088</v>
      </c>
      <c r="C52" s="11" t="s">
        <v>53</v>
      </c>
    </row>
    <row r="53" spans="1:3">
      <c r="A53" s="5">
        <v>48</v>
      </c>
      <c r="B53" s="10">
        <v>150089</v>
      </c>
      <c r="C53" s="11" t="s">
        <v>54</v>
      </c>
    </row>
    <row r="54" spans="1:3">
      <c r="A54" s="5">
        <v>49</v>
      </c>
      <c r="B54" s="6">
        <v>150097</v>
      </c>
      <c r="C54" s="7" t="s">
        <v>55</v>
      </c>
    </row>
    <row r="55" spans="1:3">
      <c r="A55" s="5">
        <v>50</v>
      </c>
      <c r="B55" s="6">
        <v>150098</v>
      </c>
      <c r="C55" s="12" t="s">
        <v>56</v>
      </c>
    </row>
    <row r="56" spans="1:3">
      <c r="A56" s="5">
        <v>51</v>
      </c>
      <c r="B56" s="8">
        <v>150100</v>
      </c>
      <c r="C56" s="9" t="s">
        <v>57</v>
      </c>
    </row>
    <row r="57" spans="1:3">
      <c r="A57" s="5">
        <v>52</v>
      </c>
      <c r="B57" s="8">
        <v>150101</v>
      </c>
      <c r="C57" s="9" t="s">
        <v>58</v>
      </c>
    </row>
    <row r="58" spans="1:3">
      <c r="A58" s="5">
        <v>53</v>
      </c>
      <c r="B58" s="8">
        <v>150102</v>
      </c>
      <c r="C58" s="9" t="s">
        <v>59</v>
      </c>
    </row>
    <row r="59" spans="1:3">
      <c r="A59" s="5">
        <v>54</v>
      </c>
      <c r="B59" s="8">
        <v>150103</v>
      </c>
      <c r="C59" s="9" t="s">
        <v>60</v>
      </c>
    </row>
    <row r="60" spans="1:3">
      <c r="A60" s="5">
        <v>55</v>
      </c>
      <c r="B60" s="8">
        <v>150105</v>
      </c>
      <c r="C60" s="9" t="s">
        <v>61</v>
      </c>
    </row>
    <row r="61" spans="1:3">
      <c r="A61" s="5">
        <v>56</v>
      </c>
      <c r="B61" s="6">
        <v>150112</v>
      </c>
      <c r="C61" s="7" t="s">
        <v>62</v>
      </c>
    </row>
    <row r="62" spans="1:3">
      <c r="A62" s="5">
        <v>57</v>
      </c>
      <c r="B62" s="6">
        <v>150113</v>
      </c>
      <c r="C62" s="12" t="s">
        <v>63</v>
      </c>
    </row>
    <row r="63" spans="1:3">
      <c r="A63" s="5">
        <v>58</v>
      </c>
      <c r="B63" s="8">
        <v>150116</v>
      </c>
      <c r="C63" s="9" t="s">
        <v>64</v>
      </c>
    </row>
    <row r="64" spans="1:3">
      <c r="A64" s="5">
        <v>59</v>
      </c>
      <c r="B64" s="8">
        <v>150117</v>
      </c>
      <c r="C64" s="9" t="s">
        <v>65</v>
      </c>
    </row>
    <row r="65" spans="1:3">
      <c r="A65" s="5">
        <v>60</v>
      </c>
      <c r="B65" s="8">
        <v>150118</v>
      </c>
      <c r="C65" s="9" t="s">
        <v>66</v>
      </c>
    </row>
    <row r="66" spans="1:3">
      <c r="A66" s="5">
        <v>61</v>
      </c>
      <c r="B66" s="8">
        <v>150119</v>
      </c>
      <c r="C66" s="9" t="s">
        <v>67</v>
      </c>
    </row>
    <row r="67" spans="1:3">
      <c r="A67" s="5">
        <v>62</v>
      </c>
      <c r="B67" s="8">
        <v>150120</v>
      </c>
      <c r="C67" s="9" t="s">
        <v>68</v>
      </c>
    </row>
    <row r="68" spans="1:3">
      <c r="A68" s="5">
        <v>63</v>
      </c>
      <c r="B68" s="8">
        <v>150121</v>
      </c>
      <c r="C68" s="9" t="s">
        <v>69</v>
      </c>
    </row>
    <row r="69" spans="1:3">
      <c r="A69" s="5">
        <v>64</v>
      </c>
      <c r="B69" s="8">
        <v>150122</v>
      </c>
      <c r="C69" s="9" t="s">
        <v>70</v>
      </c>
    </row>
    <row r="70" spans="1:3">
      <c r="A70" s="5">
        <v>65</v>
      </c>
      <c r="B70" s="8">
        <v>150123</v>
      </c>
      <c r="C70" s="15" t="s">
        <v>71</v>
      </c>
    </row>
    <row r="71" spans="1:3">
      <c r="A71" s="5">
        <v>66</v>
      </c>
      <c r="B71" s="8">
        <v>150124</v>
      </c>
      <c r="C71" s="15" t="s">
        <v>72</v>
      </c>
    </row>
    <row r="72" spans="1:3">
      <c r="A72" s="5">
        <v>67</v>
      </c>
      <c r="B72" s="8">
        <v>150125</v>
      </c>
      <c r="C72" s="15" t="s">
        <v>73</v>
      </c>
    </row>
    <row r="73" spans="1:3">
      <c r="A73" s="5">
        <v>68</v>
      </c>
      <c r="B73" s="8">
        <v>150126</v>
      </c>
      <c r="C73" s="15" t="s">
        <v>74</v>
      </c>
    </row>
    <row r="74" spans="1:3">
      <c r="A74" s="5">
        <v>69</v>
      </c>
      <c r="B74" s="8">
        <v>150127</v>
      </c>
      <c r="C74" s="15" t="s">
        <v>75</v>
      </c>
    </row>
    <row r="75" spans="1:3">
      <c r="A75" s="5">
        <v>70</v>
      </c>
      <c r="B75" s="8">
        <v>150128</v>
      </c>
      <c r="C75" s="15" t="s">
        <v>76</v>
      </c>
    </row>
    <row r="76" spans="1:3">
      <c r="A76" s="5">
        <v>71</v>
      </c>
      <c r="B76" s="8">
        <v>150129</v>
      </c>
      <c r="C76" s="15" t="s">
        <v>77</v>
      </c>
    </row>
    <row r="77" spans="1:3">
      <c r="A77" s="5">
        <v>72</v>
      </c>
      <c r="B77" s="8">
        <v>150130</v>
      </c>
      <c r="C77" s="15" t="s">
        <v>78</v>
      </c>
    </row>
    <row r="78" spans="1:3">
      <c r="A78" s="5">
        <v>73</v>
      </c>
      <c r="B78" s="8">
        <v>150131</v>
      </c>
      <c r="C78" s="15" t="s">
        <v>79</v>
      </c>
    </row>
    <row r="79" spans="1:3">
      <c r="A79" s="5">
        <v>74</v>
      </c>
      <c r="B79" s="8">
        <v>150132</v>
      </c>
      <c r="C79" s="15" t="s">
        <v>80</v>
      </c>
    </row>
    <row r="80" spans="1:3">
      <c r="A80" s="5">
        <v>75</v>
      </c>
      <c r="B80" s="8">
        <v>150133</v>
      </c>
      <c r="C80" s="15" t="s">
        <v>81</v>
      </c>
    </row>
    <row r="81" spans="1:3">
      <c r="A81" s="5">
        <v>76</v>
      </c>
      <c r="B81" s="8">
        <v>150134</v>
      </c>
      <c r="C81" s="15" t="s">
        <v>82</v>
      </c>
    </row>
    <row r="82" spans="1:3">
      <c r="A82" s="5">
        <v>77</v>
      </c>
      <c r="B82" s="8">
        <v>150135</v>
      </c>
      <c r="C82" s="15" t="s">
        <v>83</v>
      </c>
    </row>
    <row r="83" spans="1:3">
      <c r="A83" s="5">
        <v>78</v>
      </c>
      <c r="B83" s="8">
        <v>150136</v>
      </c>
      <c r="C83" s="15" t="s">
        <v>84</v>
      </c>
    </row>
    <row r="84" spans="1:3">
      <c r="A84" s="5">
        <v>79</v>
      </c>
      <c r="B84" s="8">
        <v>150137</v>
      </c>
      <c r="C84" s="15" t="s">
        <v>85</v>
      </c>
    </row>
  </sheetData>
  <mergeCells count="2">
    <mergeCell ref="A3:A5"/>
    <mergeCell ref="B3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9"/>
  <sheetViews>
    <sheetView zoomScale="130" zoomScaleNormal="130" workbookViewId="0">
      <pane ySplit="5" topLeftCell="A6" activePane="bottomLeft" state="frozen"/>
      <selection pane="bottomLeft" activeCell="B14" sqref="B14"/>
    </sheetView>
  </sheetViews>
  <sheetFormatPr defaultRowHeight="15"/>
  <cols>
    <col min="2" max="2" width="19.28515625" customWidth="1"/>
    <col min="3" max="3" width="16.42578125" style="19" customWidth="1"/>
  </cols>
  <sheetData>
    <row r="4" spans="2:5">
      <c r="B4" s="49" t="s">
        <v>96</v>
      </c>
      <c r="C4" s="50" t="s">
        <v>97</v>
      </c>
    </row>
    <row r="5" spans="2:5">
      <c r="B5" s="49"/>
      <c r="C5" s="50"/>
    </row>
    <row r="6" spans="2:5">
      <c r="B6" s="23" t="s">
        <v>102</v>
      </c>
      <c r="C6" s="18">
        <v>1755.84</v>
      </c>
      <c r="E6">
        <v>322.07</v>
      </c>
    </row>
    <row r="7" spans="2:5">
      <c r="B7" s="23" t="s">
        <v>103</v>
      </c>
      <c r="C7" s="18">
        <v>1488.29</v>
      </c>
    </row>
    <row r="8" spans="2:5">
      <c r="B8" t="s">
        <v>104</v>
      </c>
      <c r="C8" s="18">
        <v>1943.96</v>
      </c>
    </row>
    <row r="9" spans="2:5">
      <c r="B9" t="s">
        <v>109</v>
      </c>
      <c r="C9" s="18">
        <v>25306.6</v>
      </c>
    </row>
  </sheetData>
  <mergeCells count="2"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51"/>
  <sheetViews>
    <sheetView tabSelected="1" zoomScale="130" zoomScaleNormal="130" workbookViewId="0">
      <pane ySplit="11" topLeftCell="A12" activePane="bottomLeft" state="frozen"/>
      <selection pane="bottomLeft" activeCell="F59" sqref="F59"/>
    </sheetView>
  </sheetViews>
  <sheetFormatPr defaultRowHeight="15"/>
  <cols>
    <col min="3" max="3" width="29.140625" customWidth="1"/>
    <col min="4" max="4" width="17.85546875" customWidth="1"/>
    <col min="5" max="5" width="16.5703125" style="39" customWidth="1"/>
    <col min="6" max="6" width="14.140625" style="39" customWidth="1"/>
    <col min="7" max="7" width="15" style="40" customWidth="1"/>
    <col min="8" max="8" width="19.85546875" style="19" bestFit="1" customWidth="1"/>
    <col min="9" max="9" width="18.7109375" style="19" bestFit="1" customWidth="1"/>
    <col min="10" max="10" width="22.5703125" style="19" customWidth="1"/>
  </cols>
  <sheetData>
    <row r="2" spans="2:10" ht="23.25">
      <c r="C2" s="32" t="s">
        <v>106</v>
      </c>
    </row>
    <row r="8" spans="2:10">
      <c r="B8" s="51" t="s">
        <v>0</v>
      </c>
      <c r="C8" s="53" t="s">
        <v>1</v>
      </c>
      <c r="D8" s="54" t="s">
        <v>94</v>
      </c>
      <c r="E8" s="56" t="s">
        <v>95</v>
      </c>
      <c r="F8" s="57"/>
      <c r="G8" s="58"/>
      <c r="H8" s="59" t="s">
        <v>98</v>
      </c>
      <c r="I8" s="59"/>
      <c r="J8" s="59"/>
    </row>
    <row r="9" spans="2:10">
      <c r="B9" s="52"/>
      <c r="C9" s="53"/>
      <c r="D9" s="55"/>
      <c r="E9" s="41" t="s">
        <v>2</v>
      </c>
      <c r="F9" s="42" t="s">
        <v>3</v>
      </c>
      <c r="G9" s="43" t="s">
        <v>4</v>
      </c>
      <c r="H9" s="20" t="s">
        <v>2</v>
      </c>
      <c r="I9" s="20" t="s">
        <v>3</v>
      </c>
      <c r="J9" s="20" t="s">
        <v>4</v>
      </c>
    </row>
    <row r="10" spans="2:10" s="30" customFormat="1" ht="15.75">
      <c r="B10" s="29"/>
      <c r="C10" s="24"/>
      <c r="D10" s="31"/>
      <c r="E10" s="44">
        <f>SUBTOTAL(9,E12:E100)</f>
        <v>179217</v>
      </c>
      <c r="F10" s="44">
        <f t="shared" ref="F10:J10" si="0">SUBTOTAL(9,F12:F100)</f>
        <v>34355</v>
      </c>
      <c r="G10" s="44">
        <f t="shared" si="0"/>
        <v>213572</v>
      </c>
      <c r="H10" s="33">
        <f t="shared" si="0"/>
        <v>304878642.31</v>
      </c>
      <c r="I10" s="33">
        <f t="shared" si="0"/>
        <v>61055050.259999998</v>
      </c>
      <c r="J10" s="33">
        <f t="shared" si="0"/>
        <v>365933692.56999999</v>
      </c>
    </row>
    <row r="11" spans="2:10" ht="15" customHeight="1">
      <c r="B11" s="34" t="s">
        <v>86</v>
      </c>
      <c r="C11" s="25" t="s">
        <v>87</v>
      </c>
      <c r="D11" s="25" t="s">
        <v>99</v>
      </c>
      <c r="E11" s="25" t="s">
        <v>88</v>
      </c>
      <c r="F11" s="26" t="s">
        <v>89</v>
      </c>
      <c r="G11" s="26" t="s">
        <v>90</v>
      </c>
      <c r="H11" s="27" t="s">
        <v>91</v>
      </c>
      <c r="I11" s="28" t="s">
        <v>92</v>
      </c>
      <c r="J11" s="28" t="s">
        <v>93</v>
      </c>
    </row>
    <row r="12" spans="2:10" ht="15" customHeight="1">
      <c r="B12" s="16">
        <v>150007</v>
      </c>
      <c r="C12" s="22" t="str">
        <f t="shared" ref="C12:C15" si="1">IF(B12&gt;0,VLOOKUP(B12,LPU,2,0),"")</f>
        <v>ГБУЗ "Алагирская ЦРБ"</v>
      </c>
      <c r="D12" s="38" t="s">
        <v>102</v>
      </c>
      <c r="E12" s="16">
        <v>2715</v>
      </c>
      <c r="F12" s="16">
        <v>300</v>
      </c>
      <c r="G12" s="17">
        <f t="shared" ref="G12" si="2">E12+F12</f>
        <v>3015</v>
      </c>
      <c r="H12" s="21">
        <f t="shared" ref="H12" si="3">E12*VLOOKUP(D12,TAR,2,0)</f>
        <v>4767105.5999999996</v>
      </c>
      <c r="I12" s="21">
        <f t="shared" ref="I12" si="4">F12*VLOOKUP(D12,TAR,2,0)</f>
        <v>526752</v>
      </c>
      <c r="J12" s="21">
        <f t="shared" ref="J12" si="5">G12*VLOOKUP(D12,TAR,2,0)</f>
        <v>5293857.5999999996</v>
      </c>
    </row>
    <row r="13" spans="2:10" ht="15" customHeight="1">
      <c r="B13" s="16">
        <v>150007</v>
      </c>
      <c r="C13" s="22" t="str">
        <f t="shared" si="1"/>
        <v>ГБУЗ "Алагирская ЦРБ"</v>
      </c>
      <c r="D13" s="38" t="s">
        <v>103</v>
      </c>
      <c r="E13" s="16">
        <v>8023</v>
      </c>
      <c r="F13" s="16">
        <v>700</v>
      </c>
      <c r="G13" s="17">
        <f t="shared" ref="G13:G16" si="6">E13+F13</f>
        <v>8723</v>
      </c>
      <c r="H13" s="21">
        <f t="shared" ref="H13:H16" si="7">E13*VLOOKUP(D13,TAR,2,0)</f>
        <v>11940550.67</v>
      </c>
      <c r="I13" s="21">
        <f t="shared" ref="I13:I16" si="8">F13*VLOOKUP(D13,TAR,2,0)</f>
        <v>1041803</v>
      </c>
      <c r="J13" s="21">
        <f t="shared" ref="J13:J16" si="9">G13*VLOOKUP(D13,TAR,2,0)</f>
        <v>12982353.67</v>
      </c>
    </row>
    <row r="14" spans="2:10" ht="15" customHeight="1">
      <c r="B14" s="16">
        <v>150007</v>
      </c>
      <c r="C14" s="22" t="str">
        <f t="shared" si="1"/>
        <v>ГБУЗ "Алагирская ЦРБ"</v>
      </c>
      <c r="D14" s="16" t="s">
        <v>104</v>
      </c>
      <c r="E14" s="16">
        <v>0</v>
      </c>
      <c r="F14" s="16">
        <v>0</v>
      </c>
      <c r="G14" s="17">
        <f t="shared" si="6"/>
        <v>0</v>
      </c>
      <c r="H14" s="21">
        <f t="shared" si="7"/>
        <v>0</v>
      </c>
      <c r="I14" s="21">
        <f t="shared" si="8"/>
        <v>0</v>
      </c>
      <c r="J14" s="21">
        <f t="shared" si="9"/>
        <v>0</v>
      </c>
    </row>
    <row r="15" spans="2:10" ht="15" customHeight="1">
      <c r="B15" s="16">
        <v>150007</v>
      </c>
      <c r="C15" s="22" t="str">
        <f t="shared" si="1"/>
        <v>ГБУЗ "Алагирская ЦРБ"</v>
      </c>
      <c r="D15" s="16" t="s">
        <v>109</v>
      </c>
      <c r="E15" s="16">
        <v>0</v>
      </c>
      <c r="F15" s="16">
        <v>0</v>
      </c>
      <c r="G15" s="17">
        <f t="shared" si="6"/>
        <v>0</v>
      </c>
      <c r="H15" s="21">
        <f t="shared" si="7"/>
        <v>0</v>
      </c>
      <c r="I15" s="21">
        <f t="shared" si="8"/>
        <v>0</v>
      </c>
      <c r="J15" s="21">
        <f t="shared" si="9"/>
        <v>0</v>
      </c>
    </row>
    <row r="16" spans="2:10" ht="15" customHeight="1">
      <c r="B16" s="16">
        <v>150020</v>
      </c>
      <c r="C16" s="22" t="str">
        <f t="shared" ref="C16:C19" si="10">IF(B16&gt;0,VLOOKUP(B16,LPU,2,0),"")</f>
        <v>ГБУЗ "Республиканский центр пульмонологической помощи" МЗ РСО-А</v>
      </c>
      <c r="D16" s="38" t="s">
        <v>102</v>
      </c>
      <c r="E16" s="16">
        <v>0</v>
      </c>
      <c r="F16" s="16">
        <v>0</v>
      </c>
      <c r="G16" s="17">
        <f t="shared" si="6"/>
        <v>0</v>
      </c>
      <c r="H16" s="21">
        <f t="shared" si="7"/>
        <v>0</v>
      </c>
      <c r="I16" s="21">
        <f t="shared" si="8"/>
        <v>0</v>
      </c>
      <c r="J16" s="21">
        <f t="shared" si="9"/>
        <v>0</v>
      </c>
    </row>
    <row r="17" spans="2:10" ht="15" customHeight="1">
      <c r="B17" s="16">
        <v>150020</v>
      </c>
      <c r="C17" s="22" t="str">
        <f t="shared" si="10"/>
        <v>ГБУЗ "Республиканский центр пульмонологической помощи" МЗ РСО-А</v>
      </c>
      <c r="D17" s="38" t="s">
        <v>103</v>
      </c>
      <c r="E17" s="16">
        <v>447</v>
      </c>
      <c r="F17" s="16">
        <v>48</v>
      </c>
      <c r="G17" s="17">
        <f t="shared" ref="G17:G20" si="11">E17+F17</f>
        <v>495</v>
      </c>
      <c r="H17" s="21">
        <f t="shared" ref="H17:H20" si="12">E17*VLOOKUP(D17,TAR,2,0)</f>
        <v>665265.63</v>
      </c>
      <c r="I17" s="21">
        <f t="shared" ref="I17:I20" si="13">F17*VLOOKUP(D17,TAR,2,0)</f>
        <v>71437.919999999998</v>
      </c>
      <c r="J17" s="21">
        <f t="shared" ref="J17:J20" si="14">G17*VLOOKUP(D17,TAR,2,0)</f>
        <v>736703.54999999993</v>
      </c>
    </row>
    <row r="18" spans="2:10" ht="15" customHeight="1">
      <c r="B18" s="16">
        <v>150020</v>
      </c>
      <c r="C18" s="22" t="str">
        <f t="shared" si="10"/>
        <v>ГБУЗ "Республиканский центр пульмонологической помощи" МЗ РСО-А</v>
      </c>
      <c r="D18" s="16" t="s">
        <v>104</v>
      </c>
      <c r="E18" s="16">
        <v>0</v>
      </c>
      <c r="F18" s="16">
        <v>0</v>
      </c>
      <c r="G18" s="17">
        <f t="shared" si="11"/>
        <v>0</v>
      </c>
      <c r="H18" s="21">
        <f t="shared" si="12"/>
        <v>0</v>
      </c>
      <c r="I18" s="21">
        <f t="shared" si="13"/>
        <v>0</v>
      </c>
      <c r="J18" s="21">
        <f t="shared" si="14"/>
        <v>0</v>
      </c>
    </row>
    <row r="19" spans="2:10" ht="15" customHeight="1">
      <c r="B19" s="16">
        <v>150020</v>
      </c>
      <c r="C19" s="22" t="str">
        <f t="shared" si="10"/>
        <v>ГБУЗ "Республиканский центр пульмонологической помощи" МЗ РСО-А</v>
      </c>
      <c r="D19" s="16" t="s">
        <v>109</v>
      </c>
      <c r="E19" s="16">
        <v>0</v>
      </c>
      <c r="F19" s="16">
        <v>0</v>
      </c>
      <c r="G19" s="17">
        <f t="shared" si="11"/>
        <v>0</v>
      </c>
      <c r="H19" s="21">
        <f t="shared" si="12"/>
        <v>0</v>
      </c>
      <c r="I19" s="21">
        <f t="shared" si="13"/>
        <v>0</v>
      </c>
      <c r="J19" s="21">
        <f t="shared" si="14"/>
        <v>0</v>
      </c>
    </row>
    <row r="20" spans="2:10" ht="15" customHeight="1">
      <c r="B20" s="16">
        <v>150009</v>
      </c>
      <c r="C20" s="22" t="str">
        <f t="shared" ref="C20:C23" si="15">IF(B20&gt;0,VLOOKUP(B20,LPU,2,0),"")</f>
        <v>ГБУЗ "Ардонская ЦРБ"</v>
      </c>
      <c r="D20" s="38" t="s">
        <v>102</v>
      </c>
      <c r="E20" s="16">
        <v>2918</v>
      </c>
      <c r="F20" s="16">
        <v>100</v>
      </c>
      <c r="G20" s="17">
        <f t="shared" si="11"/>
        <v>3018</v>
      </c>
      <c r="H20" s="21">
        <f t="shared" si="12"/>
        <v>5123541.12</v>
      </c>
      <c r="I20" s="21">
        <f t="shared" si="13"/>
        <v>175584</v>
      </c>
      <c r="J20" s="21">
        <f t="shared" si="14"/>
        <v>5299125.12</v>
      </c>
    </row>
    <row r="21" spans="2:10" ht="15" customHeight="1">
      <c r="B21" s="16">
        <v>150009</v>
      </c>
      <c r="C21" s="22" t="str">
        <f t="shared" si="15"/>
        <v>ГБУЗ "Ардонская ЦРБ"</v>
      </c>
      <c r="D21" s="38" t="s">
        <v>103</v>
      </c>
      <c r="E21" s="16">
        <v>6106</v>
      </c>
      <c r="F21" s="16">
        <v>148</v>
      </c>
      <c r="G21" s="17">
        <f t="shared" ref="G21:G24" si="16">E21+F21</f>
        <v>6254</v>
      </c>
      <c r="H21" s="21">
        <f t="shared" ref="H21:H24" si="17">E21*VLOOKUP(D21,TAR,2,0)</f>
        <v>9087498.7400000002</v>
      </c>
      <c r="I21" s="21">
        <f t="shared" ref="I21:I24" si="18">F21*VLOOKUP(D21,TAR,2,0)</f>
        <v>220266.91999999998</v>
      </c>
      <c r="J21" s="21">
        <f t="shared" ref="J21:J24" si="19">G21*VLOOKUP(D21,TAR,2,0)</f>
        <v>9307765.6600000001</v>
      </c>
    </row>
    <row r="22" spans="2:10" ht="15" customHeight="1">
      <c r="B22" s="16">
        <v>150009</v>
      </c>
      <c r="C22" s="22" t="str">
        <f t="shared" si="15"/>
        <v>ГБУЗ "Ардонская ЦРБ"</v>
      </c>
      <c r="D22" s="16" t="s">
        <v>104</v>
      </c>
      <c r="E22" s="16">
        <v>0</v>
      </c>
      <c r="F22" s="16">
        <v>0</v>
      </c>
      <c r="G22" s="17">
        <f t="shared" si="16"/>
        <v>0</v>
      </c>
      <c r="H22" s="21">
        <f t="shared" si="17"/>
        <v>0</v>
      </c>
      <c r="I22" s="21">
        <f t="shared" si="18"/>
        <v>0</v>
      </c>
      <c r="J22" s="21">
        <f t="shared" si="19"/>
        <v>0</v>
      </c>
    </row>
    <row r="23" spans="2:10" ht="15" customHeight="1">
      <c r="B23" s="16">
        <v>150009</v>
      </c>
      <c r="C23" s="22" t="str">
        <f t="shared" si="15"/>
        <v>ГБУЗ "Ардонская ЦРБ"</v>
      </c>
      <c r="D23" s="16" t="s">
        <v>109</v>
      </c>
      <c r="E23" s="16">
        <v>0</v>
      </c>
      <c r="F23" s="16">
        <v>0</v>
      </c>
      <c r="G23" s="17">
        <f t="shared" si="16"/>
        <v>0</v>
      </c>
      <c r="H23" s="21">
        <f t="shared" si="17"/>
        <v>0</v>
      </c>
      <c r="I23" s="21">
        <f t="shared" si="18"/>
        <v>0</v>
      </c>
      <c r="J23" s="21">
        <f t="shared" si="19"/>
        <v>0</v>
      </c>
    </row>
    <row r="24" spans="2:10" ht="15" customHeight="1">
      <c r="B24" s="16">
        <v>150019</v>
      </c>
      <c r="C24" s="22" t="str">
        <f t="shared" ref="C24:C27" si="20">IF(B24&gt;0,VLOOKUP(B24,LPU,2,0),"")</f>
        <v>ГБУЗ "Дигорская ЦРБ"</v>
      </c>
      <c r="D24" s="38" t="s">
        <v>102</v>
      </c>
      <c r="E24" s="16">
        <v>2442</v>
      </c>
      <c r="F24" s="16">
        <v>53</v>
      </c>
      <c r="G24" s="17">
        <f t="shared" si="16"/>
        <v>2495</v>
      </c>
      <c r="H24" s="21">
        <f t="shared" si="17"/>
        <v>4287761.28</v>
      </c>
      <c r="I24" s="21">
        <f t="shared" si="18"/>
        <v>93059.51999999999</v>
      </c>
      <c r="J24" s="21">
        <f t="shared" si="19"/>
        <v>4380820.8</v>
      </c>
    </row>
    <row r="25" spans="2:10" ht="15" customHeight="1">
      <c r="B25" s="16">
        <v>150019</v>
      </c>
      <c r="C25" s="22" t="str">
        <f t="shared" si="20"/>
        <v>ГБУЗ "Дигорская ЦРБ"</v>
      </c>
      <c r="D25" s="38" t="s">
        <v>103</v>
      </c>
      <c r="E25" s="16">
        <v>3900</v>
      </c>
      <c r="F25" s="16">
        <v>126</v>
      </c>
      <c r="G25" s="17">
        <f t="shared" ref="G25:G28" si="21">E25+F25</f>
        <v>4026</v>
      </c>
      <c r="H25" s="21">
        <f t="shared" ref="H25:H28" si="22">E25*VLOOKUP(D25,TAR,2,0)</f>
        <v>5804331</v>
      </c>
      <c r="I25" s="21">
        <f t="shared" ref="I25:I28" si="23">F25*VLOOKUP(D25,TAR,2,0)</f>
        <v>187524.54</v>
      </c>
      <c r="J25" s="21">
        <f t="shared" ref="J25:J28" si="24">G25*VLOOKUP(D25,TAR,2,0)</f>
        <v>5991855.54</v>
      </c>
    </row>
    <row r="26" spans="2:10" ht="15" customHeight="1">
      <c r="B26" s="16">
        <v>150019</v>
      </c>
      <c r="C26" s="22" t="str">
        <f t="shared" si="20"/>
        <v>ГБУЗ "Дигорская ЦРБ"</v>
      </c>
      <c r="D26" s="16" t="s">
        <v>104</v>
      </c>
      <c r="E26" s="16">
        <v>0</v>
      </c>
      <c r="F26" s="16">
        <v>0</v>
      </c>
      <c r="G26" s="17">
        <f t="shared" si="21"/>
        <v>0</v>
      </c>
      <c r="H26" s="21">
        <f t="shared" si="22"/>
        <v>0</v>
      </c>
      <c r="I26" s="21">
        <f t="shared" si="23"/>
        <v>0</v>
      </c>
      <c r="J26" s="21">
        <f t="shared" si="24"/>
        <v>0</v>
      </c>
    </row>
    <row r="27" spans="2:10" ht="15" customHeight="1">
      <c r="B27" s="16">
        <v>150019</v>
      </c>
      <c r="C27" s="22" t="str">
        <f t="shared" si="20"/>
        <v>ГБУЗ "Дигорская ЦРБ"</v>
      </c>
      <c r="D27" s="16" t="s">
        <v>109</v>
      </c>
      <c r="E27" s="16">
        <v>5</v>
      </c>
      <c r="F27" s="16">
        <v>0</v>
      </c>
      <c r="G27" s="17">
        <f t="shared" si="21"/>
        <v>5</v>
      </c>
      <c r="H27" s="21">
        <f t="shared" si="22"/>
        <v>126533</v>
      </c>
      <c r="I27" s="21">
        <f t="shared" si="23"/>
        <v>0</v>
      </c>
      <c r="J27" s="21">
        <f t="shared" si="24"/>
        <v>126533</v>
      </c>
    </row>
    <row r="28" spans="2:10" ht="14.25" customHeight="1">
      <c r="B28" s="16">
        <v>150010</v>
      </c>
      <c r="C28" s="22" t="str">
        <f t="shared" ref="C28:C31" si="25">IF(B28&gt;0,VLOOKUP(B28,LPU,2,0),"")</f>
        <v>ГБУЗ "Ирафская ЦРБ"</v>
      </c>
      <c r="D28" s="38" t="s">
        <v>102</v>
      </c>
      <c r="E28" s="16">
        <v>1153</v>
      </c>
      <c r="F28" s="16">
        <v>88</v>
      </c>
      <c r="G28" s="17">
        <f t="shared" si="21"/>
        <v>1241</v>
      </c>
      <c r="H28" s="21">
        <f t="shared" si="22"/>
        <v>2024483.52</v>
      </c>
      <c r="I28" s="21">
        <f t="shared" si="23"/>
        <v>154513.91999999998</v>
      </c>
      <c r="J28" s="21">
        <f t="shared" si="24"/>
        <v>2178997.44</v>
      </c>
    </row>
    <row r="29" spans="2:10" ht="14.25" customHeight="1">
      <c r="B29" s="16">
        <v>150010</v>
      </c>
      <c r="C29" s="22" t="str">
        <f t="shared" si="25"/>
        <v>ГБУЗ "Ирафская ЦРБ"</v>
      </c>
      <c r="D29" s="38" t="s">
        <v>103</v>
      </c>
      <c r="E29" s="16">
        <v>3591</v>
      </c>
      <c r="F29" s="16">
        <v>160</v>
      </c>
      <c r="G29" s="17">
        <f t="shared" ref="G29:G32" si="26">E29+F29</f>
        <v>3751</v>
      </c>
      <c r="H29" s="21">
        <f t="shared" ref="H29:H32" si="27">E29*VLOOKUP(D29,TAR,2,0)</f>
        <v>5344449.3899999997</v>
      </c>
      <c r="I29" s="21">
        <f t="shared" ref="I29:I32" si="28">F29*VLOOKUP(D29,TAR,2,0)</f>
        <v>238126.4</v>
      </c>
      <c r="J29" s="21">
        <f t="shared" ref="J29:J32" si="29">G29*VLOOKUP(D29,TAR,2,0)</f>
        <v>5582575.79</v>
      </c>
    </row>
    <row r="30" spans="2:10" ht="14.25" customHeight="1">
      <c r="B30" s="16">
        <v>150010</v>
      </c>
      <c r="C30" s="22" t="str">
        <f t="shared" si="25"/>
        <v>ГБУЗ "Ирафская ЦРБ"</v>
      </c>
      <c r="D30" s="16" t="s">
        <v>104</v>
      </c>
      <c r="E30" s="16">
        <v>0</v>
      </c>
      <c r="F30" s="16">
        <v>0</v>
      </c>
      <c r="G30" s="17">
        <f t="shared" si="26"/>
        <v>0</v>
      </c>
      <c r="H30" s="21">
        <f t="shared" si="27"/>
        <v>0</v>
      </c>
      <c r="I30" s="21">
        <f t="shared" si="28"/>
        <v>0</v>
      </c>
      <c r="J30" s="21">
        <f t="shared" si="29"/>
        <v>0</v>
      </c>
    </row>
    <row r="31" spans="2:10" ht="14.25" customHeight="1">
      <c r="B31" s="16">
        <v>150010</v>
      </c>
      <c r="C31" s="22" t="str">
        <f t="shared" si="25"/>
        <v>ГБУЗ "Ирафская ЦРБ"</v>
      </c>
      <c r="D31" s="16" t="s">
        <v>109</v>
      </c>
      <c r="E31" s="16">
        <v>8</v>
      </c>
      <c r="F31" s="16">
        <v>2</v>
      </c>
      <c r="G31" s="17">
        <f t="shared" si="26"/>
        <v>10</v>
      </c>
      <c r="H31" s="21">
        <f t="shared" si="27"/>
        <v>202452.8</v>
      </c>
      <c r="I31" s="21">
        <f t="shared" si="28"/>
        <v>50613.2</v>
      </c>
      <c r="J31" s="21">
        <f t="shared" si="29"/>
        <v>253066</v>
      </c>
    </row>
    <row r="32" spans="2:10" ht="14.25" customHeight="1">
      <c r="B32" s="16">
        <v>150012</v>
      </c>
      <c r="C32" s="22" t="str">
        <f t="shared" ref="C32:C35" si="30">IF(B32&gt;0,VLOOKUP(B32,LPU,2,0),"")</f>
        <v>ГБУЗ "Кировская ЦРБ"</v>
      </c>
      <c r="D32" s="38" t="s">
        <v>102</v>
      </c>
      <c r="E32" s="16">
        <v>2880</v>
      </c>
      <c r="F32" s="16">
        <v>100</v>
      </c>
      <c r="G32" s="17">
        <f t="shared" si="26"/>
        <v>2980</v>
      </c>
      <c r="H32" s="21">
        <f t="shared" si="27"/>
        <v>5056819.2000000002</v>
      </c>
      <c r="I32" s="21">
        <f t="shared" si="28"/>
        <v>175584</v>
      </c>
      <c r="J32" s="21">
        <f t="shared" si="29"/>
        <v>5232403.2</v>
      </c>
    </row>
    <row r="33" spans="2:10" ht="14.25" customHeight="1">
      <c r="B33" s="16">
        <v>150012</v>
      </c>
      <c r="C33" s="22" t="str">
        <f t="shared" si="30"/>
        <v>ГБУЗ "Кировская ЦРБ"</v>
      </c>
      <c r="D33" s="38" t="s">
        <v>103</v>
      </c>
      <c r="E33" s="16">
        <v>4382</v>
      </c>
      <c r="F33" s="16">
        <v>103</v>
      </c>
      <c r="G33" s="17">
        <f t="shared" ref="G33:G36" si="31">E33+F33</f>
        <v>4485</v>
      </c>
      <c r="H33" s="21">
        <f t="shared" ref="H33:H36" si="32">E33*VLOOKUP(D33,TAR,2,0)</f>
        <v>6521686.7800000003</v>
      </c>
      <c r="I33" s="21">
        <f t="shared" ref="I33:I36" si="33">F33*VLOOKUP(D33,TAR,2,0)</f>
        <v>153293.87</v>
      </c>
      <c r="J33" s="21">
        <f t="shared" ref="J33:J36" si="34">G33*VLOOKUP(D33,TAR,2,0)</f>
        <v>6674980.6499999994</v>
      </c>
    </row>
    <row r="34" spans="2:10" ht="14.25" customHeight="1">
      <c r="B34" s="16">
        <v>150012</v>
      </c>
      <c r="C34" s="22" t="str">
        <f t="shared" si="30"/>
        <v>ГБУЗ "Кировская ЦРБ"</v>
      </c>
      <c r="D34" s="16" t="s">
        <v>104</v>
      </c>
      <c r="E34" s="16">
        <v>0</v>
      </c>
      <c r="F34" s="16">
        <v>0</v>
      </c>
      <c r="G34" s="17">
        <f t="shared" si="31"/>
        <v>0</v>
      </c>
      <c r="H34" s="21">
        <f t="shared" si="32"/>
        <v>0</v>
      </c>
      <c r="I34" s="21">
        <f t="shared" si="33"/>
        <v>0</v>
      </c>
      <c r="J34" s="21">
        <f t="shared" si="34"/>
        <v>0</v>
      </c>
    </row>
    <row r="35" spans="2:10" ht="14.25" customHeight="1">
      <c r="B35" s="16">
        <v>150012</v>
      </c>
      <c r="C35" s="22" t="str">
        <f t="shared" si="30"/>
        <v>ГБУЗ "Кировская ЦРБ"</v>
      </c>
      <c r="D35" s="16" t="s">
        <v>109</v>
      </c>
      <c r="E35" s="16">
        <v>18</v>
      </c>
      <c r="F35" s="16">
        <v>2</v>
      </c>
      <c r="G35" s="17">
        <f t="shared" si="31"/>
        <v>20</v>
      </c>
      <c r="H35" s="21">
        <f t="shared" si="32"/>
        <v>455518.8</v>
      </c>
      <c r="I35" s="21">
        <f t="shared" si="33"/>
        <v>50613.2</v>
      </c>
      <c r="J35" s="21">
        <f t="shared" si="34"/>
        <v>506132</v>
      </c>
    </row>
    <row r="36" spans="2:10" ht="14.25" customHeight="1">
      <c r="B36" s="16">
        <v>150112</v>
      </c>
      <c r="C36" s="22" t="str">
        <f t="shared" ref="C36:C39" si="35">IF(B36&gt;0,VLOOKUP(B36,LPU,2,0),"")</f>
        <v>ГБУЗ "Моздокская ЦРБ"</v>
      </c>
      <c r="D36" s="38" t="s">
        <v>102</v>
      </c>
      <c r="E36" s="16">
        <v>2410</v>
      </c>
      <c r="F36" s="16">
        <v>5</v>
      </c>
      <c r="G36" s="17">
        <f t="shared" si="31"/>
        <v>2415</v>
      </c>
      <c r="H36" s="21">
        <f t="shared" si="32"/>
        <v>4231574.3999999994</v>
      </c>
      <c r="I36" s="21">
        <f t="shared" si="33"/>
        <v>8779.1999999999989</v>
      </c>
      <c r="J36" s="21">
        <f t="shared" si="34"/>
        <v>4240353.5999999996</v>
      </c>
    </row>
    <row r="37" spans="2:10" ht="14.25" customHeight="1">
      <c r="B37" s="16">
        <v>150112</v>
      </c>
      <c r="C37" s="22" t="str">
        <f t="shared" si="35"/>
        <v>ГБУЗ "Моздокская ЦРБ"</v>
      </c>
      <c r="D37" s="38" t="s">
        <v>103</v>
      </c>
      <c r="E37" s="16">
        <v>21995</v>
      </c>
      <c r="F37" s="16">
        <v>100</v>
      </c>
      <c r="G37" s="17">
        <f t="shared" ref="G37:G40" si="36">E37+F37</f>
        <v>22095</v>
      </c>
      <c r="H37" s="21">
        <f t="shared" ref="H37:H40" si="37">E37*VLOOKUP(D37,TAR,2,0)</f>
        <v>32734938.550000001</v>
      </c>
      <c r="I37" s="21">
        <f t="shared" ref="I37:I40" si="38">F37*VLOOKUP(D37,TAR,2,0)</f>
        <v>148829</v>
      </c>
      <c r="J37" s="21">
        <f t="shared" ref="J37:J40" si="39">G37*VLOOKUP(D37,TAR,2,0)</f>
        <v>32883767.550000001</v>
      </c>
    </row>
    <row r="38" spans="2:10" ht="14.25" customHeight="1">
      <c r="B38" s="16">
        <v>150112</v>
      </c>
      <c r="C38" s="22" t="str">
        <f t="shared" si="35"/>
        <v>ГБУЗ "Моздокская ЦРБ"</v>
      </c>
      <c r="D38" s="16" t="s">
        <v>104</v>
      </c>
      <c r="E38" s="16">
        <v>0</v>
      </c>
      <c r="F38" s="16">
        <v>0</v>
      </c>
      <c r="G38" s="17">
        <f t="shared" si="36"/>
        <v>0</v>
      </c>
      <c r="H38" s="21">
        <f t="shared" si="37"/>
        <v>0</v>
      </c>
      <c r="I38" s="21">
        <f t="shared" si="38"/>
        <v>0</v>
      </c>
      <c r="J38" s="21">
        <f t="shared" si="39"/>
        <v>0</v>
      </c>
    </row>
    <row r="39" spans="2:10" ht="14.25" customHeight="1">
      <c r="B39" s="16">
        <v>150112</v>
      </c>
      <c r="C39" s="22" t="str">
        <f t="shared" si="35"/>
        <v>ГБУЗ "Моздокская ЦРБ"</v>
      </c>
      <c r="D39" s="16" t="s">
        <v>109</v>
      </c>
      <c r="E39" s="16">
        <v>28</v>
      </c>
      <c r="F39" s="16">
        <v>2</v>
      </c>
      <c r="G39" s="17">
        <f t="shared" si="36"/>
        <v>30</v>
      </c>
      <c r="H39" s="21">
        <f t="shared" si="37"/>
        <v>708584.79999999993</v>
      </c>
      <c r="I39" s="21">
        <f t="shared" si="38"/>
        <v>50613.2</v>
      </c>
      <c r="J39" s="21">
        <f t="shared" si="39"/>
        <v>759198</v>
      </c>
    </row>
    <row r="40" spans="2:10" ht="14.25" customHeight="1">
      <c r="B40" s="16">
        <v>150016</v>
      </c>
      <c r="C40" s="22" t="str">
        <f t="shared" ref="C40:C43" si="40">IF(B40&gt;0,VLOOKUP(B40,LPU,2,0),"")</f>
        <v>ГБУЗ "Пригородная ЦРБ"</v>
      </c>
      <c r="D40" s="38" t="s">
        <v>102</v>
      </c>
      <c r="E40" s="16">
        <v>14961</v>
      </c>
      <c r="F40" s="16">
        <v>3993</v>
      </c>
      <c r="G40" s="17">
        <f t="shared" si="36"/>
        <v>18954</v>
      </c>
      <c r="H40" s="21">
        <f t="shared" si="37"/>
        <v>26269122.239999998</v>
      </c>
      <c r="I40" s="21">
        <f t="shared" si="38"/>
        <v>7011069.1200000001</v>
      </c>
      <c r="J40" s="21">
        <f t="shared" si="39"/>
        <v>33280191.359999999</v>
      </c>
    </row>
    <row r="41" spans="2:10" ht="14.25" customHeight="1">
      <c r="B41" s="16">
        <v>150016</v>
      </c>
      <c r="C41" s="22" t="str">
        <f t="shared" si="40"/>
        <v>ГБУЗ "Пригородная ЦРБ"</v>
      </c>
      <c r="D41" s="38" t="s">
        <v>103</v>
      </c>
      <c r="E41" s="16">
        <v>3945</v>
      </c>
      <c r="F41" s="16">
        <v>1714</v>
      </c>
      <c r="G41" s="17">
        <f t="shared" ref="G41:G44" si="41">E41+F41</f>
        <v>5659</v>
      </c>
      <c r="H41" s="21">
        <f t="shared" ref="H41:H44" si="42">E41*VLOOKUP(D41,TAR,2,0)</f>
        <v>5871304.0499999998</v>
      </c>
      <c r="I41" s="21">
        <f t="shared" ref="I41:I44" si="43">F41*VLOOKUP(D41,TAR,2,0)</f>
        <v>2550929.06</v>
      </c>
      <c r="J41" s="21">
        <f t="shared" ref="J41:J44" si="44">G41*VLOOKUP(D41,TAR,2,0)</f>
        <v>8422233.1099999994</v>
      </c>
    </row>
    <row r="42" spans="2:10" ht="14.25" customHeight="1">
      <c r="B42" s="16">
        <v>150016</v>
      </c>
      <c r="C42" s="22" t="str">
        <f t="shared" si="40"/>
        <v>ГБУЗ "Пригородная ЦРБ"</v>
      </c>
      <c r="D42" s="16" t="s">
        <v>104</v>
      </c>
      <c r="E42" s="16">
        <v>0</v>
      </c>
      <c r="F42" s="16">
        <v>0</v>
      </c>
      <c r="G42" s="17">
        <f t="shared" si="41"/>
        <v>0</v>
      </c>
      <c r="H42" s="21">
        <f t="shared" si="42"/>
        <v>0</v>
      </c>
      <c r="I42" s="21">
        <f t="shared" si="43"/>
        <v>0</v>
      </c>
      <c r="J42" s="21">
        <f t="shared" si="44"/>
        <v>0</v>
      </c>
    </row>
    <row r="43" spans="2:10" ht="14.25" customHeight="1">
      <c r="B43" s="16">
        <v>150016</v>
      </c>
      <c r="C43" s="22" t="str">
        <f t="shared" si="40"/>
        <v>ГБУЗ "Пригородная ЦРБ"</v>
      </c>
      <c r="D43" s="16" t="s">
        <v>109</v>
      </c>
      <c r="E43" s="16">
        <v>40</v>
      </c>
      <c r="F43" s="16">
        <v>10</v>
      </c>
      <c r="G43" s="17">
        <f t="shared" si="41"/>
        <v>50</v>
      </c>
      <c r="H43" s="21">
        <f t="shared" si="42"/>
        <v>1012264</v>
      </c>
      <c r="I43" s="21">
        <f t="shared" si="43"/>
        <v>253066</v>
      </c>
      <c r="J43" s="21">
        <f t="shared" si="44"/>
        <v>1265330</v>
      </c>
    </row>
    <row r="44" spans="2:10" ht="14.25" customHeight="1">
      <c r="B44" s="16">
        <v>150014</v>
      </c>
      <c r="C44" s="22" t="str">
        <f t="shared" ref="C44:C51" si="45">IF(B44&gt;0,VLOOKUP(B44,LPU,2,0),"")</f>
        <v>ГБУЗ "Правобережная ЦРКБ"</v>
      </c>
      <c r="D44" s="38" t="s">
        <v>102</v>
      </c>
      <c r="E44" s="16">
        <v>14335</v>
      </c>
      <c r="F44" s="16">
        <v>500</v>
      </c>
      <c r="G44" s="17">
        <f t="shared" si="41"/>
        <v>14835</v>
      </c>
      <c r="H44" s="21">
        <f t="shared" si="42"/>
        <v>25169966.399999999</v>
      </c>
      <c r="I44" s="21">
        <f t="shared" si="43"/>
        <v>877920</v>
      </c>
      <c r="J44" s="21">
        <f t="shared" si="44"/>
        <v>26047886.399999999</v>
      </c>
    </row>
    <row r="45" spans="2:10" ht="14.25" customHeight="1">
      <c r="B45" s="16">
        <v>150014</v>
      </c>
      <c r="C45" s="22" t="str">
        <f t="shared" si="45"/>
        <v>ГБУЗ "Правобережная ЦРКБ"</v>
      </c>
      <c r="D45" s="38" t="s">
        <v>103</v>
      </c>
      <c r="E45" s="16">
        <v>2869</v>
      </c>
      <c r="F45" s="16">
        <v>331</v>
      </c>
      <c r="G45" s="17">
        <f t="shared" ref="G45:G51" si="46">E45+F45</f>
        <v>3200</v>
      </c>
      <c r="H45" s="21">
        <f t="shared" ref="H45:H51" si="47">E45*VLOOKUP(D45,TAR,2,0)</f>
        <v>4269904.01</v>
      </c>
      <c r="I45" s="21">
        <f t="shared" ref="I45:I51" si="48">F45*VLOOKUP(D45,TAR,2,0)</f>
        <v>492623.99</v>
      </c>
      <c r="J45" s="21">
        <f t="shared" ref="J45:J51" si="49">G45*VLOOKUP(D45,TAR,2,0)</f>
        <v>4762528</v>
      </c>
    </row>
    <row r="46" spans="2:10" ht="14.25" customHeight="1">
      <c r="B46" s="16">
        <v>150014</v>
      </c>
      <c r="C46" s="22" t="str">
        <f t="shared" si="45"/>
        <v>ГБУЗ "Правобережная ЦРКБ"</v>
      </c>
      <c r="D46" s="16" t="s">
        <v>104</v>
      </c>
      <c r="E46" s="16">
        <v>0</v>
      </c>
      <c r="F46" s="16">
        <v>0</v>
      </c>
      <c r="G46" s="17">
        <f t="shared" si="46"/>
        <v>0</v>
      </c>
      <c r="H46" s="21">
        <f t="shared" si="47"/>
        <v>0</v>
      </c>
      <c r="I46" s="21">
        <f t="shared" si="48"/>
        <v>0</v>
      </c>
      <c r="J46" s="21">
        <f t="shared" si="49"/>
        <v>0</v>
      </c>
    </row>
    <row r="47" spans="2:10" ht="14.25" customHeight="1">
      <c r="B47" s="16">
        <v>150014</v>
      </c>
      <c r="C47" s="22" t="str">
        <f t="shared" si="45"/>
        <v>ГБУЗ "Правобережная ЦРКБ"</v>
      </c>
      <c r="D47" s="16" t="s">
        <v>109</v>
      </c>
      <c r="E47" s="16">
        <v>0</v>
      </c>
      <c r="F47" s="16">
        <v>0</v>
      </c>
      <c r="G47" s="17">
        <f t="shared" si="46"/>
        <v>0</v>
      </c>
      <c r="H47" s="21">
        <f t="shared" si="47"/>
        <v>0</v>
      </c>
      <c r="I47" s="21">
        <f t="shared" si="48"/>
        <v>0</v>
      </c>
      <c r="J47" s="21">
        <f t="shared" si="49"/>
        <v>0</v>
      </c>
    </row>
    <row r="48" spans="2:10" ht="14.25" customHeight="1">
      <c r="B48" s="16">
        <v>150097</v>
      </c>
      <c r="C48" s="22" t="str">
        <f t="shared" si="45"/>
        <v>ГБУЗ "Станция скорой  мед.  помощи"</v>
      </c>
      <c r="D48" s="38" t="s">
        <v>102</v>
      </c>
      <c r="E48" s="45">
        <v>55954</v>
      </c>
      <c r="F48" s="45">
        <v>13990</v>
      </c>
      <c r="G48" s="46">
        <f t="shared" si="46"/>
        <v>69944</v>
      </c>
      <c r="H48" s="21">
        <f t="shared" si="47"/>
        <v>98246271.359999999</v>
      </c>
      <c r="I48" s="21">
        <f t="shared" si="48"/>
        <v>24564201.599999998</v>
      </c>
      <c r="J48" s="21">
        <f t="shared" si="49"/>
        <v>122810472.95999999</v>
      </c>
    </row>
    <row r="49" spans="2:10" ht="14.25" customHeight="1">
      <c r="B49" s="16">
        <v>150097</v>
      </c>
      <c r="C49" s="22" t="str">
        <f t="shared" si="45"/>
        <v>ГБУЗ "Станция скорой  мед.  помощи"</v>
      </c>
      <c r="D49" s="38" t="s">
        <v>103</v>
      </c>
      <c r="E49" s="45">
        <v>5145</v>
      </c>
      <c r="F49" s="45">
        <v>2580</v>
      </c>
      <c r="G49" s="46">
        <f t="shared" si="46"/>
        <v>7725</v>
      </c>
      <c r="H49" s="21">
        <f t="shared" si="47"/>
        <v>7657252.0499999998</v>
      </c>
      <c r="I49" s="21">
        <f t="shared" si="48"/>
        <v>3839788.1999999997</v>
      </c>
      <c r="J49" s="21">
        <f t="shared" si="49"/>
        <v>11497040.25</v>
      </c>
    </row>
    <row r="50" spans="2:10" ht="14.25" customHeight="1">
      <c r="B50" s="16">
        <v>150097</v>
      </c>
      <c r="C50" s="22" t="str">
        <f t="shared" si="45"/>
        <v>ГБУЗ "Станция скорой  мед.  помощи"</v>
      </c>
      <c r="D50" s="16" t="s">
        <v>104</v>
      </c>
      <c r="E50" s="45">
        <v>18927</v>
      </c>
      <c r="F50" s="45">
        <v>9190</v>
      </c>
      <c r="G50" s="46">
        <f t="shared" si="46"/>
        <v>28117</v>
      </c>
      <c r="H50" s="21">
        <f t="shared" si="47"/>
        <v>36793330.920000002</v>
      </c>
      <c r="I50" s="21">
        <f t="shared" si="48"/>
        <v>17864992.399999999</v>
      </c>
      <c r="J50" s="21">
        <f t="shared" si="49"/>
        <v>54658323.32</v>
      </c>
    </row>
    <row r="51" spans="2:10" ht="14.25" customHeight="1">
      <c r="B51" s="16">
        <v>150097</v>
      </c>
      <c r="C51" s="22" t="str">
        <f t="shared" si="45"/>
        <v>ГБУЗ "Станция скорой  мед.  помощи"</v>
      </c>
      <c r="D51" s="16" t="s">
        <v>109</v>
      </c>
      <c r="E51" s="45">
        <v>20</v>
      </c>
      <c r="F51" s="45">
        <v>10</v>
      </c>
      <c r="G51" s="46">
        <f t="shared" si="46"/>
        <v>30</v>
      </c>
      <c r="H51" s="21">
        <f t="shared" si="47"/>
        <v>506132</v>
      </c>
      <c r="I51" s="21">
        <f t="shared" si="48"/>
        <v>253066</v>
      </c>
      <c r="J51" s="21">
        <f t="shared" si="49"/>
        <v>759198</v>
      </c>
    </row>
  </sheetData>
  <autoFilter ref="B10:J51">
    <filterColumn colId="0"/>
    <filterColumn colId="1"/>
    <filterColumn colId="2"/>
  </autoFilter>
  <mergeCells count="5">
    <mergeCell ref="B8:B9"/>
    <mergeCell ref="C8:C9"/>
    <mergeCell ref="D8:D9"/>
    <mergeCell ref="E8:G8"/>
    <mergeCell ref="H8:J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15"/>
  <sheetViews>
    <sheetView workbookViewId="0">
      <selection activeCell="L22" sqref="L22"/>
    </sheetView>
  </sheetViews>
  <sheetFormatPr defaultRowHeight="15"/>
  <cols>
    <col min="1" max="1" width="19.28515625" customWidth="1"/>
    <col min="2" max="2" width="68.42578125" bestFit="1" customWidth="1"/>
    <col min="3" max="3" width="20.85546875" bestFit="1" customWidth="1"/>
    <col min="4" max="4" width="9.7109375" customWidth="1"/>
    <col min="5" max="5" width="12.28515625" bestFit="1" customWidth="1"/>
    <col min="6" max="6" width="11.28515625" customWidth="1"/>
    <col min="7" max="7" width="11.85546875" customWidth="1"/>
    <col min="8" max="8" width="11.85546875" bestFit="1" customWidth="1"/>
  </cols>
  <sheetData>
    <row r="3" spans="1:7">
      <c r="A3" s="35" t="s">
        <v>107</v>
      </c>
      <c r="C3" s="35" t="s">
        <v>108</v>
      </c>
    </row>
    <row r="4" spans="1:7">
      <c r="A4" s="35" t="s">
        <v>100</v>
      </c>
      <c r="B4" s="35" t="s">
        <v>87</v>
      </c>
      <c r="C4" t="s">
        <v>102</v>
      </c>
      <c r="D4" t="s">
        <v>104</v>
      </c>
      <c r="E4" t="s">
        <v>105</v>
      </c>
      <c r="F4" t="s">
        <v>103</v>
      </c>
      <c r="G4" t="s">
        <v>101</v>
      </c>
    </row>
    <row r="5" spans="1:7">
      <c r="A5" s="47">
        <v>150007</v>
      </c>
      <c r="B5" s="47" t="s">
        <v>11</v>
      </c>
      <c r="C5" s="37">
        <v>3015</v>
      </c>
      <c r="D5" s="37">
        <v>0</v>
      </c>
      <c r="E5" s="37">
        <v>0</v>
      </c>
      <c r="F5" s="37">
        <v>8723</v>
      </c>
      <c r="G5" s="37">
        <v>11738</v>
      </c>
    </row>
    <row r="6" spans="1:7">
      <c r="A6" s="47">
        <v>150009</v>
      </c>
      <c r="B6" s="47" t="s">
        <v>13</v>
      </c>
      <c r="C6" s="37">
        <v>3018</v>
      </c>
      <c r="D6" s="37">
        <v>0</v>
      </c>
      <c r="E6" s="37">
        <v>0</v>
      </c>
      <c r="F6" s="37">
        <v>6254</v>
      </c>
      <c r="G6" s="37">
        <v>9272</v>
      </c>
    </row>
    <row r="7" spans="1:7">
      <c r="A7" s="47">
        <v>150010</v>
      </c>
      <c r="B7" s="47" t="s">
        <v>14</v>
      </c>
      <c r="C7" s="37">
        <v>1241</v>
      </c>
      <c r="D7" s="37">
        <v>0</v>
      </c>
      <c r="E7" s="37">
        <v>10</v>
      </c>
      <c r="F7" s="37">
        <v>3751</v>
      </c>
      <c r="G7" s="37">
        <v>5002</v>
      </c>
    </row>
    <row r="8" spans="1:7">
      <c r="A8" s="47">
        <v>150012</v>
      </c>
      <c r="B8" s="47" t="s">
        <v>15</v>
      </c>
      <c r="C8" s="37">
        <v>2980</v>
      </c>
      <c r="D8" s="37">
        <v>0</v>
      </c>
      <c r="E8" s="37">
        <v>20</v>
      </c>
      <c r="F8" s="37">
        <v>4485</v>
      </c>
      <c r="G8" s="37">
        <v>7485</v>
      </c>
    </row>
    <row r="9" spans="1:7">
      <c r="A9" s="47">
        <v>150014</v>
      </c>
      <c r="B9" s="47" t="s">
        <v>17</v>
      </c>
      <c r="C9" s="37">
        <v>14835</v>
      </c>
      <c r="D9" s="37">
        <v>0</v>
      </c>
      <c r="E9" s="37">
        <v>0</v>
      </c>
      <c r="F9" s="37">
        <v>3200</v>
      </c>
      <c r="G9" s="37">
        <v>18035</v>
      </c>
    </row>
    <row r="10" spans="1:7">
      <c r="A10" s="47">
        <v>150016</v>
      </c>
      <c r="B10" s="47" t="s">
        <v>19</v>
      </c>
      <c r="C10" s="37">
        <v>18954</v>
      </c>
      <c r="D10" s="37">
        <v>0</v>
      </c>
      <c r="E10" s="37">
        <v>50</v>
      </c>
      <c r="F10" s="37">
        <v>5659</v>
      </c>
      <c r="G10" s="37">
        <v>24663</v>
      </c>
    </row>
    <row r="11" spans="1:7">
      <c r="A11" s="47">
        <v>150019</v>
      </c>
      <c r="B11" s="47" t="s">
        <v>21</v>
      </c>
      <c r="C11" s="37">
        <v>2495</v>
      </c>
      <c r="D11" s="37">
        <v>0</v>
      </c>
      <c r="E11" s="37">
        <v>5</v>
      </c>
      <c r="F11" s="37">
        <v>4026</v>
      </c>
      <c r="G11" s="37">
        <v>6526</v>
      </c>
    </row>
    <row r="12" spans="1:7">
      <c r="A12" s="47">
        <v>150020</v>
      </c>
      <c r="B12" s="47" t="s">
        <v>22</v>
      </c>
      <c r="C12" s="37">
        <v>0</v>
      </c>
      <c r="D12" s="37">
        <v>0</v>
      </c>
      <c r="E12" s="37">
        <v>0</v>
      </c>
      <c r="F12" s="37">
        <v>495</v>
      </c>
      <c r="G12" s="37">
        <v>495</v>
      </c>
    </row>
    <row r="13" spans="1:7">
      <c r="A13" s="47">
        <v>150097</v>
      </c>
      <c r="B13" s="47" t="s">
        <v>55</v>
      </c>
      <c r="C13" s="37">
        <v>69944</v>
      </c>
      <c r="D13" s="37">
        <v>28117</v>
      </c>
      <c r="E13" s="37">
        <v>30</v>
      </c>
      <c r="F13" s="37">
        <v>7725</v>
      </c>
      <c r="G13" s="37">
        <v>105816</v>
      </c>
    </row>
    <row r="14" spans="1:7">
      <c r="A14" s="47">
        <v>150112</v>
      </c>
      <c r="B14" s="47" t="s">
        <v>62</v>
      </c>
      <c r="C14" s="37">
        <v>2415</v>
      </c>
      <c r="D14" s="37">
        <v>0</v>
      </c>
      <c r="E14" s="37">
        <v>30</v>
      </c>
      <c r="F14" s="37">
        <v>22095</v>
      </c>
      <c r="G14" s="37">
        <v>24540</v>
      </c>
    </row>
    <row r="15" spans="1:7">
      <c r="A15" s="36" t="s">
        <v>101</v>
      </c>
      <c r="B15" s="16"/>
      <c r="C15" s="37">
        <v>118897</v>
      </c>
      <c r="D15" s="37">
        <v>28117</v>
      </c>
      <c r="E15" s="37">
        <v>145</v>
      </c>
      <c r="F15" s="37">
        <v>66413</v>
      </c>
      <c r="G15" s="37">
        <v>213572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МО</vt:lpstr>
      <vt:lpstr>Тарифы</vt:lpstr>
      <vt:lpstr>СКОРАЯ</vt:lpstr>
      <vt:lpstr>СВОД</vt:lpstr>
      <vt:lpstr>LPU</vt:lpstr>
      <vt:lpstr>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2017-01-17T14:36:56Z</dcterms:modified>
</cp:coreProperties>
</file>