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1\2021-08-30 Протокол №14\"/>
    </mc:Choice>
  </mc:AlternateContent>
  <bookViews>
    <workbookView xWindow="-120" yWindow="-120" windowWidth="29040" windowHeight="15840" activeTab="1"/>
  </bookViews>
  <sheets>
    <sheet name="Приложение 2" sheetId="1" r:id="rId1"/>
    <sheet name="Приложение 3" sheetId="2" r:id="rId2"/>
  </sheets>
  <definedNames>
    <definedName name="_xlnm.Print_Titles" localSheetId="0">'Приложение 2'!$6:$7</definedName>
    <definedName name="_xlnm.Print_Titles" localSheetId="1">'Приложение 3'!$6:$7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8" i="2" l="1"/>
  <c r="I68" i="2"/>
  <c r="J67" i="2"/>
  <c r="I67" i="2"/>
  <c r="J66" i="2"/>
  <c r="I66" i="2"/>
  <c r="J65" i="2"/>
  <c r="I65" i="2"/>
  <c r="J64" i="2"/>
  <c r="I64" i="2"/>
  <c r="J63" i="2"/>
  <c r="I63" i="2"/>
  <c r="J62" i="2"/>
  <c r="I62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I12" i="1" l="1"/>
  <c r="J12" i="1"/>
  <c r="I13" i="1"/>
  <c r="J13" i="1"/>
  <c r="I14" i="1"/>
  <c r="J14" i="1"/>
  <c r="I15" i="1"/>
  <c r="J15" i="1"/>
  <c r="I16" i="1"/>
  <c r="J16" i="1"/>
  <c r="I17" i="1"/>
  <c r="J17" i="1"/>
  <c r="I9" i="1"/>
  <c r="J9" i="1"/>
  <c r="I10" i="1"/>
  <c r="J10" i="1"/>
  <c r="I11" i="1"/>
  <c r="J11" i="1"/>
  <c r="I26" i="1" l="1"/>
  <c r="J26" i="1"/>
  <c r="I24" i="1" l="1"/>
  <c r="I25" i="1"/>
  <c r="J24" i="1"/>
  <c r="J25" i="1"/>
  <c r="I21" i="1"/>
  <c r="I22" i="1"/>
  <c r="I23" i="1"/>
  <c r="J21" i="1"/>
  <c r="J22" i="1"/>
  <c r="J23" i="1"/>
  <c r="I20" i="1"/>
  <c r="J20" i="1"/>
  <c r="I19" i="1"/>
  <c r="J19" i="1"/>
  <c r="I18" i="1"/>
  <c r="J18" i="1"/>
</calcChain>
</file>

<file path=xl/sharedStrings.xml><?xml version="1.0" encoding="utf-8"?>
<sst xmlns="http://schemas.openxmlformats.org/spreadsheetml/2006/main" count="174" uniqueCount="77">
  <si>
    <t>Код МО</t>
  </si>
  <si>
    <t>Наименование МО</t>
  </si>
  <si>
    <t>Кол-во</t>
  </si>
  <si>
    <t>Сумма, руб.</t>
  </si>
  <si>
    <t xml:space="preserve">Отклонение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</si>
  <si>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</si>
  <si>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</si>
  <si>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</si>
  <si>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</si>
  <si>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</si>
  <si>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</si>
  <si>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</si>
  <si>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</si>
  <si>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</si>
  <si>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</si>
  <si>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 к Протоколу заседания </t>
  </si>
  <si>
    <t xml:space="preserve"> Комиссии по разработке  </t>
  </si>
  <si>
    <t>136-Акушерство и гинекология (не патология, не роды)</t>
  </si>
  <si>
    <t>Вид МП</t>
  </si>
  <si>
    <t>КС</t>
  </si>
  <si>
    <t>112-Хирургия (в т.ч.  абдоминальная)</t>
  </si>
  <si>
    <t>097-Терапия</t>
  </si>
  <si>
    <t>100-Травматология и ортопедия</t>
  </si>
  <si>
    <t>ДС</t>
  </si>
  <si>
    <t>053-Неврология</t>
  </si>
  <si>
    <t>108-Урология</t>
  </si>
  <si>
    <t>028-Инфекционные болезни</t>
  </si>
  <si>
    <t>054-Нейрохирургия</t>
  </si>
  <si>
    <t xml:space="preserve"> Приложение № 2</t>
  </si>
  <si>
    <t xml:space="preserve"> ТП ОМС № 14 от 30.08.2021 г. </t>
  </si>
  <si>
    <t>Плановые объемы на 2021 год по Протоколу № 13 от 12.08.2021 г.</t>
  </si>
  <si>
    <t>Измененные объемы на 2021 год по Протоколу № 14 от 30.08.2021 г.</t>
  </si>
  <si>
    <t xml:space="preserve"> ГБУЗ "РКБ" </t>
  </si>
  <si>
    <t>081-Сердечно-сосудистая хирургия</t>
  </si>
  <si>
    <t>029-Кардиология</t>
  </si>
  <si>
    <t xml:space="preserve"> ФГБУ "СКММ центр МЗ РФ" (г. Беслан)</t>
  </si>
  <si>
    <t>162-Оториноларингология (без кохлеарной)</t>
  </si>
  <si>
    <t xml:space="preserve"> ГБУЗ "РОД"</t>
  </si>
  <si>
    <t>056-Нефрология</t>
  </si>
  <si>
    <t xml:space="preserve"> ГБУЗ "Правобережная ЦРКБ"</t>
  </si>
  <si>
    <t xml:space="preserve"> ГБУЗ "Пригородная ЦРБ" </t>
  </si>
  <si>
    <t xml:space="preserve"> ГБУЗ "РКБСМП" </t>
  </si>
  <si>
    <t>ЧУЗ "КБ "РЖД-Медицина" г.Владикавказ"</t>
  </si>
  <si>
    <t>ВМП 12</t>
  </si>
  <si>
    <t>ВМП 14</t>
  </si>
  <si>
    <t>ВМП 16</t>
  </si>
  <si>
    <t>ВМП</t>
  </si>
  <si>
    <t>Профиль/Группа ВМП</t>
  </si>
  <si>
    <t>ВМП 36</t>
  </si>
  <si>
    <t>ВМП 37</t>
  </si>
  <si>
    <t>ВМП 38</t>
  </si>
  <si>
    <t>ВМП 39</t>
  </si>
  <si>
    <t>ВМП 40</t>
  </si>
  <si>
    <t>ВМП 41</t>
  </si>
  <si>
    <t>ВМП 43</t>
  </si>
  <si>
    <t>ВМП 45</t>
  </si>
  <si>
    <t>ВМП 46</t>
  </si>
  <si>
    <t xml:space="preserve"> ГБУЗ "РДКБ" </t>
  </si>
  <si>
    <t xml:space="preserve"> ГБУЗ  "Ардонская ЦРБ" </t>
  </si>
  <si>
    <t xml:space="preserve"> ФГБОУ ВО  СОГМА МЗ</t>
  </si>
  <si>
    <t xml:space="preserve"> ГБУЗ "РЦПП" </t>
  </si>
  <si>
    <t>075-Пульмонология</t>
  </si>
  <si>
    <t>068-Педиатрия</t>
  </si>
  <si>
    <t xml:space="preserve"> ГБУЗ  "Ирафская ЦРБ" </t>
  </si>
  <si>
    <t>077-Ревматология</t>
  </si>
  <si>
    <t xml:space="preserve"> ГБУЗ "Алагирская ЦРБ"</t>
  </si>
  <si>
    <t xml:space="preserve"> ГБУЗ "Кировская ЦРБ" </t>
  </si>
  <si>
    <t xml:space="preserve"> ГБУЗ "Дигорская ЦРБ"</t>
  </si>
  <si>
    <t xml:space="preserve"> ГБУЗ "Поликлиника № 1"</t>
  </si>
  <si>
    <t>127-Паталогия беременных</t>
  </si>
  <si>
    <t>011-Гастроэнтерология</t>
  </si>
  <si>
    <t>017-Детская кардиология</t>
  </si>
  <si>
    <t>019-Детская урология-андрология</t>
  </si>
  <si>
    <t>020-Детская хирургия</t>
  </si>
  <si>
    <t>021-Детская эндокринология</t>
  </si>
  <si>
    <t>060-Онкология</t>
  </si>
  <si>
    <t xml:space="preserve"> 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</si>
</sst>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_ ;\-#,##0\ "/>
    <numFmt numFmtId="166" formatCode="#,##0.00_ ;\-#,##0.00\ 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165" fontId="0" fillId="0" borderId="0" xfId="1" applyNumberFormat="1" applyFont="1" applyAlignment="1">
      <alignment vertical="center"/>
    </xf>
    <xf numFmtId="166" fontId="0" fillId="0" borderId="0" xfId="1" applyNumberFormat="1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/>
    <xf numFmtId="164" fontId="0" fillId="0" borderId="0" xfId="1" applyNumberFormat="1" applyFont="1" applyBorder="1" applyAlignment="1">
      <alignment horizontal="center"/>
    </xf>
    <xf numFmtId="0" fontId="0" fillId="0" borderId="0" xfId="0" applyNumberFormat="1" applyBorder="1" applyAlignment="1">
      <alignment vertical="center" wrapText="1"/>
    </xf>
    <xf numFmtId="0" fontId="0" fillId="0" borderId="0" xfId="0" applyNumberFormat="1" applyBorder="1" applyAlignment="1">
      <alignment horizontal="center" vertical="center"/>
    </xf>
    <xf numFmtId="165" fontId="0" fillId="0" borderId="0" xfId="1" applyNumberFormat="1" applyFont="1" applyBorder="1" applyAlignment="1">
      <alignment vertical="center"/>
    </xf>
    <xf numFmtId="166" fontId="0" fillId="0" borderId="0" xfId="1" applyNumberFormat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Font="1"/>
    <xf numFmtId="0" fontId="0" fillId="0" borderId="0" xfId="0" applyNumberFormat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43" fontId="0" fillId="0" borderId="0" xfId="1" applyFont="1"/>
    <xf numFmtId="0" fontId="0" fillId="0" borderId="0" xfId="0" applyNumberFormat="1" applyAlignment="1">
      <alignment horizontal="center"/>
    </xf>
    <xf numFmtId="43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4">
    <dxf>
      <alignment vertical="center" textRotation="0" indent="0" justifyLastLine="0" shrinkToFit="0" readingOrder="0"/>
    </dxf>
    <dxf>
      <numFmt numFmtId="164" formatCode="_-* #,##0\ _₽_-;\-* #,##0\ _₽_-;_-* &quot;-&quot;??\ _₽_-;_-@_-"/>
      <alignment horizontal="center" vertical="center" textRotation="0" wrapText="0" indent="0" justifyLastLine="0" shrinkToFit="0" readingOrder="0"/>
    </dxf>
    <dxf>
      <numFmt numFmtId="166" formatCode="#,##0.00_ ;\-#,##0.00\ "/>
      <alignment vertical="center" textRotation="0" indent="0" justifyLastLine="0" shrinkToFit="0" readingOrder="0"/>
    </dxf>
    <dxf>
      <numFmt numFmtId="165" formatCode="#,##0_ ;\-#,##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numFmt numFmtId="165" formatCode="#,##0_ ;\-#,##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4" formatCode="_-* #,##0\ _₽_-;\-* #,##0\ _₽_-;_-* &quot;-&quot;??\ _₽_-;_-@_-"/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vertical="center" textRotation="0" indent="0" justifyLastLine="0" shrinkToFit="0" readingOrder="0"/>
    </dxf>
    <dxf>
      <numFmt numFmtId="164" formatCode="_-* #,##0\ _₽_-;\-* #,##0\ _₽_-;_-* &quot;-&quot;??\ _₽_-;_-@_-"/>
      <alignment horizontal="center" vertical="center" textRotation="0" wrapText="0" indent="0" justifyLastLine="0" shrinkToFit="0" readingOrder="0"/>
    </dxf>
    <dxf>
      <numFmt numFmtId="166" formatCode="#,##0.00_ ;\-#,##0.00\ "/>
      <alignment vertical="center" textRotation="0" indent="0" justifyLastLine="0" shrinkToFit="0" readingOrder="0"/>
    </dxf>
    <dxf>
      <numFmt numFmtId="165" formatCode="#,##0_ ;\-#,##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numFmt numFmtId="165" formatCode="#,##0_ ;\-#,##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4" formatCode="_-* #,##0\ _₽_-;\-* #,##0\ _₽_-;_-* &quot;-&quot;??\ _₽_-;_-@_-"/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8:J26" totalsRowShown="0" headerRowDxfId="23" headerRowBorderDxfId="22">
  <autoFilter ref="A8:J26"/>
  <tableColumns count="10">
    <tableColumn id="1" name="1" dataDxfId="21" dataCellStyle="Финансовый"/>
    <tableColumn id="2" name="2" dataDxfId="20"/>
    <tableColumn id="3" name="3" dataDxfId="19"/>
    <tableColumn id="4" name="4" dataDxfId="18"/>
    <tableColumn id="5" name="5" dataDxfId="17" dataCellStyle="Финансовый"/>
    <tableColumn id="6" name="6" dataDxfId="16" dataCellStyle="Финансовый"/>
    <tableColumn id="7" name="7" dataDxfId="15" dataCellStyle="Финансовый"/>
    <tableColumn id="8" name="8" dataDxfId="14" dataCellStyle="Финансовый"/>
    <tableColumn id="9" name="9" dataDxfId="13" dataCellStyle="Финансовый">
      <calculatedColumnFormula>Таблица1[[#This Row],[7]]-Таблица1[[#This Row],[5]]</calculatedColumnFormula>
    </tableColumn>
    <tableColumn id="10" name="10" dataDxfId="12" dataCellStyle="Финансовый">
      <calculatedColumnFormula>Таблица1[[#This Row],[8]]-Таблица1[[#This Row],[6]]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2" name="Таблица13" displayName="Таблица13" ref="A8:J68" totalsRowShown="0" headerRowDxfId="11" headerRowBorderDxfId="10">
  <autoFilter ref="A8:J68"/>
  <tableColumns count="10">
    <tableColumn id="1" name="1" dataDxfId="9" dataCellStyle="Финансовый"/>
    <tableColumn id="2" name="2" dataDxfId="8"/>
    <tableColumn id="3" name="3" dataDxfId="7"/>
    <tableColumn id="4" name="4" dataDxfId="6"/>
    <tableColumn id="5" name="5" dataDxfId="5" dataCellStyle="Финансовый"/>
    <tableColumn id="6" name="6" dataDxfId="4" dataCellStyle="Финансовый"/>
    <tableColumn id="7" name="7" dataDxfId="3" dataCellStyle="Финансовый"/>
    <tableColumn id="8" name="8" dataDxfId="2" dataCellStyle="Финансовый"/>
    <tableColumn id="9" name="9" dataDxfId="1" dataCellStyle="Финансовый">
      <calculatedColumnFormula>Таблица13[[#This Row],[7]]-Таблица13[[#This Row],[5]]</calculatedColumnFormula>
    </tableColumn>
    <tableColumn id="10" name="10" dataDxfId="0" dataCellStyle="Финансовый">
      <calculatedColumnFormula>Таблица13[[#This Row],[8]]-Таблица13[[#This Row],[6]]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activeCell="L9" sqref="L9"/>
    </sheetView>
  </sheetViews>
  <sheetFormatPr defaultRowHeight="15" x14ac:dyDescent="0.25"/>
  <cols>
    <col min="1" max="1" width="11.85546875" customWidth="1"/>
    <col min="2" max="2" width="33" style="7" customWidth="1"/>
    <col min="3" max="3" width="9.140625" customWidth="1"/>
    <col min="4" max="4" width="40.42578125" customWidth="1"/>
    <col min="5" max="5" width="8.85546875" customWidth="1"/>
    <col min="6" max="6" width="14.28515625" customWidth="1"/>
    <col min="7" max="7" width="9.28515625" customWidth="1"/>
    <col min="8" max="8" width="14.140625" customWidth="1"/>
    <col min="9" max="9" width="9.42578125" customWidth="1"/>
    <col min="10" max="10" width="16.5703125" bestFit="1" customWidth="1"/>
    <col min="12" max="12" width="16.5703125" style="27" bestFit="1" customWidth="1"/>
    <col min="13" max="13" width="16.5703125" bestFit="1" customWidth="1"/>
  </cols>
  <sheetData>
    <row r="1" spans="1:13" x14ac:dyDescent="0.25">
      <c r="I1" s="33" t="s">
        <v>28</v>
      </c>
      <c r="J1" s="33"/>
    </row>
    <row r="2" spans="1:13" x14ac:dyDescent="0.25">
      <c r="I2" t="s">
        <v>15</v>
      </c>
    </row>
    <row r="3" spans="1:13" x14ac:dyDescent="0.25">
      <c r="I3" t="s">
        <v>16</v>
      </c>
    </row>
    <row r="4" spans="1:13" x14ac:dyDescent="0.25">
      <c r="I4" t="s">
        <v>29</v>
      </c>
    </row>
    <row r="6" spans="1:13" x14ac:dyDescent="0.25">
      <c r="A6" s="34" t="s">
        <v>0</v>
      </c>
      <c r="B6" s="34" t="s">
        <v>1</v>
      </c>
      <c r="C6" s="34" t="s">
        <v>18</v>
      </c>
      <c r="D6" s="34" t="s">
        <v>47</v>
      </c>
      <c r="E6" s="34" t="s">
        <v>30</v>
      </c>
      <c r="F6" s="34"/>
      <c r="G6" s="34" t="s">
        <v>31</v>
      </c>
      <c r="H6" s="34"/>
      <c r="I6" s="34" t="s">
        <v>4</v>
      </c>
      <c r="J6" s="34"/>
    </row>
    <row r="7" spans="1:13" x14ac:dyDescent="0.25">
      <c r="A7" s="34"/>
      <c r="B7" s="34"/>
      <c r="C7" s="34"/>
      <c r="D7" s="34"/>
      <c r="E7" s="2" t="s">
        <v>2</v>
      </c>
      <c r="F7" s="2" t="s">
        <v>3</v>
      </c>
      <c r="G7" s="2" t="s">
        <v>2</v>
      </c>
      <c r="H7" s="2" t="s">
        <v>3</v>
      </c>
      <c r="I7" s="2" t="s">
        <v>2</v>
      </c>
      <c r="J7" s="2" t="s">
        <v>3</v>
      </c>
    </row>
    <row r="8" spans="1:13" x14ac:dyDescent="0.25">
      <c r="A8" s="3" t="s">
        <v>5</v>
      </c>
      <c r="B8" s="8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3" t="s">
        <v>13</v>
      </c>
      <c r="J8" s="3" t="s">
        <v>14</v>
      </c>
    </row>
    <row r="9" spans="1:13" x14ac:dyDescent="0.25">
      <c r="A9" s="22">
        <v>150001</v>
      </c>
      <c r="B9" s="13" t="s">
        <v>32</v>
      </c>
      <c r="C9" s="1" t="s">
        <v>46</v>
      </c>
      <c r="D9" s="26" t="s">
        <v>43</v>
      </c>
      <c r="E9" s="9">
        <v>6</v>
      </c>
      <c r="F9" s="10">
        <v>1023168</v>
      </c>
      <c r="G9" s="17"/>
      <c r="H9" s="18"/>
      <c r="I9" s="4">
        <f>Таблица1[[#This Row],[7]]-Таблица1[[#This Row],[5]]</f>
        <v>-6</v>
      </c>
      <c r="J9" s="11">
        <f>Таблица1[[#This Row],[8]]-Таблица1[[#This Row],[6]]</f>
        <v>-1023168</v>
      </c>
      <c r="M9" s="29"/>
    </row>
    <row r="10" spans="1:13" x14ac:dyDescent="0.25">
      <c r="A10" s="6"/>
      <c r="B10" s="12"/>
      <c r="C10" s="1"/>
      <c r="D10" s="26" t="s">
        <v>44</v>
      </c>
      <c r="E10" s="9">
        <v>4</v>
      </c>
      <c r="F10" s="10">
        <v>670112</v>
      </c>
      <c r="G10" s="17"/>
      <c r="H10" s="18"/>
      <c r="I10" s="4">
        <f>Таблица1[[#This Row],[7]]-Таблица1[[#This Row],[5]]</f>
        <v>-4</v>
      </c>
      <c r="J10" s="11">
        <f>Таблица1[[#This Row],[8]]-Таблица1[[#This Row],[6]]</f>
        <v>-670112</v>
      </c>
      <c r="M10" s="29"/>
    </row>
    <row r="11" spans="1:13" x14ac:dyDescent="0.25">
      <c r="A11" s="6"/>
      <c r="B11" s="12"/>
      <c r="C11" s="1"/>
      <c r="D11" s="26" t="s">
        <v>45</v>
      </c>
      <c r="E11" s="9">
        <v>8</v>
      </c>
      <c r="F11" s="10">
        <v>2461552</v>
      </c>
      <c r="G11" s="17">
        <v>13</v>
      </c>
      <c r="H11" s="18">
        <v>4000022</v>
      </c>
      <c r="I11" s="4">
        <f>Таблица1[[#This Row],[7]]-Таблица1[[#This Row],[5]]</f>
        <v>5</v>
      </c>
      <c r="J11" s="11">
        <f>Таблица1[[#This Row],[8]]-Таблица1[[#This Row],[6]]</f>
        <v>1538470</v>
      </c>
      <c r="M11" s="29"/>
    </row>
    <row r="12" spans="1:13" x14ac:dyDescent="0.25">
      <c r="A12" s="6"/>
      <c r="B12" s="12"/>
      <c r="C12" s="1"/>
      <c r="D12" s="26" t="s">
        <v>48</v>
      </c>
      <c r="E12" s="9">
        <v>241</v>
      </c>
      <c r="F12" s="10">
        <v>39817056</v>
      </c>
      <c r="G12" s="17">
        <v>212</v>
      </c>
      <c r="H12" s="18">
        <v>35025792</v>
      </c>
      <c r="I12" s="4">
        <f>Таблица1[[#This Row],[7]]-Таблица1[[#This Row],[5]]</f>
        <v>-29</v>
      </c>
      <c r="J12" s="11">
        <f>Таблица1[[#This Row],[8]]-Таблица1[[#This Row],[6]]</f>
        <v>-4791264</v>
      </c>
      <c r="M12" s="29"/>
    </row>
    <row r="13" spans="1:13" x14ac:dyDescent="0.25">
      <c r="A13" s="6"/>
      <c r="B13" s="12"/>
      <c r="C13" s="1"/>
      <c r="D13" s="26" t="s">
        <v>49</v>
      </c>
      <c r="E13" s="9">
        <v>91</v>
      </c>
      <c r="F13" s="10">
        <v>17477278</v>
      </c>
      <c r="G13" s="17">
        <v>67</v>
      </c>
      <c r="H13" s="18">
        <v>12867886</v>
      </c>
      <c r="I13" s="4">
        <f>Таблица1[[#This Row],[7]]-Таблица1[[#This Row],[5]]</f>
        <v>-24</v>
      </c>
      <c r="J13" s="11">
        <f>Таблица1[[#This Row],[8]]-Таблица1[[#This Row],[6]]</f>
        <v>-4609392</v>
      </c>
      <c r="M13" s="29"/>
    </row>
    <row r="14" spans="1:13" x14ac:dyDescent="0.25">
      <c r="A14" s="6"/>
      <c r="B14" s="12"/>
      <c r="C14" s="1"/>
      <c r="D14" s="26" t="s">
        <v>50</v>
      </c>
      <c r="E14" s="9">
        <v>27</v>
      </c>
      <c r="F14" s="10">
        <v>5908464</v>
      </c>
      <c r="G14" s="17">
        <v>15</v>
      </c>
      <c r="H14" s="18">
        <v>3282480</v>
      </c>
      <c r="I14" s="4">
        <f>Таблица1[[#This Row],[7]]-Таблица1[[#This Row],[5]]</f>
        <v>-12</v>
      </c>
      <c r="J14" s="11">
        <f>Таблица1[[#This Row],[8]]-Таблица1[[#This Row],[6]]</f>
        <v>-2625984</v>
      </c>
      <c r="M14" s="29"/>
    </row>
    <row r="15" spans="1:13" x14ac:dyDescent="0.25">
      <c r="A15" s="6"/>
      <c r="B15" s="12"/>
      <c r="C15" s="1"/>
      <c r="D15" s="26" t="s">
        <v>51</v>
      </c>
      <c r="E15" s="9">
        <v>90</v>
      </c>
      <c r="F15" s="10">
        <v>11067660</v>
      </c>
      <c r="G15" s="17">
        <v>54</v>
      </c>
      <c r="H15" s="18">
        <v>6640596</v>
      </c>
      <c r="I15" s="4">
        <f>Таблица1[[#This Row],[7]]-Таблица1[[#This Row],[5]]</f>
        <v>-36</v>
      </c>
      <c r="J15" s="11">
        <f>Таблица1[[#This Row],[8]]-Таблица1[[#This Row],[6]]</f>
        <v>-4427064</v>
      </c>
      <c r="M15" s="29"/>
    </row>
    <row r="16" spans="1:13" x14ac:dyDescent="0.25">
      <c r="A16" s="6"/>
      <c r="B16" s="12"/>
      <c r="C16" s="1"/>
      <c r="D16" s="26" t="s">
        <v>52</v>
      </c>
      <c r="E16" s="9">
        <v>46</v>
      </c>
      <c r="F16" s="10">
        <v>6894848</v>
      </c>
      <c r="G16" s="17">
        <v>30</v>
      </c>
      <c r="H16" s="18">
        <v>4496640</v>
      </c>
      <c r="I16" s="4">
        <f>Таблица1[[#This Row],[7]]-Таблица1[[#This Row],[5]]</f>
        <v>-16</v>
      </c>
      <c r="J16" s="11">
        <f>Таблица1[[#This Row],[8]]-Таблица1[[#This Row],[6]]</f>
        <v>-2398208</v>
      </c>
      <c r="M16" s="29"/>
    </row>
    <row r="17" spans="1:13" x14ac:dyDescent="0.25">
      <c r="A17" s="6"/>
      <c r="B17" s="12"/>
      <c r="C17" s="1"/>
      <c r="D17" s="26" t="s">
        <v>53</v>
      </c>
      <c r="E17" s="9">
        <v>29</v>
      </c>
      <c r="F17" s="10">
        <v>5467486</v>
      </c>
      <c r="G17" s="17">
        <v>11</v>
      </c>
      <c r="H17" s="18">
        <v>2073874</v>
      </c>
      <c r="I17" s="4">
        <f>Таблица1[[#This Row],[7]]-Таблица1[[#This Row],[5]]</f>
        <v>-18</v>
      </c>
      <c r="J17" s="11">
        <f>Таблица1[[#This Row],[8]]-Таблица1[[#This Row],[6]]</f>
        <v>-3393612</v>
      </c>
      <c r="M17" s="29"/>
    </row>
    <row r="18" spans="1:13" x14ac:dyDescent="0.25">
      <c r="A18" s="22">
        <v>150072</v>
      </c>
      <c r="B18" s="13" t="s">
        <v>35</v>
      </c>
      <c r="C18" s="21" t="s">
        <v>46</v>
      </c>
      <c r="D18" s="26" t="s">
        <v>48</v>
      </c>
      <c r="E18" s="17">
        <v>59</v>
      </c>
      <c r="F18" s="18">
        <v>9747744</v>
      </c>
      <c r="G18" s="17">
        <v>95</v>
      </c>
      <c r="H18" s="18">
        <v>15695520</v>
      </c>
      <c r="I18" s="5">
        <f>Таблица1[[#This Row],[7]]-Таблица1[[#This Row],[5]]</f>
        <v>36</v>
      </c>
      <c r="J18" s="19">
        <f>Таблица1[[#This Row],[8]]-Таблица1[[#This Row],[6]]</f>
        <v>5947776</v>
      </c>
      <c r="M18" s="29"/>
    </row>
    <row r="19" spans="1:13" x14ac:dyDescent="0.25">
      <c r="A19" s="14"/>
      <c r="B19" s="20"/>
      <c r="C19" s="21"/>
      <c r="D19" s="26" t="s">
        <v>49</v>
      </c>
      <c r="E19" s="17">
        <v>14</v>
      </c>
      <c r="F19" s="18">
        <v>2688812</v>
      </c>
      <c r="G19" s="17">
        <v>38</v>
      </c>
      <c r="H19" s="18">
        <v>7298204</v>
      </c>
      <c r="I19" s="5">
        <f>Таблица1[[#This Row],[7]]-Таблица1[[#This Row],[5]]</f>
        <v>24</v>
      </c>
      <c r="J19" s="19">
        <f>Таблица1[[#This Row],[8]]-Таблица1[[#This Row],[6]]</f>
        <v>4609392</v>
      </c>
      <c r="M19" s="29"/>
    </row>
    <row r="20" spans="1:13" x14ac:dyDescent="0.25">
      <c r="A20" s="14"/>
      <c r="B20" s="20"/>
      <c r="C20" s="21"/>
      <c r="D20" s="26" t="s">
        <v>50</v>
      </c>
      <c r="E20" s="17">
        <v>16</v>
      </c>
      <c r="F20" s="18">
        <v>3501312</v>
      </c>
      <c r="G20" s="17">
        <v>28</v>
      </c>
      <c r="H20" s="18">
        <v>6127296</v>
      </c>
      <c r="I20" s="5">
        <f>Таблица1[[#This Row],[7]]-Таблица1[[#This Row],[5]]</f>
        <v>12</v>
      </c>
      <c r="J20" s="19">
        <f>Таблица1[[#This Row],[8]]-Таблица1[[#This Row],[6]]</f>
        <v>2625984</v>
      </c>
      <c r="M20" s="29"/>
    </row>
    <row r="21" spans="1:13" x14ac:dyDescent="0.25">
      <c r="A21" s="6"/>
      <c r="B21" s="12"/>
      <c r="C21" s="1"/>
      <c r="D21" s="26" t="s">
        <v>51</v>
      </c>
      <c r="E21" s="9">
        <v>41</v>
      </c>
      <c r="F21" s="10">
        <v>5041934</v>
      </c>
      <c r="G21" s="9">
        <v>77</v>
      </c>
      <c r="H21" s="10">
        <v>9468998</v>
      </c>
      <c r="I21" s="4">
        <f>Таблица1[[#This Row],[7]]-Таблица1[[#This Row],[5]]</f>
        <v>36</v>
      </c>
      <c r="J21" s="11">
        <f>Таблица1[[#This Row],[8]]-Таблица1[[#This Row],[6]]</f>
        <v>4427064</v>
      </c>
      <c r="M21" s="29"/>
    </row>
    <row r="22" spans="1:13" x14ac:dyDescent="0.25">
      <c r="A22" s="6"/>
      <c r="B22" s="12"/>
      <c r="C22" s="1"/>
      <c r="D22" s="26" t="s">
        <v>52</v>
      </c>
      <c r="E22" s="9">
        <v>19</v>
      </c>
      <c r="F22" s="10">
        <v>2847872</v>
      </c>
      <c r="G22" s="9">
        <v>35</v>
      </c>
      <c r="H22" s="10">
        <v>5246080</v>
      </c>
      <c r="I22" s="4">
        <f>Таблица1[[#This Row],[7]]-Таблица1[[#This Row],[5]]</f>
        <v>16</v>
      </c>
      <c r="J22" s="11">
        <f>Таблица1[[#This Row],[8]]-Таблица1[[#This Row],[6]]</f>
        <v>2398208</v>
      </c>
      <c r="M22" s="29"/>
    </row>
    <row r="23" spans="1:13" x14ac:dyDescent="0.25">
      <c r="A23" s="14"/>
      <c r="B23" s="20"/>
      <c r="C23" s="21"/>
      <c r="D23" s="26" t="s">
        <v>53</v>
      </c>
      <c r="E23" s="17">
        <v>13</v>
      </c>
      <c r="F23" s="18">
        <v>2450942</v>
      </c>
      <c r="G23" s="17">
        <v>21</v>
      </c>
      <c r="H23" s="18">
        <v>3959214</v>
      </c>
      <c r="I23" s="5">
        <f>Таблица1[[#This Row],[7]]-Таблица1[[#This Row],[5]]</f>
        <v>8</v>
      </c>
      <c r="J23" s="19">
        <f>Таблица1[[#This Row],[8]]-Таблица1[[#This Row],[6]]</f>
        <v>1508272</v>
      </c>
      <c r="M23" s="29"/>
    </row>
    <row r="24" spans="1:13" x14ac:dyDescent="0.25">
      <c r="A24" s="6"/>
      <c r="B24" s="12"/>
      <c r="C24" s="1"/>
      <c r="D24" s="26" t="s">
        <v>54</v>
      </c>
      <c r="E24" s="9">
        <v>2</v>
      </c>
      <c r="F24" s="10">
        <v>293650</v>
      </c>
      <c r="G24" s="9">
        <v>10</v>
      </c>
      <c r="H24" s="10">
        <v>1468250</v>
      </c>
      <c r="I24" s="4">
        <f>Таблица1[[#This Row],[7]]-Таблица1[[#This Row],[5]]</f>
        <v>8</v>
      </c>
      <c r="J24" s="11">
        <f>Таблица1[[#This Row],[8]]-Таблица1[[#This Row],[6]]</f>
        <v>1174600</v>
      </c>
      <c r="M24" s="29"/>
    </row>
    <row r="25" spans="1:13" x14ac:dyDescent="0.25">
      <c r="A25" s="14"/>
      <c r="B25" s="20"/>
      <c r="C25" s="21"/>
      <c r="D25" s="26" t="s">
        <v>55</v>
      </c>
      <c r="E25" s="17">
        <v>9</v>
      </c>
      <c r="F25" s="18">
        <v>1944108</v>
      </c>
      <c r="G25" s="17">
        <v>25</v>
      </c>
      <c r="H25" s="18">
        <v>5400300</v>
      </c>
      <c r="I25" s="5">
        <f>Таблица1[[#This Row],[7]]-Таблица1[[#This Row],[5]]</f>
        <v>16</v>
      </c>
      <c r="J25" s="19">
        <f>Таблица1[[#This Row],[8]]-Таблица1[[#This Row],[6]]</f>
        <v>3456192</v>
      </c>
      <c r="M25" s="29"/>
    </row>
    <row r="26" spans="1:13" x14ac:dyDescent="0.25">
      <c r="A26" s="14"/>
      <c r="B26" s="20"/>
      <c r="C26" s="21"/>
      <c r="D26" s="26" t="s">
        <v>56</v>
      </c>
      <c r="E26" s="17">
        <v>2</v>
      </c>
      <c r="F26" s="18">
        <v>741718</v>
      </c>
      <c r="G26" s="17">
        <v>11</v>
      </c>
      <c r="H26" s="18">
        <v>4079449</v>
      </c>
      <c r="I26" s="5">
        <f>Таблица1[[#This Row],[7]]-Таблица1[[#This Row],[5]]</f>
        <v>9</v>
      </c>
      <c r="J26" s="19">
        <f>Таблица1[[#This Row],[8]]-Таблица1[[#This Row],[6]]</f>
        <v>3337731</v>
      </c>
      <c r="M26" s="29"/>
    </row>
  </sheetData>
  <mergeCells count="8">
    <mergeCell ref="I1:J1"/>
    <mergeCell ref="E6:F6"/>
    <mergeCell ref="G6:H6"/>
    <mergeCell ref="I6:J6"/>
    <mergeCell ref="A6:A7"/>
    <mergeCell ref="B6:B7"/>
    <mergeCell ref="C6:C7"/>
    <mergeCell ref="D6:D7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tabSelected="1" workbookViewId="0">
      <selection activeCell="I2" sqref="I2"/>
    </sheetView>
  </sheetViews>
  <sheetFormatPr defaultRowHeight="15" x14ac:dyDescent="0.25"/>
  <cols>
    <col min="1" max="1" width="11.85546875" customWidth="1"/>
    <col min="2" max="2" width="33" style="7" customWidth="1"/>
    <col min="3" max="3" width="9.140625" customWidth="1"/>
    <col min="4" max="4" width="40.42578125" customWidth="1"/>
    <col min="5" max="5" width="8.85546875" customWidth="1"/>
    <col min="6" max="6" width="14.28515625" customWidth="1"/>
    <col min="7" max="7" width="9.28515625" customWidth="1"/>
    <col min="8" max="8" width="14.140625" customWidth="1"/>
    <col min="9" max="9" width="9.42578125" customWidth="1"/>
    <col min="10" max="10" width="16.5703125" bestFit="1" customWidth="1"/>
    <col min="12" max="12" width="16.5703125" style="27" bestFit="1" customWidth="1"/>
    <col min="13" max="13" width="16.5703125" bestFit="1" customWidth="1"/>
  </cols>
  <sheetData>
    <row r="1" spans="1:13" x14ac:dyDescent="0.25">
      <c r="I1" s="33" t="s">
        <v>76</v>
      </c>
      <c r="J1" s="33"/>
    </row>
    <row r="2" spans="1:13" x14ac:dyDescent="0.25">
      <c r="I2" t="s">
        <v>15</v>
      </c>
    </row>
    <row r="3" spans="1:13" x14ac:dyDescent="0.25">
      <c r="I3" t="s">
        <v>16</v>
      </c>
    </row>
    <row r="4" spans="1:13" x14ac:dyDescent="0.25">
      <c r="I4" t="s">
        <v>29</v>
      </c>
    </row>
    <row r="6" spans="1:13" x14ac:dyDescent="0.25">
      <c r="A6" s="34" t="s">
        <v>0</v>
      </c>
      <c r="B6" s="34" t="s">
        <v>1</v>
      </c>
      <c r="C6" s="34" t="s">
        <v>18</v>
      </c>
      <c r="D6" s="34" t="s">
        <v>47</v>
      </c>
      <c r="E6" s="34" t="s">
        <v>30</v>
      </c>
      <c r="F6" s="34"/>
      <c r="G6" s="34" t="s">
        <v>31</v>
      </c>
      <c r="H6" s="34"/>
      <c r="I6" s="34" t="s">
        <v>4</v>
      </c>
      <c r="J6" s="34"/>
    </row>
    <row r="7" spans="1:13" x14ac:dyDescent="0.25">
      <c r="A7" s="34"/>
      <c r="B7" s="34"/>
      <c r="C7" s="34"/>
      <c r="D7" s="34"/>
      <c r="E7" s="2" t="s">
        <v>2</v>
      </c>
      <c r="F7" s="2" t="s">
        <v>3</v>
      </c>
      <c r="G7" s="2" t="s">
        <v>2</v>
      </c>
      <c r="H7" s="2" t="s">
        <v>3</v>
      </c>
      <c r="I7" s="2" t="s">
        <v>2</v>
      </c>
      <c r="J7" s="2" t="s">
        <v>3</v>
      </c>
    </row>
    <row r="8" spans="1:13" x14ac:dyDescent="0.25">
      <c r="A8" s="3" t="s">
        <v>5</v>
      </c>
      <c r="B8" s="8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3" t="s">
        <v>13</v>
      </c>
      <c r="J8" s="3" t="s">
        <v>14</v>
      </c>
    </row>
    <row r="9" spans="1:13" x14ac:dyDescent="0.25">
      <c r="A9" s="22">
        <v>150001</v>
      </c>
      <c r="B9" s="13" t="s">
        <v>32</v>
      </c>
      <c r="C9" s="1" t="s">
        <v>19</v>
      </c>
      <c r="D9" s="23" t="s">
        <v>27</v>
      </c>
      <c r="E9" s="9">
        <v>400</v>
      </c>
      <c r="F9" s="10">
        <v>33549243.330000002</v>
      </c>
      <c r="G9" s="9">
        <v>375</v>
      </c>
      <c r="H9" s="10">
        <v>31452415.621875003</v>
      </c>
      <c r="I9" s="4">
        <f>Таблица13[[#This Row],[7]]-Таблица13[[#This Row],[5]]</f>
        <v>-25</v>
      </c>
      <c r="J9" s="11">
        <f>Таблица13[[#This Row],[8]]-Таблица13[[#This Row],[6]]</f>
        <v>-2096827.708124999</v>
      </c>
      <c r="M9" s="29"/>
    </row>
    <row r="10" spans="1:13" x14ac:dyDescent="0.25">
      <c r="A10" s="14"/>
      <c r="B10" s="15"/>
      <c r="C10" s="16"/>
      <c r="D10" s="24" t="s">
        <v>33</v>
      </c>
      <c r="E10" s="17">
        <v>677</v>
      </c>
      <c r="F10" s="18">
        <v>44660136.949999988</v>
      </c>
      <c r="G10" s="17">
        <v>546</v>
      </c>
      <c r="H10" s="18">
        <v>36018367.466322005</v>
      </c>
      <c r="I10" s="5">
        <f>Таблица13[[#This Row],[7]]-Таблица13[[#This Row],[5]]</f>
        <v>-131</v>
      </c>
      <c r="J10" s="19">
        <f>Таблица13[[#This Row],[8]]-Таблица13[[#This Row],[6]]</f>
        <v>-8641769.4836779833</v>
      </c>
      <c r="M10" s="29"/>
    </row>
    <row r="11" spans="1:13" x14ac:dyDescent="0.25">
      <c r="A11" s="6"/>
      <c r="B11" s="12"/>
      <c r="C11" s="1"/>
      <c r="D11" s="25" t="s">
        <v>25</v>
      </c>
      <c r="E11" s="9">
        <v>1425</v>
      </c>
      <c r="F11" s="10">
        <v>45545517.429999992</v>
      </c>
      <c r="G11" s="17">
        <v>1284</v>
      </c>
      <c r="H11" s="18">
        <v>41038908.336926311</v>
      </c>
      <c r="I11" s="4">
        <f>Таблица13[[#This Row],[7]]-Таблица13[[#This Row],[5]]</f>
        <v>-141</v>
      </c>
      <c r="J11" s="11">
        <f>Таблица13[[#This Row],[8]]-Таблица13[[#This Row],[6]]</f>
        <v>-4506609.093073681</v>
      </c>
      <c r="M11" s="29"/>
    </row>
    <row r="12" spans="1:13" x14ac:dyDescent="0.25">
      <c r="A12" s="6"/>
      <c r="B12" s="12"/>
      <c r="C12" s="1"/>
      <c r="D12" s="24" t="s">
        <v>22</v>
      </c>
      <c r="E12" s="9">
        <v>292</v>
      </c>
      <c r="F12" s="10">
        <v>29231416.609999999</v>
      </c>
      <c r="G12" s="17">
        <v>259</v>
      </c>
      <c r="H12" s="18">
        <v>25927866.102705479</v>
      </c>
      <c r="I12" s="4">
        <f>Таблица13[[#This Row],[7]]-Таблица13[[#This Row],[5]]</f>
        <v>-33</v>
      </c>
      <c r="J12" s="11">
        <f>Таблица13[[#This Row],[8]]-Таблица13[[#This Row],[6]]</f>
        <v>-3303550.5072945207</v>
      </c>
      <c r="M12" s="29"/>
    </row>
    <row r="13" spans="1:13" x14ac:dyDescent="0.25">
      <c r="A13" s="6"/>
      <c r="B13" s="12"/>
      <c r="C13" s="1"/>
      <c r="D13" s="25" t="s">
        <v>34</v>
      </c>
      <c r="E13" s="9">
        <v>2016</v>
      </c>
      <c r="F13" s="10">
        <v>56441509.236831665</v>
      </c>
      <c r="G13" s="17">
        <v>1916</v>
      </c>
      <c r="H13" s="18">
        <v>53641831.19929041</v>
      </c>
      <c r="I13" s="4">
        <f>Таблица13[[#This Row],[7]]-Таблица13[[#This Row],[5]]</f>
        <v>-100</v>
      </c>
      <c r="J13" s="11">
        <f>Таблица13[[#This Row],[8]]-Таблица13[[#This Row],[6]]</f>
        <v>-2799678.0375412554</v>
      </c>
      <c r="M13" s="29"/>
    </row>
    <row r="14" spans="1:13" x14ac:dyDescent="0.25">
      <c r="A14" s="6"/>
      <c r="B14" s="12"/>
      <c r="C14" s="1"/>
      <c r="D14" s="23" t="s">
        <v>36</v>
      </c>
      <c r="E14" s="9">
        <v>894</v>
      </c>
      <c r="F14" s="10">
        <v>18437447.630000003</v>
      </c>
      <c r="G14" s="17">
        <v>794</v>
      </c>
      <c r="H14" s="18">
        <v>16375093.308970919</v>
      </c>
      <c r="I14" s="4">
        <f>Таблица13[[#This Row],[7]]-Таблица13[[#This Row],[5]]</f>
        <v>-100</v>
      </c>
      <c r="J14" s="11">
        <f>Таблица13[[#This Row],[8]]-Таблица13[[#This Row],[6]]</f>
        <v>-2062354.3210290838</v>
      </c>
      <c r="M14" s="29"/>
    </row>
    <row r="15" spans="1:13" x14ac:dyDescent="0.25">
      <c r="A15" s="6"/>
      <c r="B15" s="12"/>
      <c r="C15" s="1"/>
      <c r="D15" s="23" t="s">
        <v>38</v>
      </c>
      <c r="E15" s="9">
        <v>652</v>
      </c>
      <c r="F15" s="10">
        <v>30502644.220000006</v>
      </c>
      <c r="G15" s="17">
        <v>582</v>
      </c>
      <c r="H15" s="18">
        <v>27227820.454049088</v>
      </c>
      <c r="I15" s="4">
        <f>Таблица13[[#This Row],[7]]-Таблица13[[#This Row],[5]]</f>
        <v>-70</v>
      </c>
      <c r="J15" s="11">
        <f>Таблица13[[#This Row],[8]]-Таблица13[[#This Row],[6]]</f>
        <v>-3274823.7659509182</v>
      </c>
      <c r="M15" s="29"/>
    </row>
    <row r="16" spans="1:13" x14ac:dyDescent="0.25">
      <c r="A16" s="6"/>
      <c r="B16" s="12"/>
      <c r="C16" s="1"/>
      <c r="D16" s="13" t="s">
        <v>20</v>
      </c>
      <c r="E16" s="9">
        <v>794</v>
      </c>
      <c r="F16" s="10">
        <v>33191174.959999997</v>
      </c>
      <c r="G16" s="17">
        <v>744</v>
      </c>
      <c r="H16" s="18">
        <v>31101050.592241809</v>
      </c>
      <c r="I16" s="4">
        <f>Таблица13[[#This Row],[7]]-Таблица13[[#This Row],[5]]</f>
        <v>-50</v>
      </c>
      <c r="J16" s="11">
        <f>Таблица13[[#This Row],[8]]-Таблица13[[#This Row],[6]]</f>
        <v>-2090124.3677581884</v>
      </c>
      <c r="M16" s="29"/>
    </row>
    <row r="17" spans="1:13" x14ac:dyDescent="0.25">
      <c r="A17" s="6"/>
      <c r="B17" s="12"/>
      <c r="C17" s="1"/>
      <c r="D17" s="13" t="s">
        <v>26</v>
      </c>
      <c r="E17" s="9">
        <v>2000</v>
      </c>
      <c r="F17" s="10">
        <v>270658041.43000001</v>
      </c>
      <c r="G17" s="17">
        <v>2535</v>
      </c>
      <c r="H17" s="18">
        <v>338978610.93252498</v>
      </c>
      <c r="I17" s="4">
        <f>Таблица13[[#This Row],[7]]-Таблица13[[#This Row],[5]]</f>
        <v>535</v>
      </c>
      <c r="J17" s="11">
        <f>Таблица13[[#This Row],[8]]-Таблица13[[#This Row],[6]]</f>
        <v>68320569.502524972</v>
      </c>
      <c r="M17" s="29"/>
    </row>
    <row r="18" spans="1:13" x14ac:dyDescent="0.25">
      <c r="A18" s="22">
        <v>150002</v>
      </c>
      <c r="B18" s="13" t="s">
        <v>57</v>
      </c>
      <c r="C18" s="28" t="s">
        <v>19</v>
      </c>
      <c r="D18" s="13" t="s">
        <v>26</v>
      </c>
      <c r="E18" s="9">
        <v>4778</v>
      </c>
      <c r="F18" s="10">
        <v>90721900.582425132</v>
      </c>
      <c r="G18" s="17">
        <v>4912</v>
      </c>
      <c r="H18" s="18">
        <v>107521960.78101555</v>
      </c>
      <c r="I18" s="4">
        <f>Таблица13[[#This Row],[7]]-Таблица13[[#This Row],[5]]</f>
        <v>134</v>
      </c>
      <c r="J18" s="11">
        <f>Таблица13[[#This Row],[8]]-Таблица13[[#This Row],[6]]</f>
        <v>16800060.198590413</v>
      </c>
      <c r="M18" s="29"/>
    </row>
    <row r="19" spans="1:13" x14ac:dyDescent="0.25">
      <c r="A19" s="6"/>
      <c r="B19" s="12"/>
      <c r="C19" s="1" t="s">
        <v>23</v>
      </c>
      <c r="D19" s="30" t="s">
        <v>70</v>
      </c>
      <c r="E19" s="9">
        <v>120</v>
      </c>
      <c r="F19" s="10">
        <v>1308397.23</v>
      </c>
      <c r="G19" s="17">
        <v>20</v>
      </c>
      <c r="H19" s="18">
        <v>218066.20500000002</v>
      </c>
      <c r="I19" s="4">
        <f>Таблица13[[#This Row],[7]]-Таблица13[[#This Row],[5]]</f>
        <v>-100</v>
      </c>
      <c r="J19" s="11">
        <f>Таблица13[[#This Row],[8]]-Таблица13[[#This Row],[6]]</f>
        <v>-1090331.0249999999</v>
      </c>
      <c r="M19" s="29"/>
    </row>
    <row r="20" spans="1:13" x14ac:dyDescent="0.25">
      <c r="A20" s="6"/>
      <c r="B20" s="12"/>
      <c r="C20" s="1"/>
      <c r="D20" s="30" t="s">
        <v>71</v>
      </c>
      <c r="E20" s="9">
        <v>154</v>
      </c>
      <c r="F20" s="10">
        <v>1840806.4699999997</v>
      </c>
      <c r="G20" s="17">
        <v>54</v>
      </c>
      <c r="H20" s="18">
        <v>645477.59337662335</v>
      </c>
      <c r="I20" s="4">
        <f>Таблица13[[#This Row],[7]]-Таблица13[[#This Row],[5]]</f>
        <v>-100</v>
      </c>
      <c r="J20" s="11">
        <f>Таблица13[[#This Row],[8]]-Таблица13[[#This Row],[6]]</f>
        <v>-1195328.8766233763</v>
      </c>
      <c r="M20" s="29"/>
    </row>
    <row r="21" spans="1:13" x14ac:dyDescent="0.25">
      <c r="A21" s="6"/>
      <c r="B21" s="12"/>
      <c r="C21" s="1"/>
      <c r="D21" s="30" t="s">
        <v>72</v>
      </c>
      <c r="E21" s="9">
        <v>343</v>
      </c>
      <c r="F21" s="10">
        <v>4491265.2999999989</v>
      </c>
      <c r="G21" s="17">
        <v>93</v>
      </c>
      <c r="H21" s="18">
        <v>1217748.3174927111</v>
      </c>
      <c r="I21" s="4">
        <f>Таблица13[[#This Row],[7]]-Таблица13[[#This Row],[5]]</f>
        <v>-250</v>
      </c>
      <c r="J21" s="11">
        <f>Таблица13[[#This Row],[8]]-Таблица13[[#This Row],[6]]</f>
        <v>-3273516.9825072875</v>
      </c>
      <c r="M21" s="29"/>
    </row>
    <row r="22" spans="1:13" x14ac:dyDescent="0.25">
      <c r="A22" s="6"/>
      <c r="B22" s="12"/>
      <c r="C22" s="1"/>
      <c r="D22" s="30" t="s">
        <v>73</v>
      </c>
      <c r="E22" s="9">
        <v>123</v>
      </c>
      <c r="F22" s="10">
        <v>2400415.54</v>
      </c>
      <c r="G22" s="17">
        <v>43</v>
      </c>
      <c r="H22" s="18">
        <v>839169.66032520344</v>
      </c>
      <c r="I22" s="4">
        <f>Таблица13[[#This Row],[7]]-Таблица13[[#This Row],[5]]</f>
        <v>-80</v>
      </c>
      <c r="J22" s="11">
        <f>Таблица13[[#This Row],[8]]-Таблица13[[#This Row],[6]]</f>
        <v>-1561245.8796747965</v>
      </c>
      <c r="M22" s="29"/>
    </row>
    <row r="23" spans="1:13" x14ac:dyDescent="0.25">
      <c r="A23" s="6"/>
      <c r="B23" s="12"/>
      <c r="C23" s="1"/>
      <c r="D23" s="30" t="s">
        <v>74</v>
      </c>
      <c r="E23" s="9">
        <v>100</v>
      </c>
      <c r="F23" s="10">
        <v>1753962.1700000004</v>
      </c>
      <c r="G23" s="17">
        <v>50</v>
      </c>
      <c r="H23" s="18">
        <v>876981.0850000002</v>
      </c>
      <c r="I23" s="4">
        <f>Таблица13[[#This Row],[7]]-Таблица13[[#This Row],[5]]</f>
        <v>-50</v>
      </c>
      <c r="J23" s="11">
        <f>Таблица13[[#This Row],[8]]-Таблица13[[#This Row],[6]]</f>
        <v>-876981.0850000002</v>
      </c>
      <c r="M23" s="29"/>
    </row>
    <row r="24" spans="1:13" x14ac:dyDescent="0.25">
      <c r="A24" s="6"/>
      <c r="B24" s="12"/>
      <c r="C24" s="1"/>
      <c r="D24" s="30" t="s">
        <v>24</v>
      </c>
      <c r="E24" s="9">
        <v>270</v>
      </c>
      <c r="F24" s="10">
        <v>2903380.6599999997</v>
      </c>
      <c r="G24" s="17">
        <v>70</v>
      </c>
      <c r="H24" s="18">
        <v>752728.31925925915</v>
      </c>
      <c r="I24" s="4">
        <f>Таблица13[[#This Row],[7]]-Таблица13[[#This Row],[5]]</f>
        <v>-200</v>
      </c>
      <c r="J24" s="11">
        <f>Таблица13[[#This Row],[8]]-Таблица13[[#This Row],[6]]</f>
        <v>-2150652.3407407403</v>
      </c>
      <c r="M24" s="29"/>
    </row>
    <row r="25" spans="1:13" x14ac:dyDescent="0.25">
      <c r="A25" s="6"/>
      <c r="B25" s="12"/>
      <c r="C25" s="1"/>
      <c r="D25" s="30" t="s">
        <v>38</v>
      </c>
      <c r="E25" s="9">
        <v>62</v>
      </c>
      <c r="F25" s="10">
        <v>1014809.8300000003</v>
      </c>
      <c r="G25" s="17">
        <v>22</v>
      </c>
      <c r="H25" s="18">
        <v>360093.81064516137</v>
      </c>
      <c r="I25" s="4">
        <f>Таблица13[[#This Row],[7]]-Таблица13[[#This Row],[5]]</f>
        <v>-40</v>
      </c>
      <c r="J25" s="11">
        <f>Таблица13[[#This Row],[8]]-Таблица13[[#This Row],[6]]</f>
        <v>-654716.01935483888</v>
      </c>
      <c r="M25" s="29"/>
    </row>
    <row r="26" spans="1:13" x14ac:dyDescent="0.25">
      <c r="A26" s="6"/>
      <c r="B26" s="12"/>
      <c r="C26" s="1"/>
      <c r="D26" s="30" t="s">
        <v>61</v>
      </c>
      <c r="E26" s="9">
        <v>120</v>
      </c>
      <c r="F26" s="10">
        <v>1317301.21</v>
      </c>
      <c r="G26" s="17">
        <v>20</v>
      </c>
      <c r="H26" s="18">
        <v>219550.20166666666</v>
      </c>
      <c r="I26" s="4">
        <f>Таблица13[[#This Row],[7]]-Таблица13[[#This Row],[5]]</f>
        <v>-100</v>
      </c>
      <c r="J26" s="11">
        <f>Таблица13[[#This Row],[8]]-Таблица13[[#This Row],[6]]</f>
        <v>-1097751.0083333333</v>
      </c>
      <c r="M26" s="29"/>
    </row>
    <row r="27" spans="1:13" x14ac:dyDescent="0.25">
      <c r="A27" s="6"/>
      <c r="B27" s="12"/>
      <c r="C27" s="1"/>
      <c r="D27" s="30" t="s">
        <v>22</v>
      </c>
      <c r="E27" s="9">
        <v>532</v>
      </c>
      <c r="F27" s="10">
        <v>6380494.79</v>
      </c>
      <c r="G27" s="17">
        <v>287</v>
      </c>
      <c r="H27" s="18">
        <v>3442109.0314473687</v>
      </c>
      <c r="I27" s="4">
        <f>Таблица13[[#This Row],[7]]-Таблица13[[#This Row],[5]]</f>
        <v>-245</v>
      </c>
      <c r="J27" s="11">
        <f>Таблица13[[#This Row],[8]]-Таблица13[[#This Row],[6]]</f>
        <v>-2938385.7585526314</v>
      </c>
      <c r="M27" s="29"/>
    </row>
    <row r="28" spans="1:13" x14ac:dyDescent="0.25">
      <c r="A28" s="6">
        <v>150003</v>
      </c>
      <c r="B28" s="12" t="s">
        <v>41</v>
      </c>
      <c r="C28" s="1" t="s">
        <v>19</v>
      </c>
      <c r="D28" s="23" t="s">
        <v>17</v>
      </c>
      <c r="E28" s="9">
        <v>1962</v>
      </c>
      <c r="F28" s="10">
        <v>45093319.094830617</v>
      </c>
      <c r="G28" s="17">
        <v>1762</v>
      </c>
      <c r="H28" s="18">
        <v>40496650.481698036</v>
      </c>
      <c r="I28" s="4">
        <f>Таблица13[[#This Row],[7]]-Таблица13[[#This Row],[5]]</f>
        <v>-200</v>
      </c>
      <c r="J28" s="11">
        <f>Таблица13[[#This Row],[8]]-Таблица13[[#This Row],[6]]</f>
        <v>-4596668.6131325811</v>
      </c>
      <c r="M28" s="29"/>
    </row>
    <row r="29" spans="1:13" x14ac:dyDescent="0.25">
      <c r="A29" s="6"/>
      <c r="B29" s="12"/>
      <c r="C29" s="1"/>
      <c r="D29" s="13" t="s">
        <v>20</v>
      </c>
      <c r="E29" s="9">
        <v>2345</v>
      </c>
      <c r="F29" s="10">
        <v>91439963.640229285</v>
      </c>
      <c r="G29" s="17">
        <v>2295</v>
      </c>
      <c r="H29" s="18">
        <v>89490284.244915247</v>
      </c>
      <c r="I29" s="4">
        <f>Таблица13[[#This Row],[7]]-Таблица13[[#This Row],[5]]</f>
        <v>-50</v>
      </c>
      <c r="J29" s="11">
        <f>Таблица13[[#This Row],[8]]-Таблица13[[#This Row],[6]]</f>
        <v>-1949679.3953140378</v>
      </c>
      <c r="M29" s="29"/>
    </row>
    <row r="30" spans="1:13" x14ac:dyDescent="0.25">
      <c r="A30" s="6"/>
      <c r="B30" s="12"/>
      <c r="C30" s="1"/>
      <c r="D30" s="13" t="s">
        <v>26</v>
      </c>
      <c r="E30" s="9">
        <v>1916</v>
      </c>
      <c r="F30" s="10">
        <v>244444511.52999997</v>
      </c>
      <c r="G30" s="17">
        <v>4389</v>
      </c>
      <c r="H30" s="18">
        <v>553536061.71785486</v>
      </c>
      <c r="I30" s="4">
        <f>Таблица13[[#This Row],[7]]-Таблица13[[#This Row],[5]]</f>
        <v>2473</v>
      </c>
      <c r="J30" s="11">
        <f>Таблица13[[#This Row],[8]]-Таблица13[[#This Row],[6]]</f>
        <v>309091550.18785489</v>
      </c>
      <c r="M30" s="29"/>
    </row>
    <row r="31" spans="1:13" x14ac:dyDescent="0.25">
      <c r="A31" s="30">
        <v>150007</v>
      </c>
      <c r="B31" s="30" t="s">
        <v>65</v>
      </c>
      <c r="C31" s="1" t="s">
        <v>23</v>
      </c>
      <c r="D31" s="30" t="s">
        <v>24</v>
      </c>
      <c r="E31" s="9">
        <v>494</v>
      </c>
      <c r="F31" s="10">
        <v>5011519.6700000009</v>
      </c>
      <c r="G31" s="17">
        <v>259</v>
      </c>
      <c r="H31" s="18">
        <v>2627497.1549190292</v>
      </c>
      <c r="I31" s="4">
        <f>Таблица13[[#This Row],[7]]-Таблица13[[#This Row],[5]]</f>
        <v>-235</v>
      </c>
      <c r="J31" s="11">
        <f>Таблица13[[#This Row],[8]]-Таблица13[[#This Row],[6]]</f>
        <v>-2384022.5150809716</v>
      </c>
      <c r="M31" s="29"/>
    </row>
    <row r="32" spans="1:13" x14ac:dyDescent="0.25">
      <c r="A32" s="6"/>
      <c r="B32" s="12"/>
      <c r="C32" s="1"/>
      <c r="D32" s="30" t="s">
        <v>21</v>
      </c>
      <c r="E32" s="9">
        <v>1275</v>
      </c>
      <c r="F32" s="10">
        <v>13007155.459999999</v>
      </c>
      <c r="G32" s="17">
        <v>525</v>
      </c>
      <c r="H32" s="18">
        <v>5355887.54235294</v>
      </c>
      <c r="I32" s="4">
        <f>Таблица13[[#This Row],[7]]-Таблица13[[#This Row],[5]]</f>
        <v>-750</v>
      </c>
      <c r="J32" s="11">
        <f>Таблица13[[#This Row],[8]]-Таблица13[[#This Row],[6]]</f>
        <v>-7651267.9176470591</v>
      </c>
      <c r="M32" s="29"/>
    </row>
    <row r="33" spans="1:13" x14ac:dyDescent="0.25">
      <c r="A33" s="6"/>
      <c r="B33" s="12"/>
      <c r="C33" s="1"/>
      <c r="D33" s="30" t="s">
        <v>20</v>
      </c>
      <c r="E33" s="9">
        <v>466</v>
      </c>
      <c r="F33" s="10">
        <v>5623263.0499999998</v>
      </c>
      <c r="G33" s="17">
        <v>116</v>
      </c>
      <c r="H33" s="18">
        <v>1399782.2184549356</v>
      </c>
      <c r="I33" s="4">
        <f>Таблица13[[#This Row],[7]]-Таблица13[[#This Row],[5]]</f>
        <v>-350</v>
      </c>
      <c r="J33" s="11">
        <f>Таблица13[[#This Row],[8]]-Таблица13[[#This Row],[6]]</f>
        <v>-4223480.8315450642</v>
      </c>
      <c r="M33" s="29"/>
    </row>
    <row r="34" spans="1:13" x14ac:dyDescent="0.25">
      <c r="A34" s="6"/>
      <c r="B34" s="12"/>
      <c r="C34" s="1"/>
      <c r="D34" s="30" t="s">
        <v>17</v>
      </c>
      <c r="E34" s="9">
        <v>246</v>
      </c>
      <c r="F34" s="10">
        <v>2221538.5699999994</v>
      </c>
      <c r="G34" s="17">
        <v>46</v>
      </c>
      <c r="H34" s="18">
        <v>415409.65130081296</v>
      </c>
      <c r="I34" s="4">
        <f>Таблица13[[#This Row],[7]]-Таблица13[[#This Row],[5]]</f>
        <v>-200</v>
      </c>
      <c r="J34" s="11">
        <f>Таблица13[[#This Row],[8]]-Таблица13[[#This Row],[6]]</f>
        <v>-1806128.9186991863</v>
      </c>
      <c r="M34" s="29"/>
    </row>
    <row r="35" spans="1:13" x14ac:dyDescent="0.25">
      <c r="A35" s="22">
        <v>150009</v>
      </c>
      <c r="B35" s="13" t="s">
        <v>58</v>
      </c>
      <c r="C35" s="28" t="s">
        <v>19</v>
      </c>
      <c r="D35" s="13" t="s">
        <v>26</v>
      </c>
      <c r="E35" s="9">
        <v>1910</v>
      </c>
      <c r="F35" s="10">
        <v>28891462.200000003</v>
      </c>
      <c r="G35" s="17">
        <v>2041</v>
      </c>
      <c r="H35" s="18">
        <v>45238890.200000003</v>
      </c>
      <c r="I35" s="4">
        <f>Таблица13[[#This Row],[7]]-Таблица13[[#This Row],[5]]</f>
        <v>131</v>
      </c>
      <c r="J35" s="11">
        <f>Таблица13[[#This Row],[8]]-Таблица13[[#This Row],[6]]</f>
        <v>16347428</v>
      </c>
      <c r="M35" s="29"/>
    </row>
    <row r="36" spans="1:13" x14ac:dyDescent="0.25">
      <c r="A36" s="22"/>
      <c r="B36" s="13"/>
      <c r="C36" s="28" t="s">
        <v>23</v>
      </c>
      <c r="D36" s="30" t="s">
        <v>62</v>
      </c>
      <c r="E36" s="9">
        <v>87</v>
      </c>
      <c r="F36" s="10">
        <v>953983.40000000014</v>
      </c>
      <c r="G36" s="17">
        <v>20</v>
      </c>
      <c r="H36" s="18">
        <v>219306.52873563219</v>
      </c>
      <c r="I36" s="4">
        <f>Таблица13[[#This Row],[7]]-Таблица13[[#This Row],[5]]</f>
        <v>-67</v>
      </c>
      <c r="J36" s="11">
        <f>Таблица13[[#This Row],[8]]-Таблица13[[#This Row],[6]]</f>
        <v>-734676.87126436795</v>
      </c>
      <c r="M36" s="29"/>
    </row>
    <row r="37" spans="1:13" x14ac:dyDescent="0.25">
      <c r="A37" s="22"/>
      <c r="B37" s="13"/>
      <c r="C37" s="28"/>
      <c r="D37" s="30" t="s">
        <v>21</v>
      </c>
      <c r="E37" s="9">
        <v>706</v>
      </c>
      <c r="F37" s="10">
        <v>7294866.1399999987</v>
      </c>
      <c r="G37" s="17">
        <v>206</v>
      </c>
      <c r="H37" s="18">
        <v>2128530.3467988665</v>
      </c>
      <c r="I37" s="4">
        <f>Таблица13[[#This Row],[7]]-Таблица13[[#This Row],[5]]</f>
        <v>-500</v>
      </c>
      <c r="J37" s="11">
        <f>Таблица13[[#This Row],[8]]-Таблица13[[#This Row],[6]]</f>
        <v>-5166335.7932011317</v>
      </c>
      <c r="M37" s="29"/>
    </row>
    <row r="38" spans="1:13" x14ac:dyDescent="0.25">
      <c r="A38" s="22"/>
      <c r="B38" s="13"/>
      <c r="C38" s="28"/>
      <c r="D38" s="30" t="s">
        <v>22</v>
      </c>
      <c r="E38" s="9">
        <v>83</v>
      </c>
      <c r="F38" s="10">
        <v>955628.20000000019</v>
      </c>
      <c r="G38" s="17">
        <v>20</v>
      </c>
      <c r="H38" s="18">
        <v>230271.85542168678</v>
      </c>
      <c r="I38" s="4">
        <f>Таблица13[[#This Row],[7]]-Таблица13[[#This Row],[5]]</f>
        <v>-63</v>
      </c>
      <c r="J38" s="11">
        <f>Таблица13[[#This Row],[8]]-Таблица13[[#This Row],[6]]</f>
        <v>-725356.34457831341</v>
      </c>
      <c r="M38" s="29"/>
    </row>
    <row r="39" spans="1:13" x14ac:dyDescent="0.25">
      <c r="A39" s="22"/>
      <c r="B39" s="13"/>
      <c r="C39" s="28"/>
      <c r="D39" s="30" t="s">
        <v>17</v>
      </c>
      <c r="E39" s="9">
        <v>173</v>
      </c>
      <c r="F39" s="10">
        <v>1510534.6300000001</v>
      </c>
      <c r="G39" s="17">
        <v>73</v>
      </c>
      <c r="H39" s="18">
        <v>637393.22537572263</v>
      </c>
      <c r="I39" s="4">
        <f>Таблица13[[#This Row],[7]]-Таблица13[[#This Row],[5]]</f>
        <v>-100</v>
      </c>
      <c r="J39" s="11">
        <f>Таблица13[[#This Row],[8]]-Таблица13[[#This Row],[6]]</f>
        <v>-873141.40462427749</v>
      </c>
      <c r="M39" s="29"/>
    </row>
    <row r="40" spans="1:13" x14ac:dyDescent="0.25">
      <c r="A40">
        <v>150010</v>
      </c>
      <c r="B40" t="s">
        <v>63</v>
      </c>
      <c r="C40" s="28" t="s">
        <v>23</v>
      </c>
      <c r="D40" s="32" t="s">
        <v>24</v>
      </c>
      <c r="E40" s="9">
        <v>127</v>
      </c>
      <c r="F40" s="10">
        <v>1368021.94</v>
      </c>
      <c r="G40" s="17">
        <v>27</v>
      </c>
      <c r="H40" s="18">
        <v>290839.31007874012</v>
      </c>
      <c r="I40" s="4">
        <f>Таблица13[[#This Row],[7]]-Таблица13[[#This Row],[5]]</f>
        <v>-100</v>
      </c>
      <c r="J40" s="11">
        <f>Таблица13[[#This Row],[8]]-Таблица13[[#This Row],[6]]</f>
        <v>-1077182.6299212598</v>
      </c>
      <c r="M40" s="29"/>
    </row>
    <row r="41" spans="1:13" x14ac:dyDescent="0.25">
      <c r="A41" s="22"/>
      <c r="B41" s="13"/>
      <c r="C41" s="28"/>
      <c r="D41" s="32" t="s">
        <v>17</v>
      </c>
      <c r="E41" s="9">
        <v>162</v>
      </c>
      <c r="F41" s="10">
        <v>1367339.6600000001</v>
      </c>
      <c r="G41" s="17">
        <v>112</v>
      </c>
      <c r="H41" s="18">
        <v>945321.24641975318</v>
      </c>
      <c r="I41" s="4">
        <f>Таблица13[[#This Row],[7]]-Таблица13[[#This Row],[5]]</f>
        <v>-50</v>
      </c>
      <c r="J41" s="11">
        <f>Таблица13[[#This Row],[8]]-Таблица13[[#This Row],[6]]</f>
        <v>-422018.41358024697</v>
      </c>
      <c r="M41" s="29"/>
    </row>
    <row r="42" spans="1:13" x14ac:dyDescent="0.25">
      <c r="A42" s="30">
        <v>150012</v>
      </c>
      <c r="B42" s="30" t="s">
        <v>66</v>
      </c>
      <c r="C42" s="28" t="s">
        <v>23</v>
      </c>
      <c r="D42" s="30" t="s">
        <v>62</v>
      </c>
      <c r="E42" s="9">
        <v>1191</v>
      </c>
      <c r="F42" s="10">
        <v>12914595.919999998</v>
      </c>
      <c r="G42" s="17">
        <v>691</v>
      </c>
      <c r="H42" s="18">
        <v>7492851.2012762371</v>
      </c>
      <c r="I42" s="4">
        <f>Таблица13[[#This Row],[7]]-Таблица13[[#This Row],[5]]</f>
        <v>-500</v>
      </c>
      <c r="J42" s="11">
        <f>Таблица13[[#This Row],[8]]-Таблица13[[#This Row],[6]]</f>
        <v>-5421744.7187237609</v>
      </c>
      <c r="M42" s="29"/>
    </row>
    <row r="43" spans="1:13" ht="30" x14ac:dyDescent="0.25">
      <c r="A43" s="6">
        <v>150013</v>
      </c>
      <c r="B43" s="12" t="s">
        <v>42</v>
      </c>
      <c r="C43" s="1" t="s">
        <v>19</v>
      </c>
      <c r="D43" s="23" t="s">
        <v>17</v>
      </c>
      <c r="E43" s="9">
        <v>150</v>
      </c>
      <c r="F43" s="10">
        <v>2557377.4400000004</v>
      </c>
      <c r="G43" s="17">
        <v>350</v>
      </c>
      <c r="H43" s="18">
        <v>5967214.0266666673</v>
      </c>
      <c r="I43" s="4">
        <f>Таблица13[[#This Row],[7]]-Таблица13[[#This Row],[5]]</f>
        <v>200</v>
      </c>
      <c r="J43" s="11">
        <f>Таблица13[[#This Row],[8]]-Таблица13[[#This Row],[6]]</f>
        <v>3409836.5866666669</v>
      </c>
      <c r="M43" s="29"/>
    </row>
    <row r="44" spans="1:13" x14ac:dyDescent="0.25">
      <c r="A44" s="6"/>
      <c r="B44" s="12"/>
      <c r="C44" s="1"/>
      <c r="D44" s="13" t="s">
        <v>20</v>
      </c>
      <c r="E44" s="9">
        <v>390</v>
      </c>
      <c r="F44" s="10">
        <v>9459938.9699999988</v>
      </c>
      <c r="G44" s="17">
        <v>490</v>
      </c>
      <c r="H44" s="18">
        <v>11885564.346923077</v>
      </c>
      <c r="I44" s="4">
        <f>Таблица13[[#This Row],[7]]-Таблица13[[#This Row],[5]]</f>
        <v>100</v>
      </c>
      <c r="J44" s="11">
        <f>Таблица13[[#This Row],[8]]-Таблица13[[#This Row],[6]]</f>
        <v>2425625.3769230787</v>
      </c>
      <c r="M44" s="29"/>
    </row>
    <row r="45" spans="1:13" x14ac:dyDescent="0.25">
      <c r="A45" s="6"/>
      <c r="B45" s="12"/>
      <c r="C45" s="1"/>
      <c r="D45" s="13" t="s">
        <v>21</v>
      </c>
      <c r="E45" s="9">
        <v>877</v>
      </c>
      <c r="F45" s="10">
        <v>15526030.251629112</v>
      </c>
      <c r="G45" s="17">
        <v>977</v>
      </c>
      <c r="H45" s="18">
        <v>17296387.178838819</v>
      </c>
      <c r="I45" s="4">
        <f>Таблица13[[#This Row],[7]]-Таблица13[[#This Row],[5]]</f>
        <v>100</v>
      </c>
      <c r="J45" s="11">
        <f>Таблица13[[#This Row],[8]]-Таблица13[[#This Row],[6]]</f>
        <v>1770356.927209707</v>
      </c>
      <c r="M45" s="29"/>
    </row>
    <row r="46" spans="1:13" x14ac:dyDescent="0.25">
      <c r="A46" s="6"/>
      <c r="B46" s="12"/>
      <c r="C46" s="1" t="s">
        <v>23</v>
      </c>
      <c r="D46" s="13" t="s">
        <v>20</v>
      </c>
      <c r="E46" s="9">
        <v>292</v>
      </c>
      <c r="F46" s="10">
        <v>4805615.21</v>
      </c>
      <c r="G46" s="17">
        <v>161</v>
      </c>
      <c r="H46" s="18">
        <v>2649671.400034246</v>
      </c>
      <c r="I46" s="4">
        <f>Таблица13[[#This Row],[7]]-Таблица13[[#This Row],[5]]</f>
        <v>-131</v>
      </c>
      <c r="J46" s="11">
        <f>Таблица13[[#This Row],[8]]-Таблица13[[#This Row],[6]]</f>
        <v>-2155943.8099657539</v>
      </c>
      <c r="M46" s="29"/>
    </row>
    <row r="47" spans="1:13" x14ac:dyDescent="0.25">
      <c r="A47" s="6"/>
      <c r="B47" s="12"/>
      <c r="C47" s="1"/>
      <c r="D47" s="13" t="s">
        <v>24</v>
      </c>
      <c r="E47" s="9">
        <v>72</v>
      </c>
      <c r="F47" s="10">
        <v>774420.09000000008</v>
      </c>
      <c r="G47" s="17">
        <v>72</v>
      </c>
      <c r="H47" s="18">
        <v>774420.09000000008</v>
      </c>
      <c r="I47" s="4">
        <f>Таблица13[[#This Row],[7]]-Таблица13[[#This Row],[5]]</f>
        <v>0</v>
      </c>
      <c r="J47" s="11">
        <f>Таблица13[[#This Row],[8]]-Таблица13[[#This Row],[6]]</f>
        <v>0</v>
      </c>
      <c r="M47" s="29"/>
    </row>
    <row r="48" spans="1:13" x14ac:dyDescent="0.25">
      <c r="A48" s="6"/>
      <c r="B48" s="12"/>
      <c r="C48" s="1"/>
      <c r="D48" s="13" t="s">
        <v>21</v>
      </c>
      <c r="E48" s="9">
        <v>407</v>
      </c>
      <c r="F48" s="10">
        <v>4018670.290000001</v>
      </c>
      <c r="G48" s="17">
        <v>499</v>
      </c>
      <c r="H48" s="18">
        <v>4927067.5054299766</v>
      </c>
      <c r="I48" s="4">
        <f>Таблица13[[#This Row],[7]]-Таблица13[[#This Row],[5]]</f>
        <v>92</v>
      </c>
      <c r="J48" s="11">
        <f>Таблица13[[#This Row],[8]]-Таблица13[[#This Row],[6]]</f>
        <v>908397.21542997565</v>
      </c>
      <c r="M48" s="29"/>
    </row>
    <row r="49" spans="1:13" x14ac:dyDescent="0.25">
      <c r="A49" s="6"/>
      <c r="B49" s="12"/>
      <c r="C49" s="1"/>
      <c r="D49" s="13" t="s">
        <v>25</v>
      </c>
      <c r="E49" s="9">
        <v>220</v>
      </c>
      <c r="F49" s="10">
        <v>3611247.5</v>
      </c>
      <c r="G49" s="17">
        <v>59</v>
      </c>
      <c r="H49" s="18">
        <v>968470.92045454541</v>
      </c>
      <c r="I49" s="4">
        <f>Таблица13[[#This Row],[7]]-Таблица13[[#This Row],[5]]</f>
        <v>-161</v>
      </c>
      <c r="J49" s="11">
        <f>Таблица13[[#This Row],[8]]-Таблица13[[#This Row],[6]]</f>
        <v>-2642776.5795454546</v>
      </c>
      <c r="M49" s="29"/>
    </row>
    <row r="50" spans="1:13" x14ac:dyDescent="0.25">
      <c r="A50" s="6"/>
      <c r="B50" s="12"/>
      <c r="C50" s="1"/>
      <c r="D50" s="13" t="s">
        <v>17</v>
      </c>
      <c r="E50" s="9">
        <v>138</v>
      </c>
      <c r="F50" s="10">
        <v>1180661.05</v>
      </c>
      <c r="G50" s="17">
        <v>338</v>
      </c>
      <c r="H50" s="18">
        <v>2891764.0210144925</v>
      </c>
      <c r="I50" s="4">
        <f>Таблица13[[#This Row],[7]]-Таблица13[[#This Row],[5]]</f>
        <v>200</v>
      </c>
      <c r="J50" s="11">
        <f>Таблица13[[#This Row],[8]]-Таблица13[[#This Row],[6]]</f>
        <v>1711102.9710144924</v>
      </c>
      <c r="M50" s="29"/>
    </row>
    <row r="51" spans="1:13" x14ac:dyDescent="0.25">
      <c r="A51" s="6">
        <v>150014</v>
      </c>
      <c r="B51" s="12" t="s">
        <v>39</v>
      </c>
      <c r="C51" s="1" t="s">
        <v>19</v>
      </c>
      <c r="D51" s="23" t="s">
        <v>38</v>
      </c>
      <c r="E51" s="9"/>
      <c r="F51" s="10"/>
      <c r="G51" s="17">
        <v>70</v>
      </c>
      <c r="H51" s="18">
        <v>2550556.2573036002</v>
      </c>
      <c r="I51" s="4">
        <f>Таблица13[[#This Row],[7]]-Таблица13[[#This Row],[5]]</f>
        <v>70</v>
      </c>
      <c r="J51" s="11">
        <f>Таблица13[[#This Row],[8]]-Таблица13[[#This Row],[6]]</f>
        <v>2550556.2573036002</v>
      </c>
      <c r="M51" s="29"/>
    </row>
    <row r="52" spans="1:13" x14ac:dyDescent="0.25">
      <c r="A52" s="6"/>
      <c r="B52" s="12"/>
      <c r="C52" s="1"/>
      <c r="D52" s="13" t="s">
        <v>26</v>
      </c>
      <c r="E52" s="9">
        <v>437</v>
      </c>
      <c r="F52" s="10">
        <v>5672583.1500000004</v>
      </c>
      <c r="G52" s="17">
        <v>505</v>
      </c>
      <c r="H52" s="18">
        <v>14186914.314210527</v>
      </c>
      <c r="I52" s="4">
        <f>Таблица13[[#This Row],[7]]-Таблица13[[#This Row],[5]]</f>
        <v>68</v>
      </c>
      <c r="J52" s="11">
        <f>Таблица13[[#This Row],[8]]-Таблица13[[#This Row],[6]]</f>
        <v>8514331.1642105263</v>
      </c>
      <c r="M52" s="29"/>
    </row>
    <row r="53" spans="1:13" x14ac:dyDescent="0.25">
      <c r="A53" s="6"/>
      <c r="B53" s="12"/>
      <c r="C53" s="1" t="s">
        <v>23</v>
      </c>
      <c r="D53" s="30" t="s">
        <v>24</v>
      </c>
      <c r="E53" s="9">
        <v>142</v>
      </c>
      <c r="F53" s="10">
        <v>1519116.02</v>
      </c>
      <c r="G53" s="17">
        <v>32</v>
      </c>
      <c r="H53" s="18">
        <v>342336.00450704223</v>
      </c>
      <c r="I53" s="4">
        <f>Таблица13[[#This Row],[7]]-Таблица13[[#This Row],[5]]</f>
        <v>-110</v>
      </c>
      <c r="J53" s="11">
        <f>Таблица13[[#This Row],[8]]-Таблица13[[#This Row],[6]]</f>
        <v>-1176780.0154929578</v>
      </c>
      <c r="M53" s="29"/>
    </row>
    <row r="54" spans="1:13" x14ac:dyDescent="0.25">
      <c r="A54" s="6">
        <v>150015</v>
      </c>
      <c r="B54" s="12" t="s">
        <v>59</v>
      </c>
      <c r="C54" s="1" t="s">
        <v>19</v>
      </c>
      <c r="D54" s="13" t="s">
        <v>26</v>
      </c>
      <c r="E54" s="9">
        <v>132</v>
      </c>
      <c r="F54" s="10">
        <v>5158712.22</v>
      </c>
      <c r="G54" s="17">
        <v>286</v>
      </c>
      <c r="H54" s="18">
        <v>24413997.039999999</v>
      </c>
      <c r="I54" s="4">
        <f>Таблица13[[#This Row],[7]]-Таблица13[[#This Row],[5]]</f>
        <v>154</v>
      </c>
      <c r="J54" s="11">
        <f>Таблица13[[#This Row],[8]]-Таблица13[[#This Row],[6]]</f>
        <v>19255284.82</v>
      </c>
      <c r="M54" s="29"/>
    </row>
    <row r="55" spans="1:13" x14ac:dyDescent="0.25">
      <c r="A55" s="6"/>
      <c r="B55" s="12"/>
      <c r="C55" s="1" t="s">
        <v>23</v>
      </c>
      <c r="D55" s="32" t="s">
        <v>64</v>
      </c>
      <c r="E55" s="9">
        <v>100</v>
      </c>
      <c r="F55" s="10">
        <v>2183995.2000000002</v>
      </c>
      <c r="G55" s="17">
        <v>24</v>
      </c>
      <c r="H55" s="18">
        <v>524158.848</v>
      </c>
      <c r="I55" s="4">
        <f>Таблица13[[#This Row],[7]]-Таблица13[[#This Row],[5]]</f>
        <v>-76</v>
      </c>
      <c r="J55" s="11">
        <f>Таблица13[[#This Row],[8]]-Таблица13[[#This Row],[6]]</f>
        <v>-1659836.3520000002</v>
      </c>
      <c r="M55" s="29"/>
    </row>
    <row r="56" spans="1:13" x14ac:dyDescent="0.25">
      <c r="A56" s="6">
        <v>150016</v>
      </c>
      <c r="B56" s="12" t="s">
        <v>40</v>
      </c>
      <c r="C56" s="1" t="s">
        <v>19</v>
      </c>
      <c r="D56" s="23" t="s">
        <v>25</v>
      </c>
      <c r="E56" s="9"/>
      <c r="F56" s="10"/>
      <c r="G56" s="17">
        <v>30</v>
      </c>
      <c r="H56" s="18">
        <v>746808.20773650007</v>
      </c>
      <c r="I56" s="4">
        <f>Таблица13[[#This Row],[7]]-Таблица13[[#This Row],[5]]</f>
        <v>30</v>
      </c>
      <c r="J56" s="11">
        <f>Таблица13[[#This Row],[8]]-Таблица13[[#This Row],[6]]</f>
        <v>746808.20773650007</v>
      </c>
      <c r="M56" s="29"/>
    </row>
    <row r="57" spans="1:13" x14ac:dyDescent="0.25">
      <c r="A57" s="6"/>
      <c r="B57" s="12"/>
      <c r="C57" s="1"/>
      <c r="D57" s="13" t="s">
        <v>21</v>
      </c>
      <c r="E57" s="9">
        <v>2175</v>
      </c>
      <c r="F57" s="10">
        <v>33144964.940000005</v>
      </c>
      <c r="G57" s="17">
        <v>2075</v>
      </c>
      <c r="H57" s="18">
        <v>31621058.505977016</v>
      </c>
      <c r="I57" s="4">
        <f>Таблица13[[#This Row],[7]]-Таблица13[[#This Row],[5]]</f>
        <v>-100</v>
      </c>
      <c r="J57" s="11">
        <f>Таблица13[[#This Row],[8]]-Таблица13[[#This Row],[6]]</f>
        <v>-1523906.4340229891</v>
      </c>
      <c r="M57" s="29"/>
    </row>
    <row r="58" spans="1:13" x14ac:dyDescent="0.25">
      <c r="A58" s="30">
        <v>150019</v>
      </c>
      <c r="B58" s="30" t="s">
        <v>67</v>
      </c>
      <c r="C58" s="1" t="s">
        <v>23</v>
      </c>
      <c r="D58" s="30" t="s">
        <v>24</v>
      </c>
      <c r="E58" s="9">
        <v>153</v>
      </c>
      <c r="F58" s="10">
        <v>1592384.7000000002</v>
      </c>
      <c r="G58" s="17">
        <v>78</v>
      </c>
      <c r="H58" s="18">
        <v>811803.96470588259</v>
      </c>
      <c r="I58" s="4">
        <f>Таблица13[[#This Row],[7]]-Таблица13[[#This Row],[5]]</f>
        <v>-75</v>
      </c>
      <c r="J58" s="11">
        <f>Таблица13[[#This Row],[8]]-Таблица13[[#This Row],[6]]</f>
        <v>-780580.73529411759</v>
      </c>
      <c r="M58" s="29"/>
    </row>
    <row r="59" spans="1:13" x14ac:dyDescent="0.25">
      <c r="A59" s="31"/>
      <c r="B59" s="31"/>
      <c r="C59" s="1"/>
      <c r="D59" s="30" t="s">
        <v>20</v>
      </c>
      <c r="E59" s="9">
        <v>103</v>
      </c>
      <c r="F59" s="10">
        <v>1254920.69</v>
      </c>
      <c r="G59" s="17">
        <v>83</v>
      </c>
      <c r="H59" s="18">
        <v>1011246.7696116504</v>
      </c>
      <c r="I59" s="4">
        <f>Таблица13[[#This Row],[7]]-Таблица13[[#This Row],[5]]</f>
        <v>-20</v>
      </c>
      <c r="J59" s="11">
        <f>Таблица13[[#This Row],[8]]-Таблица13[[#This Row],[6]]</f>
        <v>-243673.92038834956</v>
      </c>
      <c r="M59" s="29"/>
    </row>
    <row r="60" spans="1:13" x14ac:dyDescent="0.25">
      <c r="A60" s="6">
        <v>150020</v>
      </c>
      <c r="B60" s="12" t="s">
        <v>60</v>
      </c>
      <c r="C60" s="1" t="s">
        <v>19</v>
      </c>
      <c r="D60" s="13" t="s">
        <v>61</v>
      </c>
      <c r="E60" s="9">
        <v>941</v>
      </c>
      <c r="F60" s="10">
        <v>21564715.82</v>
      </c>
      <c r="G60" s="17">
        <v>942</v>
      </c>
      <c r="H60" s="18">
        <v>21581791.949999999</v>
      </c>
      <c r="I60" s="4">
        <f>Таблица13[[#This Row],[7]]-Таблица13[[#This Row],[5]]</f>
        <v>1</v>
      </c>
      <c r="J60" s="11">
        <f>Таблица13[[#This Row],[8]]-Таблица13[[#This Row],[6]]</f>
        <v>17076.129999998957</v>
      </c>
      <c r="M60" s="29"/>
    </row>
    <row r="61" spans="1:13" x14ac:dyDescent="0.25">
      <c r="A61" s="30">
        <v>150035</v>
      </c>
      <c r="B61" s="30" t="s">
        <v>68</v>
      </c>
      <c r="C61" s="1" t="s">
        <v>23</v>
      </c>
      <c r="D61" s="30" t="s">
        <v>69</v>
      </c>
      <c r="E61" s="9">
        <v>231</v>
      </c>
      <c r="F61" s="10">
        <v>1985583.0300000003</v>
      </c>
      <c r="G61" s="17">
        <v>51</v>
      </c>
      <c r="H61" s="18">
        <v>438375.47415584419</v>
      </c>
      <c r="I61" s="4">
        <f>Таблица13[[#This Row],[7]]-Таблица13[[#This Row],[5]]</f>
        <v>-180</v>
      </c>
      <c r="J61" s="11">
        <f>Таблица13[[#This Row],[8]]-Таблица13[[#This Row],[6]]</f>
        <v>-1547207.5558441561</v>
      </c>
      <c r="M61" s="29"/>
    </row>
    <row r="62" spans="1:13" x14ac:dyDescent="0.25">
      <c r="A62" s="22">
        <v>150031</v>
      </c>
      <c r="B62" s="13" t="s">
        <v>37</v>
      </c>
      <c r="C62" s="1" t="s">
        <v>19</v>
      </c>
      <c r="D62" s="23" t="s">
        <v>36</v>
      </c>
      <c r="E62" s="9"/>
      <c r="F62" s="10"/>
      <c r="G62" s="17">
        <v>100</v>
      </c>
      <c r="H62" s="18">
        <v>2042523.9910191884</v>
      </c>
      <c r="I62" s="4">
        <f>Таблица13[[#This Row],[7]]-Таблица13[[#This Row],[5]]</f>
        <v>100</v>
      </c>
      <c r="J62" s="11">
        <f>Таблица13[[#This Row],[8]]-Таблица13[[#This Row],[6]]</f>
        <v>2042523.9910191884</v>
      </c>
      <c r="M62" s="29"/>
    </row>
    <row r="63" spans="1:13" x14ac:dyDescent="0.25">
      <c r="A63" s="22"/>
      <c r="B63" s="13"/>
      <c r="C63" s="1" t="s">
        <v>23</v>
      </c>
      <c r="D63" s="13" t="s">
        <v>75</v>
      </c>
      <c r="E63" s="9">
        <v>3864</v>
      </c>
      <c r="F63" s="10">
        <v>325475015.41999996</v>
      </c>
      <c r="G63" s="17">
        <v>3864</v>
      </c>
      <c r="H63" s="18">
        <v>376207359.31999993</v>
      </c>
      <c r="I63" s="4">
        <f>Таблица13[[#This Row],[7]]-Таблица13[[#This Row],[5]]</f>
        <v>0</v>
      </c>
      <c r="J63" s="11">
        <f>Таблица13[[#This Row],[8]]-Таблица13[[#This Row],[6]]</f>
        <v>50732343.899999976</v>
      </c>
      <c r="M63" s="29"/>
    </row>
    <row r="64" spans="1:13" x14ac:dyDescent="0.25">
      <c r="A64" s="22">
        <v>150072</v>
      </c>
      <c r="B64" s="13" t="s">
        <v>35</v>
      </c>
      <c r="C64" s="1" t="s">
        <v>19</v>
      </c>
      <c r="D64" s="23" t="s">
        <v>27</v>
      </c>
      <c r="E64" s="9"/>
      <c r="F64" s="10"/>
      <c r="G64" s="17">
        <v>25</v>
      </c>
      <c r="H64" s="18">
        <v>2180732.1149249999</v>
      </c>
      <c r="I64" s="4">
        <f>Таблица13[[#This Row],[7]]-Таблица13[[#This Row],[5]]</f>
        <v>25</v>
      </c>
      <c r="J64" s="11">
        <f>Таблица13[[#This Row],[8]]-Таблица13[[#This Row],[6]]</f>
        <v>2180732.1149249999</v>
      </c>
      <c r="M64" s="29"/>
    </row>
    <row r="65" spans="1:13" x14ac:dyDescent="0.25">
      <c r="A65" s="6"/>
      <c r="B65" s="12"/>
      <c r="C65" s="16"/>
      <c r="D65" s="24" t="s">
        <v>33</v>
      </c>
      <c r="E65" s="9">
        <v>20</v>
      </c>
      <c r="F65" s="10">
        <v>1648185.9099999997</v>
      </c>
      <c r="G65" s="17">
        <v>151</v>
      </c>
      <c r="H65" s="18">
        <v>12443803.620499998</v>
      </c>
      <c r="I65" s="4">
        <f>Таблица13[[#This Row],[7]]-Таблица13[[#This Row],[5]]</f>
        <v>131</v>
      </c>
      <c r="J65" s="11">
        <f>Таблица13[[#This Row],[8]]-Таблица13[[#This Row],[6]]</f>
        <v>10795617.710499998</v>
      </c>
      <c r="M65" s="29"/>
    </row>
    <row r="66" spans="1:13" x14ac:dyDescent="0.25">
      <c r="A66" s="14"/>
      <c r="B66" s="20"/>
      <c r="C66" s="1"/>
      <c r="D66" s="25" t="s">
        <v>25</v>
      </c>
      <c r="E66" s="17">
        <v>212</v>
      </c>
      <c r="F66" s="18">
        <v>8762928.1099999994</v>
      </c>
      <c r="G66" s="17">
        <v>323</v>
      </c>
      <c r="H66" s="18">
        <v>13351064.997783018</v>
      </c>
      <c r="I66" s="5">
        <f>Таблица13[[#This Row],[7]]-Таблица13[[#This Row],[5]]</f>
        <v>111</v>
      </c>
      <c r="J66" s="19">
        <f>Таблица13[[#This Row],[8]]-Таблица13[[#This Row],[6]]</f>
        <v>4588136.8877830189</v>
      </c>
      <c r="M66" s="29"/>
    </row>
    <row r="67" spans="1:13" x14ac:dyDescent="0.25">
      <c r="A67" s="14"/>
      <c r="B67" s="20"/>
      <c r="C67" s="1"/>
      <c r="D67" s="24" t="s">
        <v>22</v>
      </c>
      <c r="E67" s="17">
        <v>97</v>
      </c>
      <c r="F67" s="18">
        <v>4614670.1574468091</v>
      </c>
      <c r="G67" s="17">
        <v>130</v>
      </c>
      <c r="H67" s="18">
        <v>6184609.4893617034</v>
      </c>
      <c r="I67" s="5">
        <f>Таблица13[[#This Row],[7]]-Таблица13[[#This Row],[5]]</f>
        <v>33</v>
      </c>
      <c r="J67" s="19">
        <f>Таблица13[[#This Row],[8]]-Таблица13[[#This Row],[6]]</f>
        <v>1569939.3319148943</v>
      </c>
      <c r="M67" s="29"/>
    </row>
    <row r="68" spans="1:13" x14ac:dyDescent="0.25">
      <c r="A68" s="14"/>
      <c r="B68" s="15"/>
      <c r="C68" s="1"/>
      <c r="D68" s="25" t="s">
        <v>34</v>
      </c>
      <c r="E68" s="17">
        <v>594</v>
      </c>
      <c r="F68" s="18">
        <v>34235933.311475411</v>
      </c>
      <c r="G68" s="17">
        <v>694</v>
      </c>
      <c r="H68" s="18">
        <v>39999558.448087439</v>
      </c>
      <c r="I68" s="5">
        <f>Таблица13[[#This Row],[7]]-Таблица13[[#This Row],[5]]</f>
        <v>100</v>
      </c>
      <c r="J68" s="19">
        <f>Таблица13[[#This Row],[8]]-Таблица13[[#This Row],[6]]</f>
        <v>5763625.1366120279</v>
      </c>
      <c r="M68" s="29"/>
    </row>
  </sheetData>
  <mergeCells count="8">
    <mergeCell ref="I1:J1"/>
    <mergeCell ref="A6:A7"/>
    <mergeCell ref="B6:B7"/>
    <mergeCell ref="C6:C7"/>
    <mergeCell ref="D6:D7"/>
    <mergeCell ref="E6:F6"/>
    <mergeCell ref="G6:H6"/>
    <mergeCell ref="I6:J6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2</vt:lpstr>
      <vt:lpstr>Приложение 3</vt:lpstr>
      <vt:lpstr>'Приложение 2'!Заголовки_для_печати</vt:lpstr>
      <vt:lpstr>'Приложение 3'!Заголовки_для_печати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Олейникова И. З.</cp:lastModifiedBy>
  <cp:lastPrinted>2021-09-03T15:56:22Z</cp:lastPrinted>
  <dcterms:created xsi:type="dcterms:W3CDTF">2021-03-15T11:54:38Z</dcterms:created>
  <dcterms:modified xsi:type="dcterms:W3CDTF">2021-09-06T11:56:17Z</dcterms:modified>
</cp:coreProperties>
</file>