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\Общая\КСГ 2022\2022-10-00 Протокол Комиссии №12\"/>
    </mc:Choice>
  </mc:AlternateContent>
  <xr:revisionPtr revIDLastSave="0" documentId="13_ncr:1_{E9B2783D-48CC-44E9-9C69-0B6F8D623E08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ожение 1" sheetId="2" r:id="rId1"/>
    <sheet name="Приложение 2" sheetId="4" r:id="rId2"/>
    <sheet name="Приложение 3" sheetId="6" r:id="rId3"/>
    <sheet name="Приложение 4" sheetId="7" r:id="rId4"/>
  </sheets>
  <externalReferences>
    <externalReference r:id="rId5"/>
    <externalReference r:id="rId6"/>
    <externalReference r:id="rId7"/>
    <externalReference r:id="rId8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1'!$6:$7</definedName>
    <definedName name="_xlnm.Print_Titles" localSheetId="1">'Приложение 2'!$6:$7</definedName>
    <definedName name="_xlnm.Print_Titles" localSheetId="2">'Приложение 3'!$6:$7</definedName>
    <definedName name="_xlnm.Print_Titles" localSheetId="3">'Приложение 4'!$6:$7</definedName>
    <definedName name="ФАПЫ">'[4]Численность '!$D$138:$J$213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6" l="1"/>
  <c r="I22" i="6"/>
  <c r="J12" i="7"/>
  <c r="I12" i="7"/>
  <c r="J18" i="7"/>
  <c r="I18" i="7"/>
  <c r="I16" i="7" l="1"/>
  <c r="J16" i="7"/>
  <c r="I10" i="7"/>
  <c r="J10" i="7"/>
  <c r="I17" i="7"/>
  <c r="J17" i="7"/>
  <c r="I14" i="7"/>
  <c r="J14" i="7"/>
  <c r="J15" i="7"/>
  <c r="I15" i="7"/>
  <c r="J13" i="7"/>
  <c r="I13" i="7"/>
  <c r="J11" i="7"/>
  <c r="I11" i="7"/>
  <c r="J9" i="7"/>
  <c r="I9" i="7"/>
  <c r="I21" i="6"/>
  <c r="J21" i="6"/>
  <c r="I24" i="6"/>
  <c r="J24" i="6"/>
  <c r="I25" i="6"/>
  <c r="J25" i="6"/>
  <c r="I26" i="6"/>
  <c r="J26" i="6"/>
  <c r="I15" i="4"/>
  <c r="J15" i="4"/>
  <c r="I16" i="4"/>
  <c r="J16" i="4"/>
  <c r="I17" i="4"/>
  <c r="J17" i="4"/>
  <c r="I18" i="4"/>
  <c r="J18" i="4"/>
  <c r="I19" i="4"/>
  <c r="J19" i="4"/>
  <c r="I24" i="4" l="1"/>
  <c r="J24" i="4"/>
  <c r="I23" i="4"/>
  <c r="J23" i="4"/>
  <c r="I45" i="4"/>
  <c r="J45" i="4"/>
  <c r="I44" i="4"/>
  <c r="J44" i="4"/>
  <c r="I30" i="4"/>
  <c r="J30" i="4"/>
  <c r="I31" i="4"/>
  <c r="J31" i="4"/>
  <c r="I32" i="4"/>
  <c r="J32" i="4"/>
  <c r="I33" i="4"/>
  <c r="J33" i="4"/>
  <c r="I43" i="4"/>
  <c r="J43" i="4"/>
  <c r="I42" i="4"/>
  <c r="J42" i="4"/>
  <c r="I41" i="4"/>
  <c r="J41" i="4"/>
  <c r="I10" i="4"/>
  <c r="J10" i="4"/>
  <c r="I11" i="4"/>
  <c r="J11" i="4"/>
  <c r="I40" i="4"/>
  <c r="J40" i="4"/>
  <c r="I39" i="4"/>
  <c r="J39" i="4"/>
  <c r="I37" i="4"/>
  <c r="J37" i="4"/>
  <c r="I38" i="4"/>
  <c r="J38" i="4"/>
  <c r="I36" i="4" l="1"/>
  <c r="J36" i="4"/>
  <c r="I12" i="4"/>
  <c r="J12" i="4"/>
  <c r="I12" i="2"/>
  <c r="J12" i="2"/>
  <c r="I16" i="2"/>
  <c r="J16" i="2"/>
  <c r="I17" i="2"/>
  <c r="J17" i="2"/>
  <c r="I18" i="2"/>
  <c r="J18" i="2"/>
  <c r="I19" i="2"/>
  <c r="J19" i="2"/>
  <c r="I20" i="2"/>
  <c r="J20" i="2"/>
  <c r="I24" i="2"/>
  <c r="J24" i="2"/>
  <c r="I10" i="2"/>
  <c r="J10" i="2"/>
  <c r="I11" i="2"/>
  <c r="J11" i="2"/>
  <c r="I13" i="2"/>
  <c r="J13" i="2"/>
  <c r="I14" i="2"/>
  <c r="J14" i="2"/>
  <c r="I15" i="2"/>
  <c r="J15" i="2"/>
  <c r="I21" i="2"/>
  <c r="J21" i="2"/>
  <c r="I23" i="2"/>
  <c r="J23" i="2"/>
  <c r="J23" i="6" l="1"/>
  <c r="J20" i="6"/>
  <c r="J19" i="6"/>
  <c r="J18" i="6"/>
  <c r="J17" i="6"/>
  <c r="J16" i="6"/>
  <c r="J15" i="6"/>
  <c r="J14" i="6"/>
  <c r="J13" i="6"/>
  <c r="J12" i="6"/>
  <c r="J11" i="6"/>
  <c r="J10" i="6"/>
  <c r="J9" i="6"/>
  <c r="I23" i="6"/>
  <c r="I20" i="6"/>
  <c r="I19" i="6"/>
  <c r="I18" i="6"/>
  <c r="I17" i="6"/>
  <c r="I16" i="6"/>
  <c r="I15" i="6"/>
  <c r="I14" i="6"/>
  <c r="I13" i="6"/>
  <c r="I12" i="6"/>
  <c r="I11" i="6"/>
  <c r="I10" i="6"/>
  <c r="I9" i="6"/>
  <c r="I35" i="4"/>
  <c r="I34" i="4"/>
  <c r="J28" i="4"/>
  <c r="J27" i="4"/>
  <c r="J26" i="4"/>
  <c r="I27" i="4"/>
  <c r="I26" i="4"/>
  <c r="I28" i="4"/>
  <c r="J25" i="4" l="1"/>
  <c r="J22" i="4"/>
  <c r="J21" i="4"/>
  <c r="J20" i="4"/>
  <c r="J14" i="4"/>
  <c r="I25" i="4"/>
  <c r="I22" i="4"/>
  <c r="I21" i="4"/>
  <c r="I20" i="4"/>
  <c r="I14" i="4"/>
  <c r="I13" i="4"/>
  <c r="J13" i="4"/>
  <c r="I29" i="4"/>
  <c r="J29" i="4"/>
  <c r="J34" i="4"/>
  <c r="J35" i="4"/>
  <c r="J9" i="4"/>
  <c r="I9" i="4"/>
  <c r="I9" i="2" l="1"/>
  <c r="I22" i="2"/>
  <c r="J22" i="2" l="1"/>
  <c r="J9" i="2" l="1"/>
</calcChain>
</file>

<file path=xl/sharedStrings.xml><?xml version="1.0" encoding="utf-8"?>
<sst xmlns="http://schemas.openxmlformats.org/spreadsheetml/2006/main" count="331" uniqueCount="110">
  <si>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</si>
  <si>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</si>
  <si>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</si>
  <si>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</si>
  <si>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</si>
  <si>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</si>
  <si>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</si>
  <si>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</si>
  <si>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</si>
  <si>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</si>
  <si>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</si>
  <si>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6</t>
  </si>
  <si>
    <t>8</t>
  </si>
  <si>
    <t>9</t>
  </si>
  <si>
    <t xml:space="preserve"> Приложение № 1</t>
  </si>
  <si>
    <t>7</t>
  </si>
  <si>
    <t>10</t>
  </si>
  <si>
    <t>Профиль МП</t>
  </si>
  <si>
    <t>КС</t>
  </si>
  <si>
    <t>001161</t>
  </si>
  <si>
    <t>ГБУЗ "РКБСМП" МЗ РСО-АЛАНИЯ</t>
  </si>
  <si>
    <t>11</t>
  </si>
  <si>
    <t>Измененные объемы на 2022 год по Протоколу № 11 от 08.09.2022 г.</t>
  </si>
  <si>
    <t>097-Терапия</t>
  </si>
  <si>
    <t xml:space="preserve"> Приложение № 2</t>
  </si>
  <si>
    <t xml:space="preserve"> Приложение № 3</t>
  </si>
  <si>
    <t xml:space="preserve"> ТП ОМС № 12 от 21.10.2022 г. </t>
  </si>
  <si>
    <t>Измененные объемы на 2022 год по Протоколу № 12 от 21.10.2022 г.</t>
  </si>
  <si>
    <t>001160</t>
  </si>
  <si>
    <t>ГБУЗ РДКБ МЗ РСО - АЛАНИЯ</t>
  </si>
  <si>
    <t>ДС</t>
  </si>
  <si>
    <t>018-Детская онкология</t>
  </si>
  <si>
    <t>001178</t>
  </si>
  <si>
    <t>ГБУЗ РОД МЗ РСО-АЛАНИЯ</t>
  </si>
  <si>
    <t>060-Онкология</t>
  </si>
  <si>
    <t>011-Гастроэнтерология</t>
  </si>
  <si>
    <t>112-Хирургия (в т. ч. абдоминальная)</t>
  </si>
  <si>
    <t>136-Акушерство и гинекология (не патология, не роды)</t>
  </si>
  <si>
    <t>001162</t>
  </si>
  <si>
    <t>ГБУЗ "АЛАГИРСКАЯ ЦРБ"</t>
  </si>
  <si>
    <t>001163</t>
  </si>
  <si>
    <t>ГБУЗ "АРДОНСКАЯ ЦРБ" МЗ РСО-АЛАНИЯ</t>
  </si>
  <si>
    <t>001167</t>
  </si>
  <si>
    <t>ГБУЗ "ПРАВОБЕРЕЖНАЯ ЦРКБ" МЗ РСО-АЛАНИЯ</t>
  </si>
  <si>
    <t>001180</t>
  </si>
  <si>
    <t>ГБУЗ "ПОЛИКЛИНИКА №1" МЗ РСО-АЛАНИЯ</t>
  </si>
  <si>
    <t>001181</t>
  </si>
  <si>
    <t>ГБУЗ "ПОЛИКЛИНИКА №4" МЗ РСО-А</t>
  </si>
  <si>
    <t>001182</t>
  </si>
  <si>
    <t>ГБУЗ "ПОЛИКЛИНИКА №7" МЗ РСО-АЛАНИЯ</t>
  </si>
  <si>
    <t>001202</t>
  </si>
  <si>
    <t>ГБУЗ "МЦРБ" МЗ РСО-АЛАНИЯ</t>
  </si>
  <si>
    <t>128-Для беременных и рожениц</t>
  </si>
  <si>
    <t>001166</t>
  </si>
  <si>
    <t>ЧУЗ "КБ "РЖД-МЕДИЦИНА" Г.ВЛАДИКАВКАЗ"</t>
  </si>
  <si>
    <t>001165</t>
  </si>
  <si>
    <t>ГБУЗ "КИРОВСКАЯ ЦРБ" МЗ РСО-АЛАНИЯ</t>
  </si>
  <si>
    <t>053-Неврология</t>
  </si>
  <si>
    <t>001168</t>
  </si>
  <si>
    <t>ФГБОУ ВО СОГМА МИНЗДРАВА РОССИИ</t>
  </si>
  <si>
    <t>029-Кардиология</t>
  </si>
  <si>
    <t>001159</t>
  </si>
  <si>
    <t>ГБУЗ РКБ МЗ РСО-АЛАНИЯ</t>
  </si>
  <si>
    <t>158-Медицинская реабилитация</t>
  </si>
  <si>
    <t>001211</t>
  </si>
  <si>
    <t>ООО СКО"КУРОРТЫ ОСЕТИИ"</t>
  </si>
  <si>
    <t>001175</t>
  </si>
  <si>
    <t>ГБУЗ "РОДИЛЬНЫЙ ДОМ №2" МЗ РСО-АЛАНИЯ</t>
  </si>
  <si>
    <t>001169</t>
  </si>
  <si>
    <t>ГБУЗ "ПРИГОРОДНАЯ ЦРБ" МЗ РСО-АЛАНИЯ</t>
  </si>
  <si>
    <t>001171</t>
  </si>
  <si>
    <t>ГБУЗ "ДИГОРСКАЯ ЦРБ" МЗ РСО-АЛАНИЯ</t>
  </si>
  <si>
    <t>068-Педиатрия</t>
  </si>
  <si>
    <t>100-Травматология и ортопедия</t>
  </si>
  <si>
    <t>127-Паталогия беременных</t>
  </si>
  <si>
    <t>016-Дерматология</t>
  </si>
  <si>
    <t>Условия оказания МП</t>
  </si>
  <si>
    <t>ГБУЗ "РКБ" МЗ РСО-А</t>
  </si>
  <si>
    <t xml:space="preserve">ГБУЗ "Станция скорой медицинской помощи" </t>
  </si>
  <si>
    <t>028-Инфекционные болезни</t>
  </si>
  <si>
    <t>030-Колопроктология</t>
  </si>
  <si>
    <t>054-Нейрохирургия</t>
  </si>
  <si>
    <t>056-Нефрология</t>
  </si>
  <si>
    <t>077-Ревматология</t>
  </si>
  <si>
    <t>108-Урология</t>
  </si>
  <si>
    <t>116-Челюстно-лицевая хирургия</t>
  </si>
  <si>
    <t>130-Травматология и ортопедия</t>
  </si>
  <si>
    <t>133-Сосудистой хирургии</t>
  </si>
  <si>
    <t>162-Оториноларингология (без кохлиарной)</t>
  </si>
  <si>
    <t>АПП неотложка</t>
  </si>
  <si>
    <t>Медицинская реабилитация</t>
  </si>
  <si>
    <t>Исследование на COVID-19 методом ПЦР</t>
  </si>
  <si>
    <t xml:space="preserve">АПП </t>
  </si>
  <si>
    <t>АПП ДЛИ</t>
  </si>
  <si>
    <t>ГБУЗ "РКВД" МЗ РСО-А</t>
  </si>
  <si>
    <t>ГБУЗ "Поликлиника №4" МЗ РСО-А</t>
  </si>
  <si>
    <t>ГБУЗ "Пригородная ЦРБ" МЗ РСО-А</t>
  </si>
  <si>
    <t>ГБУЗ "Поликлиника №1" МЗ РСО-А</t>
  </si>
  <si>
    <t>ГБУЗ "Поликлиника №7" МЗ РСО-А</t>
  </si>
  <si>
    <t>ГБУЗ "Моздокская ЦРБ" МЗ РСО-А</t>
  </si>
  <si>
    <t>УЗИ ССС - Эхокардиография</t>
  </si>
  <si>
    <t>ООО "Семейная Медицина"</t>
  </si>
  <si>
    <t>ГБУЗ "Кировская ЦРБ" МЗ РСО-А</t>
  </si>
  <si>
    <t>ЭДИ -Эзофагогастроскопия</t>
  </si>
  <si>
    <t>ГБУЗ "Дигорская ЦРБ" МЗ РСО-А</t>
  </si>
  <si>
    <t xml:space="preserve">ГБУЗ "Детская поликлиника № 1" </t>
  </si>
  <si>
    <t>ЭДИ -Эзофагогастродуоденоскопия</t>
  </si>
  <si>
    <t>ГБУЗ "РДКБ" МЗ РСО-А</t>
  </si>
  <si>
    <t>ЭДИ -Ректосигмоидоколоноскопия под наркозом</t>
  </si>
  <si>
    <t xml:space="preserve"> 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</si>
</sst>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top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165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165" fontId="0" fillId="0" borderId="0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vertical="center"/>
    </xf>
    <xf numFmtId="164" fontId="0" fillId="0" borderId="0" xfId="1" applyFont="1" applyFill="1"/>
    <xf numFmtId="165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 wrapText="1"/>
    </xf>
    <xf numFmtId="165" fontId="0" fillId="0" borderId="0" xfId="1" applyNumberFormat="1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166" fontId="0" fillId="0" borderId="0" xfId="1" applyNumberFormat="1" applyFon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165" fontId="5" fillId="0" borderId="0" xfId="1" applyNumberFormat="1" applyFont="1" applyFill="1" applyAlignment="1">
      <alignment vertical="center"/>
    </xf>
    <xf numFmtId="166" fontId="5" fillId="0" borderId="0" xfId="1" applyNumberFormat="1" applyFont="1" applyFill="1" applyAlignment="1">
      <alignment vertical="center"/>
    </xf>
    <xf numFmtId="164" fontId="0" fillId="0" borderId="0" xfId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65" fontId="5" fillId="0" borderId="0" xfId="1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1323" displayName="Таблица1323" ref="A8:J24" totalsRowShown="0" headerRowDxfId="91" dataDxfId="89" headerRowBorderDxfId="90">
  <autoFilter ref="A8:J24" xr:uid="{00000000-0009-0000-0100-000002000000}"/>
  <tableColumns count="10">
    <tableColumn id="1" xr3:uid="{00000000-0010-0000-0000-000001000000}" name="1" dataDxfId="88" totalsRowDxfId="87" dataCellStyle="Финансовый"/>
    <tableColumn id="2" xr3:uid="{00000000-0010-0000-0000-000002000000}" name="2" dataDxfId="86" totalsRowDxfId="85"/>
    <tableColumn id="3" xr3:uid="{00000000-0010-0000-0000-000003000000}" name="3" dataDxfId="84" totalsRowDxfId="83"/>
    <tableColumn id="15" xr3:uid="{00000000-0010-0000-0000-00000F000000}" name="4" dataDxfId="82" totalsRowDxfId="81"/>
    <tableColumn id="5" xr3:uid="{00000000-0010-0000-0000-000005000000}" name="6" dataDxfId="80" totalsRowDxfId="79" dataCellStyle="Финансовый"/>
    <tableColumn id="6" xr3:uid="{00000000-0010-0000-0000-000006000000}" name="7" dataDxfId="78" totalsRowDxfId="77" dataCellStyle="Финансовый"/>
    <tableColumn id="7" xr3:uid="{00000000-0010-0000-0000-000007000000}" name="8" dataDxfId="76" totalsRowDxfId="75" dataCellStyle="Финансовый"/>
    <tableColumn id="8" xr3:uid="{00000000-0010-0000-0000-000008000000}" name="9" dataDxfId="74" totalsRowDxfId="73" dataCellStyle="Финансовый"/>
    <tableColumn id="9" xr3:uid="{00000000-0010-0000-0000-000009000000}" name="10" dataDxfId="72" totalsRowDxfId="71" dataCellStyle="Финансовый">
      <calculatedColumnFormula>Таблица1323[[#This Row],[8]]-Таблица1323[[#This Row],[6]]</calculatedColumnFormula>
    </tableColumn>
    <tableColumn id="10" xr3:uid="{00000000-0010-0000-0000-00000A000000}" name="11" dataDxfId="70" totalsRowDxfId="69" dataCellStyle="Финансовый">
      <calculatedColumnFormula>Таблица1323[[#This Row],[9]]-Таблица1323[[#This Row],[7]]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13234" displayName="Таблица13234" ref="A8:J45" totalsRowShown="0" headerRowDxfId="68" dataDxfId="66" headerRowBorderDxfId="67">
  <autoFilter ref="A8:J45" xr:uid="{00000000-0009-0000-0100-000003000000}"/>
  <tableColumns count="10">
    <tableColumn id="1" xr3:uid="{00000000-0010-0000-0100-000001000000}" name="1" dataDxfId="65" totalsRowDxfId="64" dataCellStyle="Финансовый"/>
    <tableColumn id="2" xr3:uid="{00000000-0010-0000-0100-000002000000}" name="2" dataDxfId="63" totalsRowDxfId="62"/>
    <tableColumn id="3" xr3:uid="{00000000-0010-0000-0100-000003000000}" name="3" dataDxfId="61" totalsRowDxfId="60"/>
    <tableColumn id="15" xr3:uid="{00000000-0010-0000-0100-00000F000000}" name="4" dataDxfId="59" totalsRowDxfId="58"/>
    <tableColumn id="5" xr3:uid="{00000000-0010-0000-0100-000005000000}" name="6" dataDxfId="57" totalsRowDxfId="56" dataCellStyle="Финансовый"/>
    <tableColumn id="6" xr3:uid="{00000000-0010-0000-0100-000006000000}" name="7" dataDxfId="55" totalsRowDxfId="54" dataCellStyle="Финансовый"/>
    <tableColumn id="7" xr3:uid="{00000000-0010-0000-0100-000007000000}" name="8" dataDxfId="53" totalsRowDxfId="52" dataCellStyle="Финансовый"/>
    <tableColumn id="8" xr3:uid="{00000000-0010-0000-0100-000008000000}" name="9" dataDxfId="51" totalsRowDxfId="50" dataCellStyle="Финансовый"/>
    <tableColumn id="9" xr3:uid="{00000000-0010-0000-0100-000009000000}" name="10" dataDxfId="49" totalsRowDxfId="48" dataCellStyle="Финансовый">
      <calculatedColumnFormula>Таблица13234[[#This Row],[8]]-Таблица13234[[#This Row],[6]]</calculatedColumnFormula>
    </tableColumn>
    <tableColumn id="10" xr3:uid="{00000000-0010-0000-0100-00000A000000}" name="11" dataDxfId="47" totalsRowDxfId="46" dataCellStyle="Финансовый">
      <calculatedColumnFormula>Таблица13234[[#This Row],[9]]-Таблица13234[[#This Row],[7]]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Таблица13236" displayName="Таблица13236" ref="A8:J26" totalsRowShown="0" headerRowDxfId="45" dataDxfId="43" headerRowBorderDxfId="44">
  <autoFilter ref="A8:J26" xr:uid="{00000000-0009-0000-0100-000005000000}"/>
  <tableColumns count="10">
    <tableColumn id="1" xr3:uid="{00000000-0010-0000-0200-000001000000}" name="1" dataDxfId="42" totalsRowDxfId="41" dataCellStyle="Финансовый"/>
    <tableColumn id="2" xr3:uid="{00000000-0010-0000-0200-000002000000}" name="2" dataDxfId="40" totalsRowDxfId="39"/>
    <tableColumn id="3" xr3:uid="{00000000-0010-0000-0200-000003000000}" name="3" dataDxfId="38" totalsRowDxfId="37"/>
    <tableColumn id="15" xr3:uid="{00000000-0010-0000-0200-00000F000000}" name="4" dataDxfId="36" totalsRowDxfId="35"/>
    <tableColumn id="5" xr3:uid="{00000000-0010-0000-0200-000005000000}" name="6" dataDxfId="34" totalsRowDxfId="33" dataCellStyle="Финансовый"/>
    <tableColumn id="6" xr3:uid="{00000000-0010-0000-0200-000006000000}" name="7" dataDxfId="32" totalsRowDxfId="31" dataCellStyle="Финансовый"/>
    <tableColumn id="7" xr3:uid="{00000000-0010-0000-0200-000007000000}" name="8" dataDxfId="30" totalsRowDxfId="29" dataCellStyle="Финансовый"/>
    <tableColumn id="8" xr3:uid="{00000000-0010-0000-0200-000008000000}" name="9" dataDxfId="28" totalsRowDxfId="27" dataCellStyle="Финансовый"/>
    <tableColumn id="9" xr3:uid="{00000000-0010-0000-0200-000009000000}" name="10" dataDxfId="26" totalsRowDxfId="25" dataCellStyle="Финансовый">
      <calculatedColumnFormula>Таблица13236[[#This Row],[8]]-Таблица13236[[#This Row],[6]]</calculatedColumnFormula>
    </tableColumn>
    <tableColumn id="10" xr3:uid="{00000000-0010-0000-0200-00000A000000}" name="11" dataDxfId="24" totalsRowDxfId="23" dataCellStyle="Финансовый">
      <calculatedColumnFormula>Таблица13236[[#This Row],[9]]-Таблица13236[[#This Row],[7]]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Таблица132362" displayName="Таблица132362" ref="A8:J18" totalsRowShown="0" headerRowDxfId="22" dataDxfId="20" headerRowBorderDxfId="21">
  <autoFilter ref="A8:J18" xr:uid="{00000000-0009-0000-0100-000001000000}"/>
  <tableColumns count="10">
    <tableColumn id="1" xr3:uid="{00000000-0010-0000-0300-000001000000}" name="1" dataDxfId="19" totalsRowDxfId="18" dataCellStyle="Финансовый"/>
    <tableColumn id="2" xr3:uid="{00000000-0010-0000-0300-000002000000}" name="2" dataDxfId="17" totalsRowDxfId="16"/>
    <tableColumn id="3" xr3:uid="{00000000-0010-0000-0300-000003000000}" name="3" dataDxfId="15" totalsRowDxfId="14"/>
    <tableColumn id="15" xr3:uid="{00000000-0010-0000-0300-00000F000000}" name="4" dataDxfId="13" totalsRowDxfId="12"/>
    <tableColumn id="5" xr3:uid="{00000000-0010-0000-0300-000005000000}" name="6" dataDxfId="11" totalsRowDxfId="10" dataCellStyle="Финансовый"/>
    <tableColumn id="6" xr3:uid="{00000000-0010-0000-0300-000006000000}" name="7" dataDxfId="9" totalsRowDxfId="8" dataCellStyle="Финансовый"/>
    <tableColumn id="7" xr3:uid="{00000000-0010-0000-0300-000007000000}" name="8" dataDxfId="7" totalsRowDxfId="6" dataCellStyle="Финансовый"/>
    <tableColumn id="8" xr3:uid="{00000000-0010-0000-0300-000008000000}" name="9" dataDxfId="5" totalsRowDxfId="4" dataCellStyle="Финансовый"/>
    <tableColumn id="9" xr3:uid="{00000000-0010-0000-0300-000009000000}" name="10" dataDxfId="3" totalsRowDxfId="2" dataCellStyle="Финансовый">
      <calculatedColumnFormula>Таблица132362[[#This Row],[8]]-Таблица132362[[#This Row],[6]]</calculatedColumnFormula>
    </tableColumn>
    <tableColumn id="10" xr3:uid="{00000000-0010-0000-0300-00000A000000}" name="11" dataDxfId="1" totalsRowDxfId="0" dataCellStyle="Финансовый">
      <calculatedColumnFormula>Таблица132362[[#This Row],[9]]-Таблица132362[[#This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zoomScaleNormal="100" workbookViewId="0">
      <selection activeCell="C6" sqref="C6:C7"/>
    </sheetView>
  </sheetViews>
  <sheetFormatPr defaultRowHeight="15" x14ac:dyDescent="0.25"/>
  <cols>
    <col min="1" max="1" width="11.85546875" style="2" customWidth="1"/>
    <col min="2" max="2" width="41.85546875" style="3" customWidth="1"/>
    <col min="3" max="3" width="9.140625" style="2" customWidth="1"/>
    <col min="4" max="4" width="35.5703125" style="2" bestFit="1" customWidth="1"/>
    <col min="5" max="5" width="11.42578125" style="2" customWidth="1"/>
    <col min="6" max="6" width="14.28515625" style="2" customWidth="1"/>
    <col min="7" max="7" width="12.5703125" style="2" customWidth="1"/>
    <col min="8" max="8" width="16.5703125" style="2" customWidth="1"/>
    <col min="9" max="9" width="10.42578125" style="2" bestFit="1" customWidth="1"/>
    <col min="10" max="10" width="18.140625" style="2" customWidth="1"/>
    <col min="11" max="12" width="12" style="2" bestFit="1" customWidth="1"/>
    <col min="13" max="16384" width="9.140625" style="2"/>
  </cols>
  <sheetData>
    <row r="1" spans="1:11" x14ac:dyDescent="0.25">
      <c r="J1" s="4" t="s">
        <v>14</v>
      </c>
    </row>
    <row r="2" spans="1:11" x14ac:dyDescent="0.25">
      <c r="J2" s="4" t="s">
        <v>0</v>
      </c>
    </row>
    <row r="3" spans="1:11" x14ac:dyDescent="0.25">
      <c r="J3" s="4" t="s">
        <v>1</v>
      </c>
    </row>
    <row r="4" spans="1:11" x14ac:dyDescent="0.25">
      <c r="J4" s="4" t="s">
        <v>26</v>
      </c>
    </row>
    <row r="6" spans="1:11" ht="60" customHeight="1" x14ac:dyDescent="0.25">
      <c r="A6" s="40" t="s">
        <v>2</v>
      </c>
      <c r="B6" s="40" t="s">
        <v>3</v>
      </c>
      <c r="C6" s="40" t="s">
        <v>76</v>
      </c>
      <c r="D6" s="40" t="s">
        <v>17</v>
      </c>
      <c r="E6" s="40" t="s">
        <v>22</v>
      </c>
      <c r="F6" s="40"/>
      <c r="G6" s="40" t="s">
        <v>27</v>
      </c>
      <c r="H6" s="40"/>
      <c r="I6" s="40" t="s">
        <v>4</v>
      </c>
      <c r="J6" s="40"/>
    </row>
    <row r="7" spans="1:11" ht="30" customHeight="1" x14ac:dyDescent="0.25">
      <c r="A7" s="40"/>
      <c r="B7" s="40"/>
      <c r="C7" s="40"/>
      <c r="D7" s="40"/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</row>
    <row r="8" spans="1:11" x14ac:dyDescent="0.25">
      <c r="A8" s="6" t="s">
        <v>7</v>
      </c>
      <c r="B8" s="7" t="s">
        <v>8</v>
      </c>
      <c r="C8" s="6" t="s">
        <v>9</v>
      </c>
      <c r="D8" s="6" t="s">
        <v>10</v>
      </c>
      <c r="E8" s="6" t="s">
        <v>11</v>
      </c>
      <c r="F8" s="6" t="s">
        <v>15</v>
      </c>
      <c r="G8" s="6" t="s">
        <v>12</v>
      </c>
      <c r="H8" s="6" t="s">
        <v>13</v>
      </c>
      <c r="I8" s="6" t="s">
        <v>16</v>
      </c>
      <c r="J8" s="6" t="s">
        <v>21</v>
      </c>
    </row>
    <row r="9" spans="1:11" x14ac:dyDescent="0.25">
      <c r="A9" s="8" t="s">
        <v>28</v>
      </c>
      <c r="B9" s="2" t="s">
        <v>29</v>
      </c>
      <c r="C9" s="1" t="s">
        <v>30</v>
      </c>
      <c r="D9" s="9" t="s">
        <v>31</v>
      </c>
      <c r="E9" s="10">
        <v>90</v>
      </c>
      <c r="F9" s="11">
        <v>13834047.059999999</v>
      </c>
      <c r="G9" s="10">
        <v>30</v>
      </c>
      <c r="H9" s="11">
        <v>4611349.0199999996</v>
      </c>
      <c r="I9" s="10">
        <f>Таблица1323[[#This Row],[8]]-Таблица1323[[#This Row],[6]]</f>
        <v>-60</v>
      </c>
      <c r="J9" s="11">
        <f>Таблица1323[[#This Row],[9]]-Таблица1323[[#This Row],[7]]</f>
        <v>-9222698.0399999991</v>
      </c>
      <c r="K9" s="12"/>
    </row>
    <row r="10" spans="1:11" x14ac:dyDescent="0.25">
      <c r="A10" s="8" t="s">
        <v>19</v>
      </c>
      <c r="B10" s="2" t="s">
        <v>20</v>
      </c>
      <c r="C10" s="1" t="s">
        <v>30</v>
      </c>
      <c r="D10" s="9" t="s">
        <v>35</v>
      </c>
      <c r="E10" s="10">
        <v>5</v>
      </c>
      <c r="F10" s="11">
        <v>69411.3</v>
      </c>
      <c r="G10" s="10">
        <v>0</v>
      </c>
      <c r="H10" s="11">
        <v>0</v>
      </c>
      <c r="I10" s="10">
        <f>Таблица1323[[#This Row],[8]]-Таблица1323[[#This Row],[6]]</f>
        <v>-5</v>
      </c>
      <c r="J10" s="11">
        <f>Таблица1323[[#This Row],[9]]-Таблица1323[[#This Row],[7]]</f>
        <v>-69411.3</v>
      </c>
      <c r="K10" s="12"/>
    </row>
    <row r="11" spans="1:11" x14ac:dyDescent="0.25">
      <c r="A11" s="8"/>
      <c r="B11" s="2"/>
      <c r="C11" s="1" t="s">
        <v>30</v>
      </c>
      <c r="D11" s="9" t="s">
        <v>23</v>
      </c>
      <c r="E11" s="10">
        <v>964</v>
      </c>
      <c r="F11" s="11">
        <v>12029211.559999999</v>
      </c>
      <c r="G11" s="10">
        <v>0</v>
      </c>
      <c r="H11" s="11">
        <v>0</v>
      </c>
      <c r="I11" s="10">
        <f>Таблица1323[[#This Row],[8]]-Таблица1323[[#This Row],[6]]</f>
        <v>-964</v>
      </c>
      <c r="J11" s="11">
        <f>Таблица1323[[#This Row],[9]]-Таблица1323[[#This Row],[7]]</f>
        <v>-12029211.559999999</v>
      </c>
      <c r="K11" s="12"/>
    </row>
    <row r="12" spans="1:11" x14ac:dyDescent="0.25">
      <c r="A12" s="8"/>
      <c r="B12" s="2"/>
      <c r="C12" s="1" t="s">
        <v>18</v>
      </c>
      <c r="D12" s="9" t="s">
        <v>36</v>
      </c>
      <c r="E12" s="10">
        <v>3052</v>
      </c>
      <c r="F12" s="11">
        <v>168211776.76000002</v>
      </c>
      <c r="G12" s="10">
        <v>2301</v>
      </c>
      <c r="H12" s="11">
        <v>126820215.71000001</v>
      </c>
      <c r="I12" s="10">
        <f>Таблица1323[[#This Row],[8]]-Таблица1323[[#This Row],[6]]</f>
        <v>-751</v>
      </c>
      <c r="J12" s="11">
        <f>Таблица1323[[#This Row],[9]]-Таблица1323[[#This Row],[7]]</f>
        <v>-41391561.050000012</v>
      </c>
      <c r="K12" s="12"/>
    </row>
    <row r="13" spans="1:11" x14ac:dyDescent="0.25">
      <c r="A13" s="8" t="s">
        <v>38</v>
      </c>
      <c r="B13" s="2" t="s">
        <v>39</v>
      </c>
      <c r="C13" s="1" t="s">
        <v>30</v>
      </c>
      <c r="D13" s="9" t="s">
        <v>36</v>
      </c>
      <c r="E13" s="10">
        <v>400</v>
      </c>
      <c r="F13" s="11">
        <v>4388896.84</v>
      </c>
      <c r="G13" s="10">
        <v>200</v>
      </c>
      <c r="H13" s="11">
        <v>2194448.42</v>
      </c>
      <c r="I13" s="10">
        <f>Таблица1323[[#This Row],[8]]-Таблица1323[[#This Row],[6]]</f>
        <v>-200</v>
      </c>
      <c r="J13" s="11">
        <f>Таблица1323[[#This Row],[9]]-Таблица1323[[#This Row],[7]]</f>
        <v>-2194448.42</v>
      </c>
      <c r="K13" s="12"/>
    </row>
    <row r="14" spans="1:11" x14ac:dyDescent="0.25">
      <c r="A14" s="8"/>
      <c r="B14" s="2"/>
      <c r="C14" s="1" t="s">
        <v>30</v>
      </c>
      <c r="D14" s="9" t="s">
        <v>23</v>
      </c>
      <c r="E14" s="10">
        <v>1140</v>
      </c>
      <c r="F14" s="11">
        <v>11107948.529999999</v>
      </c>
      <c r="G14" s="10">
        <v>640</v>
      </c>
      <c r="H14" s="11">
        <v>6236041.2299999995</v>
      </c>
      <c r="I14" s="10">
        <f>Таблица1323[[#This Row],[8]]-Таблица1323[[#This Row],[6]]</f>
        <v>-500</v>
      </c>
      <c r="J14" s="11">
        <f>Таблица1323[[#This Row],[9]]-Таблица1323[[#This Row],[7]]</f>
        <v>-4871907.3</v>
      </c>
      <c r="K14" s="12"/>
    </row>
    <row r="15" spans="1:11" ht="30" x14ac:dyDescent="0.25">
      <c r="A15" s="8"/>
      <c r="B15" s="2"/>
      <c r="C15" s="1" t="s">
        <v>30</v>
      </c>
      <c r="D15" s="9" t="s">
        <v>37</v>
      </c>
      <c r="E15" s="10">
        <v>210</v>
      </c>
      <c r="F15" s="11">
        <v>1701855.7800000003</v>
      </c>
      <c r="G15" s="10">
        <v>10</v>
      </c>
      <c r="H15" s="11">
        <v>81040.75</v>
      </c>
      <c r="I15" s="10">
        <f>Таблица1323[[#This Row],[8]]-Таблица1323[[#This Row],[6]]</f>
        <v>-200</v>
      </c>
      <c r="J15" s="11">
        <f>Таблица1323[[#This Row],[9]]-Таблица1323[[#This Row],[7]]</f>
        <v>-1620815.0300000003</v>
      </c>
      <c r="K15" s="12"/>
    </row>
    <row r="16" spans="1:11" x14ac:dyDescent="0.25">
      <c r="A16" s="8" t="s">
        <v>40</v>
      </c>
      <c r="B16" s="2" t="s">
        <v>41</v>
      </c>
      <c r="C16" s="1" t="s">
        <v>30</v>
      </c>
      <c r="D16" s="9" t="s">
        <v>34</v>
      </c>
      <c r="E16" s="10">
        <v>80</v>
      </c>
      <c r="F16" s="11">
        <v>547474.76</v>
      </c>
      <c r="G16" s="10">
        <v>0</v>
      </c>
      <c r="H16" s="11">
        <v>0</v>
      </c>
      <c r="I16" s="10">
        <f>Таблица1323[[#This Row],[8]]-Таблица1323[[#This Row],[6]]</f>
        <v>-80</v>
      </c>
      <c r="J16" s="11">
        <f>Таблица1323[[#This Row],[9]]-Таблица1323[[#This Row],[7]]</f>
        <v>-547474.76</v>
      </c>
      <c r="K16" s="12"/>
    </row>
    <row r="17" spans="1:11" x14ac:dyDescent="0.25">
      <c r="A17" s="8" t="s">
        <v>42</v>
      </c>
      <c r="B17" s="2" t="s">
        <v>43</v>
      </c>
      <c r="C17" s="1" t="s">
        <v>30</v>
      </c>
      <c r="D17" s="9" t="s">
        <v>34</v>
      </c>
      <c r="E17" s="10">
        <v>100</v>
      </c>
      <c r="F17" s="11">
        <v>3539310.3</v>
      </c>
      <c r="G17" s="10">
        <v>40</v>
      </c>
      <c r="H17" s="11">
        <v>1415724.12</v>
      </c>
      <c r="I17" s="10">
        <f>Таблица1323[[#This Row],[8]]-Таблица1323[[#This Row],[6]]</f>
        <v>-60</v>
      </c>
      <c r="J17" s="11">
        <f>Таблица1323[[#This Row],[9]]-Таблица1323[[#This Row],[7]]</f>
        <v>-2123586.1799999997</v>
      </c>
      <c r="K17" s="12"/>
    </row>
    <row r="18" spans="1:11" x14ac:dyDescent="0.25">
      <c r="A18" s="8" t="s">
        <v>44</v>
      </c>
      <c r="B18" s="2" t="s">
        <v>45</v>
      </c>
      <c r="C18" s="1" t="s">
        <v>30</v>
      </c>
      <c r="D18" s="9" t="s">
        <v>34</v>
      </c>
      <c r="E18" s="10">
        <v>110</v>
      </c>
      <c r="F18" s="11">
        <v>752777.78</v>
      </c>
      <c r="G18" s="10">
        <v>10</v>
      </c>
      <c r="H18" s="11">
        <v>68434.34</v>
      </c>
      <c r="I18" s="10">
        <f>Таблица1323[[#This Row],[8]]-Таблица1323[[#This Row],[6]]</f>
        <v>-100</v>
      </c>
      <c r="J18" s="11">
        <f>Таблица1323[[#This Row],[9]]-Таблица1323[[#This Row],[7]]</f>
        <v>-684343.44000000006</v>
      </c>
      <c r="K18" s="12"/>
    </row>
    <row r="19" spans="1:11" x14ac:dyDescent="0.25">
      <c r="A19" s="8" t="s">
        <v>46</v>
      </c>
      <c r="B19" s="2" t="s">
        <v>47</v>
      </c>
      <c r="C19" s="1" t="s">
        <v>30</v>
      </c>
      <c r="D19" s="9" t="s">
        <v>34</v>
      </c>
      <c r="E19" s="10">
        <v>45</v>
      </c>
      <c r="F19" s="11">
        <v>307954.55</v>
      </c>
      <c r="G19" s="10">
        <v>0</v>
      </c>
      <c r="H19" s="11">
        <v>0</v>
      </c>
      <c r="I19" s="10">
        <f>Таблица1323[[#This Row],[8]]-Таблица1323[[#This Row],[6]]</f>
        <v>-45</v>
      </c>
      <c r="J19" s="11">
        <f>Таблица1323[[#This Row],[9]]-Таблица1323[[#This Row],[7]]</f>
        <v>-307954.55</v>
      </c>
      <c r="K19" s="12"/>
    </row>
    <row r="20" spans="1:11" x14ac:dyDescent="0.25">
      <c r="A20" s="8" t="s">
        <v>48</v>
      </c>
      <c r="B20" s="2" t="s">
        <v>49</v>
      </c>
      <c r="C20" s="1" t="s">
        <v>30</v>
      </c>
      <c r="D20" s="9" t="s">
        <v>34</v>
      </c>
      <c r="E20" s="10">
        <v>33</v>
      </c>
      <c r="F20" s="11">
        <v>225833.34999999998</v>
      </c>
      <c r="G20" s="10">
        <v>0</v>
      </c>
      <c r="H20" s="11">
        <v>0</v>
      </c>
      <c r="I20" s="10">
        <f>Таблица1323[[#This Row],[8]]-Таблица1323[[#This Row],[6]]</f>
        <v>-33</v>
      </c>
      <c r="J20" s="11">
        <f>Таблица1323[[#This Row],[9]]-Таблица1323[[#This Row],[7]]</f>
        <v>-225833.34999999998</v>
      </c>
      <c r="K20" s="12"/>
    </row>
    <row r="21" spans="1:11" x14ac:dyDescent="0.25">
      <c r="A21" s="8" t="s">
        <v>50</v>
      </c>
      <c r="B21" s="2" t="s">
        <v>51</v>
      </c>
      <c r="C21" s="1" t="s">
        <v>30</v>
      </c>
      <c r="D21" s="9" t="s">
        <v>34</v>
      </c>
      <c r="E21" s="10">
        <v>60</v>
      </c>
      <c r="F21" s="11">
        <v>1179229.3</v>
      </c>
      <c r="G21" s="10">
        <v>0</v>
      </c>
      <c r="H21" s="11">
        <v>0</v>
      </c>
      <c r="I21" s="10">
        <f>Таблица1323[[#This Row],[8]]-Таблица1323[[#This Row],[6]]</f>
        <v>-60</v>
      </c>
      <c r="J21" s="11">
        <f>Таблица1323[[#This Row],[9]]-Таблица1323[[#This Row],[7]]</f>
        <v>-1179229.3</v>
      </c>
      <c r="K21" s="12"/>
    </row>
    <row r="22" spans="1:11" s="12" customFormat="1" x14ac:dyDescent="0.25">
      <c r="A22" s="13" t="s">
        <v>32</v>
      </c>
      <c r="B22" s="14" t="s">
        <v>33</v>
      </c>
      <c r="C22" s="1" t="s">
        <v>18</v>
      </c>
      <c r="D22" s="15" t="s">
        <v>36</v>
      </c>
      <c r="E22" s="10">
        <v>0</v>
      </c>
      <c r="F22" s="11">
        <v>0</v>
      </c>
      <c r="G22" s="10">
        <v>271</v>
      </c>
      <c r="H22" s="11">
        <v>14936235.75</v>
      </c>
      <c r="I22" s="10">
        <f>Таблица1323[[#This Row],[8]]-Таблица1323[[#This Row],[6]]</f>
        <v>271</v>
      </c>
      <c r="J22" s="11">
        <f>Таблица1323[[#This Row],[9]]-Таблица1323[[#This Row],[7]]</f>
        <v>14936235.75</v>
      </c>
    </row>
    <row r="23" spans="1:11" x14ac:dyDescent="0.25">
      <c r="A23" s="19"/>
      <c r="B23" s="20"/>
      <c r="C23" s="1" t="s">
        <v>30</v>
      </c>
      <c r="D23" s="18" t="s">
        <v>34</v>
      </c>
      <c r="E23" s="21">
        <v>5470</v>
      </c>
      <c r="F23" s="22">
        <v>453018518.57999998</v>
      </c>
      <c r="G23" s="21">
        <v>5908</v>
      </c>
      <c r="H23" s="23">
        <v>467309638.19999993</v>
      </c>
      <c r="I23" s="21">
        <f>Таблица1323[[#This Row],[8]]-Таблица1323[[#This Row],[6]]</f>
        <v>438</v>
      </c>
      <c r="J23" s="23">
        <f>Таблица1323[[#This Row],[9]]-Таблица1323[[#This Row],[7]]</f>
        <v>14291119.619999945</v>
      </c>
    </row>
    <row r="24" spans="1:11" x14ac:dyDescent="0.25">
      <c r="A24" s="19"/>
      <c r="B24" s="20"/>
      <c r="C24" s="1" t="s">
        <v>30</v>
      </c>
      <c r="D24" s="18" t="s">
        <v>23</v>
      </c>
      <c r="E24" s="21">
        <v>0</v>
      </c>
      <c r="F24" s="22">
        <v>0</v>
      </c>
      <c r="G24" s="21">
        <v>1869</v>
      </c>
      <c r="H24" s="23">
        <v>20785793.609999999</v>
      </c>
      <c r="I24" s="21">
        <f>Таблица1323[[#This Row],[8]]-Таблица1323[[#This Row],[6]]</f>
        <v>1869</v>
      </c>
      <c r="J24" s="23">
        <f>Таблица1323[[#This Row],[9]]-Таблица1323[[#This Row],[7]]</f>
        <v>20785793.609999999</v>
      </c>
    </row>
    <row r="26" spans="1:11" x14ac:dyDescent="0.25">
      <c r="I26" s="16"/>
      <c r="J26" s="16"/>
    </row>
  </sheetData>
  <mergeCells count="7">
    <mergeCell ref="G6:H6"/>
    <mergeCell ref="I6:J6"/>
    <mergeCell ref="A6:A7"/>
    <mergeCell ref="B6:B7"/>
    <mergeCell ref="C6:C7"/>
    <mergeCell ref="D6:D7"/>
    <mergeCell ref="E6:F6"/>
  </mergeCells>
  <phoneticPr fontId="3" type="noConversion"/>
  <pageMargins left="0.38" right="0.23622047244094491" top="0.74803149606299213" bottom="0.74803149606299213" header="0.31496062992125984" footer="0.31496062992125984"/>
  <pageSetup paperSize="9" scale="7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topLeftCell="A11" zoomScaleNormal="100" workbookViewId="0">
      <selection activeCell="M35" sqref="M35"/>
    </sheetView>
  </sheetViews>
  <sheetFormatPr defaultRowHeight="15" x14ac:dyDescent="0.25"/>
  <cols>
    <col min="1" max="1" width="11.85546875" style="2" customWidth="1"/>
    <col min="2" max="2" width="41.85546875" style="3" customWidth="1"/>
    <col min="3" max="3" width="8.85546875" style="2" customWidth="1"/>
    <col min="4" max="4" width="46.7109375" style="2" bestFit="1" customWidth="1"/>
    <col min="5" max="5" width="11.42578125" style="2" customWidth="1"/>
    <col min="6" max="6" width="14.28515625" style="2" customWidth="1"/>
    <col min="7" max="7" width="12.5703125" style="2" customWidth="1"/>
    <col min="8" max="8" width="16.5703125" style="2" customWidth="1"/>
    <col min="9" max="9" width="15.5703125" style="2" bestFit="1" customWidth="1"/>
    <col min="10" max="10" width="18.140625" style="2" customWidth="1"/>
    <col min="11" max="16384" width="9.140625" style="2"/>
  </cols>
  <sheetData>
    <row r="1" spans="1:10" x14ac:dyDescent="0.25">
      <c r="J1" s="4" t="s">
        <v>24</v>
      </c>
    </row>
    <row r="2" spans="1:10" x14ac:dyDescent="0.25">
      <c r="J2" s="4" t="s">
        <v>0</v>
      </c>
    </row>
    <row r="3" spans="1:10" x14ac:dyDescent="0.25">
      <c r="J3" s="4" t="s">
        <v>1</v>
      </c>
    </row>
    <row r="4" spans="1:10" x14ac:dyDescent="0.25">
      <c r="J4" s="4" t="s">
        <v>26</v>
      </c>
    </row>
    <row r="6" spans="1:10" ht="60" customHeight="1" x14ac:dyDescent="0.25">
      <c r="A6" s="40" t="s">
        <v>2</v>
      </c>
      <c r="B6" s="40" t="s">
        <v>3</v>
      </c>
      <c r="C6" s="40" t="s">
        <v>76</v>
      </c>
      <c r="D6" s="40" t="s">
        <v>17</v>
      </c>
      <c r="E6" s="40" t="s">
        <v>22</v>
      </c>
      <c r="F6" s="40"/>
      <c r="G6" s="40" t="s">
        <v>27</v>
      </c>
      <c r="H6" s="40"/>
      <c r="I6" s="40" t="s">
        <v>4</v>
      </c>
      <c r="J6" s="40"/>
    </row>
    <row r="7" spans="1:10" ht="30" customHeight="1" x14ac:dyDescent="0.25">
      <c r="A7" s="40"/>
      <c r="B7" s="40"/>
      <c r="C7" s="40"/>
      <c r="D7" s="40"/>
      <c r="E7" s="17" t="s">
        <v>5</v>
      </c>
      <c r="F7" s="17" t="s">
        <v>6</v>
      </c>
      <c r="G7" s="17" t="s">
        <v>5</v>
      </c>
      <c r="H7" s="17" t="s">
        <v>6</v>
      </c>
      <c r="I7" s="17" t="s">
        <v>5</v>
      </c>
      <c r="J7" s="17" t="s">
        <v>6</v>
      </c>
    </row>
    <row r="8" spans="1:10" x14ac:dyDescent="0.25">
      <c r="A8" s="6" t="s">
        <v>7</v>
      </c>
      <c r="B8" s="7" t="s">
        <v>8</v>
      </c>
      <c r="C8" s="6" t="s">
        <v>9</v>
      </c>
      <c r="D8" s="6" t="s">
        <v>10</v>
      </c>
      <c r="E8" s="6" t="s">
        <v>11</v>
      </c>
      <c r="F8" s="6" t="s">
        <v>15</v>
      </c>
      <c r="G8" s="6" t="s">
        <v>12</v>
      </c>
      <c r="H8" s="6" t="s">
        <v>13</v>
      </c>
      <c r="I8" s="6" t="s">
        <v>16</v>
      </c>
      <c r="J8" s="6" t="s">
        <v>21</v>
      </c>
    </row>
    <row r="9" spans="1:10" x14ac:dyDescent="0.25">
      <c r="A9" s="8" t="s">
        <v>40</v>
      </c>
      <c r="B9" s="25" t="s">
        <v>41</v>
      </c>
      <c r="C9" s="1" t="s">
        <v>18</v>
      </c>
      <c r="D9" s="26" t="s">
        <v>52</v>
      </c>
      <c r="E9" s="10">
        <v>303</v>
      </c>
      <c r="F9" s="11">
        <v>5774769.2699999996</v>
      </c>
      <c r="G9" s="10">
        <v>153</v>
      </c>
      <c r="H9" s="11">
        <v>2915972.6</v>
      </c>
      <c r="I9" s="10">
        <f>Таблица13234[[#This Row],[8]]-Таблица13234[[#This Row],[6]]</f>
        <v>-150</v>
      </c>
      <c r="J9" s="11">
        <f>Таблица13234[[#This Row],[9]]-Таблица13234[[#This Row],[7]]</f>
        <v>-2858796.6699999995</v>
      </c>
    </row>
    <row r="10" spans="1:10" x14ac:dyDescent="0.25">
      <c r="A10" s="8"/>
      <c r="B10" s="25"/>
      <c r="C10" s="1" t="s">
        <v>18</v>
      </c>
      <c r="D10" s="26" t="s">
        <v>57</v>
      </c>
      <c r="E10" s="10">
        <v>353</v>
      </c>
      <c r="F10" s="11">
        <v>6094679.9800000004</v>
      </c>
      <c r="G10" s="10">
        <v>278</v>
      </c>
      <c r="H10" s="11">
        <v>4799776.3000000007</v>
      </c>
      <c r="I10" s="10">
        <f>Таблица13234[[#This Row],[8]]-Таблица13234[[#This Row],[6]]</f>
        <v>-75</v>
      </c>
      <c r="J10" s="11">
        <f>Таблица13234[[#This Row],[9]]-Таблица13234[[#This Row],[7]]</f>
        <v>-1294903.6799999997</v>
      </c>
    </row>
    <row r="11" spans="1:10" x14ac:dyDescent="0.25">
      <c r="A11" s="8"/>
      <c r="B11" s="25"/>
      <c r="C11" s="1" t="s">
        <v>18</v>
      </c>
      <c r="D11" s="26" t="s">
        <v>72</v>
      </c>
      <c r="E11" s="10">
        <v>332</v>
      </c>
      <c r="F11" s="11">
        <v>5008146</v>
      </c>
      <c r="G11" s="10">
        <v>322</v>
      </c>
      <c r="H11" s="11">
        <v>4857298.2300000004</v>
      </c>
      <c r="I11" s="10">
        <f>Таблица13234[[#This Row],[8]]-Таблица13234[[#This Row],[6]]</f>
        <v>-10</v>
      </c>
      <c r="J11" s="11">
        <f>Таблица13234[[#This Row],[9]]-Таблица13234[[#This Row],[7]]</f>
        <v>-150847.76999999955</v>
      </c>
    </row>
    <row r="12" spans="1:10" ht="30" x14ac:dyDescent="0.25">
      <c r="A12" s="8"/>
      <c r="B12" s="25"/>
      <c r="C12" s="1" t="s">
        <v>30</v>
      </c>
      <c r="D12" s="26" t="s">
        <v>37</v>
      </c>
      <c r="E12" s="10">
        <v>424</v>
      </c>
      <c r="F12" s="11">
        <v>3314953.8100000005</v>
      </c>
      <c r="G12" s="10">
        <v>274</v>
      </c>
      <c r="H12" s="11">
        <v>2142210.7100000004</v>
      </c>
      <c r="I12" s="10">
        <f>Таблица13234[[#This Row],[8]]-Таблица13234[[#This Row],[6]]</f>
        <v>-150</v>
      </c>
      <c r="J12" s="11">
        <f>Таблица13234[[#This Row],[9]]-Таблица13234[[#This Row],[7]]</f>
        <v>-1172743.1000000001</v>
      </c>
    </row>
    <row r="13" spans="1:10" x14ac:dyDescent="0.25">
      <c r="A13" s="30" t="s">
        <v>53</v>
      </c>
      <c r="B13" s="31" t="s">
        <v>54</v>
      </c>
      <c r="C13" s="32" t="s">
        <v>18</v>
      </c>
      <c r="D13" s="33" t="s">
        <v>52</v>
      </c>
      <c r="E13" s="34">
        <v>250</v>
      </c>
      <c r="F13" s="35">
        <v>5264516.08</v>
      </c>
      <c r="G13" s="34">
        <v>400</v>
      </c>
      <c r="H13" s="35">
        <v>8423225.7599999998</v>
      </c>
      <c r="I13" s="34">
        <f>Таблица13234[[#This Row],[8]]-Таблица13234[[#This Row],[6]]</f>
        <v>150</v>
      </c>
      <c r="J13" s="35">
        <f>Таблица13234[[#This Row],[9]]-Таблица13234[[#This Row],[7]]</f>
        <v>3158709.6799999997</v>
      </c>
    </row>
    <row r="14" spans="1:10" ht="30" x14ac:dyDescent="0.25">
      <c r="A14" s="30"/>
      <c r="B14" s="31"/>
      <c r="C14" s="32" t="s">
        <v>30</v>
      </c>
      <c r="D14" s="33" t="s">
        <v>37</v>
      </c>
      <c r="E14" s="34">
        <v>185</v>
      </c>
      <c r="F14" s="35">
        <v>2071916.51</v>
      </c>
      <c r="G14" s="34">
        <v>435</v>
      </c>
      <c r="H14" s="35">
        <v>4705172.9700000007</v>
      </c>
      <c r="I14" s="34">
        <f>Таблица13234[[#This Row],[8]]-Таблица13234[[#This Row],[6]]</f>
        <v>250</v>
      </c>
      <c r="J14" s="35">
        <f>Таблица13234[[#This Row],[9]]-Таблица13234[[#This Row],[7]]</f>
        <v>2633256.4600000009</v>
      </c>
    </row>
    <row r="15" spans="1:10" x14ac:dyDescent="0.25">
      <c r="A15" s="30"/>
      <c r="B15" s="31"/>
      <c r="C15" s="32" t="s">
        <v>30</v>
      </c>
      <c r="D15" s="33" t="s">
        <v>35</v>
      </c>
      <c r="E15" s="34">
        <v>20</v>
      </c>
      <c r="F15" s="35">
        <v>227164.19999999998</v>
      </c>
      <c r="G15" s="34">
        <v>0</v>
      </c>
      <c r="H15" s="35">
        <v>0</v>
      </c>
      <c r="I15" s="34">
        <f>Таблица13234[[#This Row],[8]]-Таблица13234[[#This Row],[6]]</f>
        <v>-20</v>
      </c>
      <c r="J15" s="35">
        <f>Таблица13234[[#This Row],[9]]-Таблица13234[[#This Row],[7]]</f>
        <v>-227164.19999999998</v>
      </c>
    </row>
    <row r="16" spans="1:10" x14ac:dyDescent="0.25">
      <c r="A16" s="30"/>
      <c r="B16" s="31"/>
      <c r="C16" s="32" t="s">
        <v>30</v>
      </c>
      <c r="D16" s="33" t="s">
        <v>75</v>
      </c>
      <c r="E16" s="34">
        <v>30</v>
      </c>
      <c r="F16" s="35">
        <v>134311.44</v>
      </c>
      <c r="G16" s="34">
        <v>0</v>
      </c>
      <c r="H16" s="35">
        <v>0</v>
      </c>
      <c r="I16" s="34">
        <f>Таблица13234[[#This Row],[8]]-Таблица13234[[#This Row],[6]]</f>
        <v>-30</v>
      </c>
      <c r="J16" s="35">
        <f>Таблица13234[[#This Row],[9]]-Таблица13234[[#This Row],[7]]</f>
        <v>-134311.44</v>
      </c>
    </row>
    <row r="17" spans="1:10" x14ac:dyDescent="0.25">
      <c r="A17" s="30"/>
      <c r="B17" s="31"/>
      <c r="C17" s="32" t="s">
        <v>30</v>
      </c>
      <c r="D17" s="33" t="s">
        <v>60</v>
      </c>
      <c r="E17" s="34">
        <v>480</v>
      </c>
      <c r="F17" s="35">
        <v>4900621.83</v>
      </c>
      <c r="G17" s="34">
        <v>0</v>
      </c>
      <c r="H17" s="35">
        <v>0</v>
      </c>
      <c r="I17" s="34">
        <f>Таблица13234[[#This Row],[8]]-Таблица13234[[#This Row],[6]]</f>
        <v>-480</v>
      </c>
      <c r="J17" s="35">
        <f>Таблица13234[[#This Row],[9]]-Таблица13234[[#This Row],[7]]</f>
        <v>-4900621.83</v>
      </c>
    </row>
    <row r="18" spans="1:10" x14ac:dyDescent="0.25">
      <c r="A18" s="30"/>
      <c r="B18" s="31"/>
      <c r="C18" s="32" t="s">
        <v>30</v>
      </c>
      <c r="D18" s="33" t="s">
        <v>23</v>
      </c>
      <c r="E18" s="34">
        <v>5</v>
      </c>
      <c r="F18" s="35">
        <v>47219.55</v>
      </c>
      <c r="G18" s="34">
        <v>535</v>
      </c>
      <c r="H18" s="35">
        <v>5309317.0199999996</v>
      </c>
      <c r="I18" s="34">
        <f>Таблица13234[[#This Row],[8]]-Таблица13234[[#This Row],[6]]</f>
        <v>530</v>
      </c>
      <c r="J18" s="35">
        <f>Таблица13234[[#This Row],[9]]-Таблица13234[[#This Row],[7]]</f>
        <v>5262097.47</v>
      </c>
    </row>
    <row r="19" spans="1:10" x14ac:dyDescent="0.25">
      <c r="A19" s="30"/>
      <c r="B19" s="31"/>
      <c r="C19" s="32" t="s">
        <v>30</v>
      </c>
      <c r="D19" s="33" t="s">
        <v>74</v>
      </c>
      <c r="E19" s="34">
        <v>100</v>
      </c>
      <c r="F19" s="35">
        <v>953324.11999999988</v>
      </c>
      <c r="G19" s="34"/>
      <c r="H19" s="35"/>
      <c r="I19" s="34">
        <f>Таблица13234[[#This Row],[8]]-Таблица13234[[#This Row],[6]]</f>
        <v>-100</v>
      </c>
      <c r="J19" s="35">
        <f>Таблица13234[[#This Row],[9]]-Таблица13234[[#This Row],[7]]</f>
        <v>-953324.11999999988</v>
      </c>
    </row>
    <row r="20" spans="1:10" x14ac:dyDescent="0.25">
      <c r="A20" s="30" t="s">
        <v>55</v>
      </c>
      <c r="B20" s="31" t="s">
        <v>56</v>
      </c>
      <c r="C20" s="32" t="s">
        <v>30</v>
      </c>
      <c r="D20" s="33" t="s">
        <v>57</v>
      </c>
      <c r="E20" s="34">
        <v>420</v>
      </c>
      <c r="F20" s="35">
        <v>4254811.7300000004</v>
      </c>
      <c r="G20" s="34">
        <v>320</v>
      </c>
      <c r="H20" s="35">
        <v>3241761.3099999996</v>
      </c>
      <c r="I20" s="34">
        <f>Таблица13234[[#This Row],[8]]-Таблица13234[[#This Row],[6]]</f>
        <v>-100</v>
      </c>
      <c r="J20" s="35">
        <f>Таблица13234[[#This Row],[9]]-Таблица13234[[#This Row],[7]]</f>
        <v>-1013050.4200000009</v>
      </c>
    </row>
    <row r="21" spans="1:10" x14ac:dyDescent="0.25">
      <c r="A21" s="30" t="s">
        <v>50</v>
      </c>
      <c r="B21" s="31" t="s">
        <v>51</v>
      </c>
      <c r="C21" s="32" t="s">
        <v>30</v>
      </c>
      <c r="D21" s="33" t="s">
        <v>23</v>
      </c>
      <c r="E21" s="34">
        <v>2445</v>
      </c>
      <c r="F21" s="35">
        <v>22724489.670000002</v>
      </c>
      <c r="G21" s="34">
        <v>2395</v>
      </c>
      <c r="H21" s="35">
        <v>22259776.18</v>
      </c>
      <c r="I21" s="34">
        <f>Таблица13234[[#This Row],[8]]-Таблица13234[[#This Row],[6]]</f>
        <v>-50</v>
      </c>
      <c r="J21" s="35">
        <f>Таблица13234[[#This Row],[9]]-Таблица13234[[#This Row],[7]]</f>
        <v>-464713.49000000209</v>
      </c>
    </row>
    <row r="22" spans="1:10" x14ac:dyDescent="0.25">
      <c r="A22" s="30"/>
      <c r="B22" s="31"/>
      <c r="C22" s="32" t="s">
        <v>30</v>
      </c>
      <c r="D22" s="33" t="s">
        <v>60</v>
      </c>
      <c r="E22" s="34">
        <v>240</v>
      </c>
      <c r="F22" s="35">
        <v>2228021.7600000002</v>
      </c>
      <c r="G22" s="34">
        <v>170</v>
      </c>
      <c r="H22" s="35">
        <v>1578182.08</v>
      </c>
      <c r="I22" s="34">
        <f>Таблица13234[[#This Row],[8]]-Таблица13234[[#This Row],[6]]</f>
        <v>-70</v>
      </c>
      <c r="J22" s="35">
        <f>Таблица13234[[#This Row],[9]]-Таблица13234[[#This Row],[7]]</f>
        <v>-649839.68000000017</v>
      </c>
    </row>
    <row r="23" spans="1:10" x14ac:dyDescent="0.25">
      <c r="A23" s="30"/>
      <c r="B23" s="31"/>
      <c r="C23" s="32" t="s">
        <v>18</v>
      </c>
      <c r="D23" s="33" t="s">
        <v>57</v>
      </c>
      <c r="E23" s="34">
        <v>932</v>
      </c>
      <c r="F23" s="35">
        <v>27009072.109999999</v>
      </c>
      <c r="G23" s="34">
        <v>732</v>
      </c>
      <c r="H23" s="35">
        <v>21213133.890000001</v>
      </c>
      <c r="I23" s="34">
        <f>Таблица13234[[#This Row],[8]]-Таблица13234[[#This Row],[6]]</f>
        <v>-200</v>
      </c>
      <c r="J23" s="35">
        <f>Таблица13234[[#This Row],[9]]-Таблица13234[[#This Row],[7]]</f>
        <v>-5795938.2199999988</v>
      </c>
    </row>
    <row r="24" spans="1:10" x14ac:dyDescent="0.25">
      <c r="A24" s="30"/>
      <c r="B24" s="31"/>
      <c r="C24" s="32" t="s">
        <v>18</v>
      </c>
      <c r="D24" s="33" t="s">
        <v>74</v>
      </c>
      <c r="E24" s="34">
        <v>983</v>
      </c>
      <c r="F24" s="35">
        <v>17527934.739999998</v>
      </c>
      <c r="G24" s="34">
        <v>883</v>
      </c>
      <c r="H24" s="35">
        <v>15744828.459999997</v>
      </c>
      <c r="I24" s="34">
        <f>Таблица13234[[#This Row],[8]]-Таблица13234[[#This Row],[6]]</f>
        <v>-100</v>
      </c>
      <c r="J24" s="35">
        <f>Таблица13234[[#This Row],[9]]-Таблица13234[[#This Row],[7]]</f>
        <v>-1783106.2800000012</v>
      </c>
    </row>
    <row r="25" spans="1:10" x14ac:dyDescent="0.25">
      <c r="A25" s="30" t="s">
        <v>58</v>
      </c>
      <c r="B25" s="31" t="s">
        <v>59</v>
      </c>
      <c r="C25" s="32" t="s">
        <v>30</v>
      </c>
      <c r="D25" s="33" t="s">
        <v>57</v>
      </c>
      <c r="E25" s="34">
        <v>100</v>
      </c>
      <c r="F25" s="35">
        <v>1466216.09</v>
      </c>
      <c r="G25" s="34">
        <v>200</v>
      </c>
      <c r="H25" s="35">
        <v>2648632.09</v>
      </c>
      <c r="I25" s="34">
        <f>Таблица13234[[#This Row],[8]]-Таблица13234[[#This Row],[6]]</f>
        <v>100</v>
      </c>
      <c r="J25" s="35">
        <f>Таблица13234[[#This Row],[9]]-Таблица13234[[#This Row],[7]]</f>
        <v>1182415.9999999998</v>
      </c>
    </row>
    <row r="26" spans="1:10" x14ac:dyDescent="0.25">
      <c r="A26" s="30"/>
      <c r="B26" s="31"/>
      <c r="C26" s="32" t="s">
        <v>30</v>
      </c>
      <c r="D26" s="33" t="s">
        <v>23</v>
      </c>
      <c r="E26" s="34">
        <v>20</v>
      </c>
      <c r="F26" s="35">
        <v>263606.92</v>
      </c>
      <c r="G26" s="34">
        <v>70</v>
      </c>
      <c r="H26" s="35">
        <v>795065.16999999993</v>
      </c>
      <c r="I26" s="34">
        <f>Таблица13234[[#This Row],[8]]-Таблица13234[[#This Row],[6]]</f>
        <v>50</v>
      </c>
      <c r="J26" s="35">
        <f>Таблица13234[[#This Row],[9]]-Таблица13234[[#This Row],[7]]</f>
        <v>531458.25</v>
      </c>
    </row>
    <row r="27" spans="1:10" x14ac:dyDescent="0.25">
      <c r="A27" s="30"/>
      <c r="B27" s="31"/>
      <c r="C27" s="32" t="s">
        <v>30</v>
      </c>
      <c r="D27" s="33" t="s">
        <v>60</v>
      </c>
      <c r="E27" s="34">
        <v>100</v>
      </c>
      <c r="F27" s="35">
        <v>1247843.54</v>
      </c>
      <c r="G27" s="34">
        <v>170</v>
      </c>
      <c r="H27" s="35">
        <v>1952261.62</v>
      </c>
      <c r="I27" s="34">
        <f>Таблица13234[[#This Row],[8]]-Таблица13234[[#This Row],[6]]</f>
        <v>70</v>
      </c>
      <c r="J27" s="35">
        <f>Таблица13234[[#This Row],[9]]-Таблица13234[[#This Row],[7]]</f>
        <v>704418.08000000007</v>
      </c>
    </row>
    <row r="28" spans="1:10" x14ac:dyDescent="0.25">
      <c r="A28" s="30" t="s">
        <v>61</v>
      </c>
      <c r="B28" s="31" t="s">
        <v>62</v>
      </c>
      <c r="C28" s="32" t="s">
        <v>30</v>
      </c>
      <c r="D28" s="33" t="s">
        <v>63</v>
      </c>
      <c r="E28" s="34">
        <v>2254</v>
      </c>
      <c r="F28" s="35">
        <v>45125297.239999995</v>
      </c>
      <c r="G28" s="34">
        <v>2184</v>
      </c>
      <c r="H28" s="35">
        <v>43723890.489999995</v>
      </c>
      <c r="I28" s="34">
        <f>Таблица13234[[#This Row],[8]]-Таблица13234[[#This Row],[6]]</f>
        <v>-70</v>
      </c>
      <c r="J28" s="35">
        <f>Таблица13234[[#This Row],[9]]-Таблица13234[[#This Row],[7]]</f>
        <v>-1401406.75</v>
      </c>
    </row>
    <row r="29" spans="1:10" x14ac:dyDescent="0.25">
      <c r="A29" s="30"/>
      <c r="B29" s="31"/>
      <c r="C29" s="32" t="s">
        <v>18</v>
      </c>
      <c r="D29" s="33" t="s">
        <v>63</v>
      </c>
      <c r="E29" s="34">
        <v>1188</v>
      </c>
      <c r="F29" s="35">
        <v>47698029.960000001</v>
      </c>
      <c r="G29" s="34">
        <v>1118</v>
      </c>
      <c r="H29" s="35">
        <v>44887539.979999997</v>
      </c>
      <c r="I29" s="34">
        <f>Таблица13234[[#This Row],[8]]-Таблица13234[[#This Row],[6]]</f>
        <v>-70</v>
      </c>
      <c r="J29" s="35">
        <f>Таблица13234[[#This Row],[9]]-Таблица13234[[#This Row],[7]]</f>
        <v>-2810489.9800000042</v>
      </c>
    </row>
    <row r="30" spans="1:10" x14ac:dyDescent="0.25">
      <c r="A30" s="30"/>
      <c r="B30" s="31"/>
      <c r="C30" s="32" t="s">
        <v>18</v>
      </c>
      <c r="D30" s="33" t="s">
        <v>73</v>
      </c>
      <c r="E30" s="34">
        <v>292</v>
      </c>
      <c r="F30" s="35">
        <v>37480147.520000003</v>
      </c>
      <c r="G30" s="34">
        <v>342</v>
      </c>
      <c r="H30" s="35">
        <v>43897981.000000007</v>
      </c>
      <c r="I30" s="34">
        <f>Таблица13234[[#This Row],[8]]-Таблица13234[[#This Row],[6]]</f>
        <v>50</v>
      </c>
      <c r="J30" s="35">
        <f>Таблица13234[[#This Row],[9]]-Таблица13234[[#This Row],[7]]</f>
        <v>6417833.4800000042</v>
      </c>
    </row>
    <row r="31" spans="1:10" x14ac:dyDescent="0.25">
      <c r="A31" s="30"/>
      <c r="B31" s="31"/>
      <c r="C31" s="32" t="s">
        <v>18</v>
      </c>
      <c r="D31" s="33" t="s">
        <v>36</v>
      </c>
      <c r="E31" s="34">
        <v>624</v>
      </c>
      <c r="F31" s="35">
        <v>22610987.649999999</v>
      </c>
      <c r="G31" s="34">
        <v>824</v>
      </c>
      <c r="H31" s="35">
        <v>29858099.07</v>
      </c>
      <c r="I31" s="34">
        <f>Таблица13234[[#This Row],[8]]-Таблица13234[[#This Row],[6]]</f>
        <v>200</v>
      </c>
      <c r="J31" s="35">
        <f>Таблица13234[[#This Row],[9]]-Таблица13234[[#This Row],[7]]</f>
        <v>7247111.4200000018</v>
      </c>
    </row>
    <row r="32" spans="1:10" ht="30" x14ac:dyDescent="0.25">
      <c r="A32" s="30"/>
      <c r="B32" s="31"/>
      <c r="C32" s="32" t="s">
        <v>18</v>
      </c>
      <c r="D32" s="33" t="s">
        <v>37</v>
      </c>
      <c r="E32" s="34">
        <v>518</v>
      </c>
      <c r="F32" s="35">
        <v>14467347.35</v>
      </c>
      <c r="G32" s="34">
        <v>618</v>
      </c>
      <c r="H32" s="35">
        <v>17260271.549999997</v>
      </c>
      <c r="I32" s="34">
        <f>Таблица13234[[#This Row],[8]]-Таблица13234[[#This Row],[6]]</f>
        <v>100</v>
      </c>
      <c r="J32" s="35">
        <f>Таблица13234[[#This Row],[9]]-Таблица13234[[#This Row],[7]]</f>
        <v>2792924.1999999974</v>
      </c>
    </row>
    <row r="33" spans="1:10" x14ac:dyDescent="0.25">
      <c r="A33" s="30"/>
      <c r="B33" s="31"/>
      <c r="C33" s="32" t="s">
        <v>18</v>
      </c>
      <c r="D33" s="33" t="s">
        <v>57</v>
      </c>
      <c r="E33" s="34">
        <v>2018</v>
      </c>
      <c r="F33" s="35">
        <v>138741030.18000001</v>
      </c>
      <c r="G33" s="34">
        <v>2268</v>
      </c>
      <c r="H33" s="35">
        <v>155928967.50999999</v>
      </c>
      <c r="I33" s="34">
        <f>Таблица13234[[#This Row],[8]]-Таблица13234[[#This Row],[6]]</f>
        <v>250</v>
      </c>
      <c r="J33" s="35">
        <f>Таблица13234[[#This Row],[9]]-Таблица13234[[#This Row],[7]]</f>
        <v>17187937.329999983</v>
      </c>
    </row>
    <row r="34" spans="1:10" x14ac:dyDescent="0.25">
      <c r="A34" s="30" t="s">
        <v>64</v>
      </c>
      <c r="B34" s="31" t="s">
        <v>65</v>
      </c>
      <c r="C34" s="32" t="s">
        <v>30</v>
      </c>
      <c r="D34" s="33" t="s">
        <v>63</v>
      </c>
      <c r="E34" s="34">
        <v>639</v>
      </c>
      <c r="F34" s="35">
        <v>13192882.380000001</v>
      </c>
      <c r="G34" s="34">
        <v>709</v>
      </c>
      <c r="H34" s="35">
        <v>14638112.050000001</v>
      </c>
      <c r="I34" s="34">
        <f>Таблица13234[[#This Row],[8]]-Таблица13234[[#This Row],[6]]</f>
        <v>70</v>
      </c>
      <c r="J34" s="35">
        <f>Таблица13234[[#This Row],[9]]-Таблица13234[[#This Row],[7]]</f>
        <v>1445229.67</v>
      </c>
    </row>
    <row r="35" spans="1:10" ht="15" customHeight="1" x14ac:dyDescent="0.25">
      <c r="A35" s="30"/>
      <c r="B35" s="31"/>
      <c r="C35" s="32" t="s">
        <v>18</v>
      </c>
      <c r="D35" s="33" t="s">
        <v>63</v>
      </c>
      <c r="E35" s="34">
        <v>280</v>
      </c>
      <c r="F35" s="35">
        <v>8997326.4399999995</v>
      </c>
      <c r="G35" s="34">
        <v>350</v>
      </c>
      <c r="H35" s="35">
        <v>11807816.420000004</v>
      </c>
      <c r="I35" s="34">
        <f>Таблица13234[[#This Row],[8]]-Таблица13234[[#This Row],[6]]</f>
        <v>70</v>
      </c>
      <c r="J35" s="35">
        <f>Таблица13234[[#This Row],[9]]-Таблица13234[[#This Row],[7]]</f>
        <v>2810489.9800000042</v>
      </c>
    </row>
    <row r="36" spans="1:10" ht="30" x14ac:dyDescent="0.25">
      <c r="A36" s="36" t="s">
        <v>66</v>
      </c>
      <c r="B36" s="37" t="s">
        <v>67</v>
      </c>
      <c r="C36" s="32" t="s">
        <v>18</v>
      </c>
      <c r="D36" s="38" t="s">
        <v>52</v>
      </c>
      <c r="E36" s="27">
        <v>1681</v>
      </c>
      <c r="F36" s="28">
        <v>41520065.060000002</v>
      </c>
      <c r="G36" s="27">
        <v>1781</v>
      </c>
      <c r="H36" s="28">
        <v>43990027.289999999</v>
      </c>
      <c r="I36" s="27">
        <f>Таблица13234[[#This Row],[8]]-Таблица13234[[#This Row],[6]]</f>
        <v>100</v>
      </c>
      <c r="J36" s="28">
        <f>Таблица13234[[#This Row],[9]]-Таблица13234[[#This Row],[7]]</f>
        <v>2469962.2299999967</v>
      </c>
    </row>
    <row r="37" spans="1:10" x14ac:dyDescent="0.25">
      <c r="A37" s="36" t="s">
        <v>19</v>
      </c>
      <c r="B37" s="37" t="s">
        <v>20</v>
      </c>
      <c r="C37" s="32" t="s">
        <v>18</v>
      </c>
      <c r="D37" s="38" t="s">
        <v>23</v>
      </c>
      <c r="E37" s="27">
        <v>3310</v>
      </c>
      <c r="F37" s="28">
        <v>109881364.34</v>
      </c>
      <c r="G37" s="27">
        <v>2725</v>
      </c>
      <c r="H37" s="28">
        <v>90461244.060000002</v>
      </c>
      <c r="I37" s="27">
        <f>Таблица13234[[#This Row],[8]]-Таблица13234[[#This Row],[6]]</f>
        <v>-585</v>
      </c>
      <c r="J37" s="28">
        <f>Таблица13234[[#This Row],[9]]-Таблица13234[[#This Row],[7]]</f>
        <v>-19420120.280000001</v>
      </c>
    </row>
    <row r="38" spans="1:10" x14ac:dyDescent="0.25">
      <c r="A38" s="36" t="s">
        <v>38</v>
      </c>
      <c r="B38" s="37" t="s">
        <v>39</v>
      </c>
      <c r="C38" s="32" t="s">
        <v>18</v>
      </c>
      <c r="D38" s="38" t="s">
        <v>23</v>
      </c>
      <c r="E38" s="27">
        <v>1382</v>
      </c>
      <c r="F38" s="28">
        <v>28545348.079999998</v>
      </c>
      <c r="G38" s="27">
        <v>1882</v>
      </c>
      <c r="H38" s="28">
        <v>38872898.030000001</v>
      </c>
      <c r="I38" s="27">
        <f>Таблица13234[[#This Row],[8]]-Таблица13234[[#This Row],[6]]</f>
        <v>500</v>
      </c>
      <c r="J38" s="28">
        <f>Таблица13234[[#This Row],[9]]-Таблица13234[[#This Row],[7]]</f>
        <v>10327549.950000003</v>
      </c>
    </row>
    <row r="39" spans="1:10" x14ac:dyDescent="0.25">
      <c r="A39" s="36" t="s">
        <v>70</v>
      </c>
      <c r="B39" s="37" t="s">
        <v>71</v>
      </c>
      <c r="C39" s="32" t="s">
        <v>18</v>
      </c>
      <c r="D39" s="38" t="s">
        <v>23</v>
      </c>
      <c r="E39" s="27">
        <v>397</v>
      </c>
      <c r="F39" s="28">
        <v>7775867.0799999991</v>
      </c>
      <c r="G39" s="27">
        <v>482</v>
      </c>
      <c r="H39" s="28">
        <v>9440725.2599999998</v>
      </c>
      <c r="I39" s="27">
        <f>Таблица13234[[#This Row],[8]]-Таблица13234[[#This Row],[6]]</f>
        <v>85</v>
      </c>
      <c r="J39" s="28">
        <f>Таблица13234[[#This Row],[9]]-Таблица13234[[#This Row],[7]]</f>
        <v>1664858.1800000006</v>
      </c>
    </row>
    <row r="40" spans="1:10" x14ac:dyDescent="0.25">
      <c r="A40" s="36"/>
      <c r="B40" s="37"/>
      <c r="C40" s="32" t="s">
        <v>18</v>
      </c>
      <c r="D40" s="38" t="s">
        <v>36</v>
      </c>
      <c r="E40" s="27">
        <v>364</v>
      </c>
      <c r="F40" s="28">
        <v>7774524.5600000005</v>
      </c>
      <c r="G40" s="27">
        <v>444</v>
      </c>
      <c r="H40" s="28">
        <v>9483211.2799999993</v>
      </c>
      <c r="I40" s="27">
        <f>Таблица13234[[#This Row],[8]]-Таблица13234[[#This Row],[6]]</f>
        <v>80</v>
      </c>
      <c r="J40" s="28">
        <f>Таблица13234[[#This Row],[9]]-Таблица13234[[#This Row],[7]]</f>
        <v>1708686.7199999988</v>
      </c>
    </row>
    <row r="41" spans="1:10" x14ac:dyDescent="0.25">
      <c r="A41" s="36"/>
      <c r="B41" s="37"/>
      <c r="C41" s="32" t="s">
        <v>18</v>
      </c>
      <c r="D41" s="38" t="s">
        <v>57</v>
      </c>
      <c r="E41" s="27">
        <v>311</v>
      </c>
      <c r="F41" s="28">
        <v>5168595.4799999995</v>
      </c>
      <c r="G41" s="27">
        <v>336</v>
      </c>
      <c r="H41" s="28">
        <v>5584077.4299999997</v>
      </c>
      <c r="I41" s="27">
        <f>Таблица13234[[#This Row],[8]]-Таблица13234[[#This Row],[6]]</f>
        <v>25</v>
      </c>
      <c r="J41" s="28">
        <f>Таблица13234[[#This Row],[9]]-Таблица13234[[#This Row],[7]]</f>
        <v>415481.95000000019</v>
      </c>
    </row>
    <row r="42" spans="1:10" x14ac:dyDescent="0.25">
      <c r="A42" s="36"/>
      <c r="B42" s="37"/>
      <c r="C42" s="32" t="s">
        <v>18</v>
      </c>
      <c r="D42" s="38" t="s">
        <v>72</v>
      </c>
      <c r="E42" s="27">
        <v>316</v>
      </c>
      <c r="F42" s="28">
        <v>5083386.04</v>
      </c>
      <c r="G42" s="27">
        <v>326</v>
      </c>
      <c r="H42" s="28">
        <v>5244252.68</v>
      </c>
      <c r="I42" s="27">
        <f>Таблица13234[[#This Row],[8]]-Таблица13234[[#This Row],[6]]</f>
        <v>10</v>
      </c>
      <c r="J42" s="28">
        <f>Таблица13234[[#This Row],[9]]-Таблица13234[[#This Row],[7]]</f>
        <v>160866.63999999966</v>
      </c>
    </row>
    <row r="43" spans="1:10" ht="30" x14ac:dyDescent="0.25">
      <c r="A43" s="19" t="s">
        <v>68</v>
      </c>
      <c r="B43" s="20" t="s">
        <v>69</v>
      </c>
      <c r="C43" s="1" t="s">
        <v>18</v>
      </c>
      <c r="D43" s="24" t="s">
        <v>36</v>
      </c>
      <c r="E43" s="21">
        <v>761</v>
      </c>
      <c r="F43" s="23">
        <v>16725005.02</v>
      </c>
      <c r="G43" s="21">
        <v>961</v>
      </c>
      <c r="H43" s="23">
        <v>21120538.530000001</v>
      </c>
      <c r="I43" s="21">
        <f>Таблица13234[[#This Row],[8]]-Таблица13234[[#This Row],[6]]</f>
        <v>200</v>
      </c>
      <c r="J43" s="23">
        <f>Таблица13234[[#This Row],[9]]-Таблица13234[[#This Row],[7]]</f>
        <v>4395533.5100000016</v>
      </c>
    </row>
    <row r="44" spans="1:10" x14ac:dyDescent="0.25">
      <c r="A44" s="19" t="s">
        <v>19</v>
      </c>
      <c r="B44" s="20" t="s">
        <v>20</v>
      </c>
      <c r="C44" s="1" t="s">
        <v>18</v>
      </c>
      <c r="D44" s="24" t="s">
        <v>73</v>
      </c>
      <c r="E44" s="21">
        <v>1807</v>
      </c>
      <c r="F44" s="23">
        <v>98109069.00999999</v>
      </c>
      <c r="G44" s="21">
        <v>1757</v>
      </c>
      <c r="H44" s="23">
        <v>95394374.239999995</v>
      </c>
      <c r="I44" s="21">
        <f>Таблица13234[[#This Row],[8]]-Таблица13234[[#This Row],[6]]</f>
        <v>-50</v>
      </c>
      <c r="J44" s="29">
        <f>Таблица13234[[#This Row],[9]]-Таблица13234[[#This Row],[7]]</f>
        <v>-2714694.7699999958</v>
      </c>
    </row>
    <row r="45" spans="1:10" x14ac:dyDescent="0.25">
      <c r="A45" s="19"/>
      <c r="B45" s="20"/>
      <c r="C45" s="1" t="s">
        <v>18</v>
      </c>
      <c r="D45" s="24" t="s">
        <v>37</v>
      </c>
      <c r="E45" s="21">
        <v>1040</v>
      </c>
      <c r="F45" s="23">
        <v>27985591.800000001</v>
      </c>
      <c r="G45" s="21">
        <v>940</v>
      </c>
      <c r="H45" s="23">
        <v>25294669.52</v>
      </c>
      <c r="I45" s="21">
        <f>Таблица13234[[#This Row],[8]]-Таблица13234[[#This Row],[6]]</f>
        <v>-100</v>
      </c>
      <c r="J45" s="29">
        <f>Таблица13234[[#This Row],[9]]-Таблица13234[[#This Row],[7]]</f>
        <v>-2690922.2800000012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honeticPr fontId="3" type="noConversion"/>
  <pageMargins left="0.38" right="0.23622047244094491" top="0.53" bottom="0.36" header="0.31496062992125984" footer="0.31496062992125984"/>
  <pageSetup paperSize="9" scale="5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"/>
  <sheetViews>
    <sheetView tabSelected="1" zoomScaleNormal="100" workbookViewId="0">
      <selection activeCell="B30" sqref="B30"/>
    </sheetView>
  </sheetViews>
  <sheetFormatPr defaultRowHeight="15" x14ac:dyDescent="0.25"/>
  <cols>
    <col min="1" max="1" width="11.85546875" style="2" customWidth="1"/>
    <col min="2" max="2" width="44" style="3" bestFit="1" customWidth="1"/>
    <col min="3" max="3" width="20.140625" style="2" customWidth="1"/>
    <col min="4" max="4" width="54" style="2" customWidth="1"/>
    <col min="5" max="5" width="11.42578125" style="2" customWidth="1"/>
    <col min="6" max="6" width="14.28515625" style="2" customWidth="1"/>
    <col min="7" max="7" width="12.5703125" style="2" customWidth="1"/>
    <col min="8" max="8" width="16.5703125" style="2" customWidth="1"/>
    <col min="9" max="9" width="10.42578125" style="2" bestFit="1" customWidth="1"/>
    <col min="10" max="10" width="18.140625" style="2" customWidth="1"/>
    <col min="11" max="16384" width="9.140625" style="2"/>
  </cols>
  <sheetData>
    <row r="1" spans="1:10" x14ac:dyDescent="0.25">
      <c r="J1" s="4" t="s">
        <v>25</v>
      </c>
    </row>
    <row r="2" spans="1:10" x14ac:dyDescent="0.25">
      <c r="J2" s="4" t="s">
        <v>0</v>
      </c>
    </row>
    <row r="3" spans="1:10" x14ac:dyDescent="0.25">
      <c r="J3" s="4" t="s">
        <v>1</v>
      </c>
    </row>
    <row r="4" spans="1:10" x14ac:dyDescent="0.25">
      <c r="J4" s="4" t="s">
        <v>26</v>
      </c>
    </row>
    <row r="6" spans="1:10" ht="60" customHeight="1" x14ac:dyDescent="0.25">
      <c r="A6" s="40" t="s">
        <v>2</v>
      </c>
      <c r="B6" s="40" t="s">
        <v>3</v>
      </c>
      <c r="C6" s="40" t="s">
        <v>76</v>
      </c>
      <c r="D6" s="40" t="s">
        <v>17</v>
      </c>
      <c r="E6" s="40" t="s">
        <v>22</v>
      </c>
      <c r="F6" s="40"/>
      <c r="G6" s="40" t="s">
        <v>27</v>
      </c>
      <c r="H6" s="40"/>
      <c r="I6" s="40" t="s">
        <v>4</v>
      </c>
      <c r="J6" s="40"/>
    </row>
    <row r="7" spans="1:10" ht="30" customHeight="1" x14ac:dyDescent="0.25">
      <c r="A7" s="40"/>
      <c r="B7" s="40"/>
      <c r="C7" s="40"/>
      <c r="D7" s="40"/>
      <c r="E7" s="17" t="s">
        <v>5</v>
      </c>
      <c r="F7" s="17" t="s">
        <v>6</v>
      </c>
      <c r="G7" s="17" t="s">
        <v>5</v>
      </c>
      <c r="H7" s="17" t="s">
        <v>6</v>
      </c>
      <c r="I7" s="17" t="s">
        <v>5</v>
      </c>
      <c r="J7" s="17" t="s">
        <v>6</v>
      </c>
    </row>
    <row r="8" spans="1:10" x14ac:dyDescent="0.25">
      <c r="A8" s="6" t="s">
        <v>7</v>
      </c>
      <c r="B8" s="7" t="s">
        <v>8</v>
      </c>
      <c r="C8" s="6" t="s">
        <v>9</v>
      </c>
      <c r="D8" s="6" t="s">
        <v>10</v>
      </c>
      <c r="E8" s="6" t="s">
        <v>11</v>
      </c>
      <c r="F8" s="6" t="s">
        <v>15</v>
      </c>
      <c r="G8" s="6" t="s">
        <v>12</v>
      </c>
      <c r="H8" s="6" t="s">
        <v>13</v>
      </c>
      <c r="I8" s="6" t="s">
        <v>16</v>
      </c>
      <c r="J8" s="6" t="s">
        <v>21</v>
      </c>
    </row>
    <row r="9" spans="1:10" x14ac:dyDescent="0.25">
      <c r="A9" s="8">
        <v>150001</v>
      </c>
      <c r="B9" s="2" t="s">
        <v>77</v>
      </c>
      <c r="C9" s="1" t="s">
        <v>89</v>
      </c>
      <c r="D9" s="9" t="s">
        <v>35</v>
      </c>
      <c r="E9" s="10">
        <v>8</v>
      </c>
      <c r="F9" s="11">
        <v>4977.5200000000004</v>
      </c>
      <c r="G9" s="10">
        <v>13</v>
      </c>
      <c r="H9" s="11">
        <v>8088.47</v>
      </c>
      <c r="I9" s="10">
        <f>Таблица13236[[#This Row],[8]]-Таблица13236[[#This Row],[6]]</f>
        <v>5</v>
      </c>
      <c r="J9" s="11">
        <f>Таблица13236[[#This Row],[9]]-Таблица13236[[#This Row],[7]]</f>
        <v>3110.95</v>
      </c>
    </row>
    <row r="10" spans="1:10" x14ac:dyDescent="0.25">
      <c r="A10" s="8"/>
      <c r="B10" s="2"/>
      <c r="C10" s="1" t="s">
        <v>89</v>
      </c>
      <c r="D10" s="9" t="s">
        <v>79</v>
      </c>
      <c r="E10" s="10">
        <v>0</v>
      </c>
      <c r="F10" s="11">
        <v>0</v>
      </c>
      <c r="G10" s="10">
        <v>4</v>
      </c>
      <c r="H10" s="11">
        <v>3725.88</v>
      </c>
      <c r="I10" s="10">
        <f>Таблица13236[[#This Row],[8]]-Таблица13236[[#This Row],[6]]</f>
        <v>4</v>
      </c>
      <c r="J10" s="11">
        <f>Таблица13236[[#This Row],[9]]-Таблица13236[[#This Row],[7]]</f>
        <v>3725.88</v>
      </c>
    </row>
    <row r="11" spans="1:10" x14ac:dyDescent="0.25">
      <c r="A11" s="8"/>
      <c r="B11" s="2"/>
      <c r="C11" s="1" t="s">
        <v>89</v>
      </c>
      <c r="D11" s="9" t="s">
        <v>80</v>
      </c>
      <c r="E11" s="10">
        <v>0</v>
      </c>
      <c r="F11" s="11">
        <v>0</v>
      </c>
      <c r="G11" s="10">
        <v>120</v>
      </c>
      <c r="H11" s="11">
        <v>79490.399999999994</v>
      </c>
      <c r="I11" s="10">
        <f>Таблица13236[[#This Row],[8]]-Таблица13236[[#This Row],[6]]</f>
        <v>120</v>
      </c>
      <c r="J11" s="11">
        <f>Таблица13236[[#This Row],[9]]-Таблица13236[[#This Row],[7]]</f>
        <v>79490.399999999994</v>
      </c>
    </row>
    <row r="12" spans="1:10" x14ac:dyDescent="0.25">
      <c r="A12" s="8"/>
      <c r="B12" s="2"/>
      <c r="C12" s="1" t="s">
        <v>89</v>
      </c>
      <c r="D12" s="9" t="s">
        <v>81</v>
      </c>
      <c r="E12" s="10">
        <v>544</v>
      </c>
      <c r="F12" s="11">
        <v>360356.48</v>
      </c>
      <c r="G12" s="10">
        <v>1244</v>
      </c>
      <c r="H12" s="11">
        <v>824050.48</v>
      </c>
      <c r="I12" s="10">
        <f>Таблица13236[[#This Row],[8]]-Таблица13236[[#This Row],[6]]</f>
        <v>700</v>
      </c>
      <c r="J12" s="11">
        <f>Таблица13236[[#This Row],[9]]-Таблица13236[[#This Row],[7]]</f>
        <v>463694</v>
      </c>
    </row>
    <row r="13" spans="1:10" x14ac:dyDescent="0.25">
      <c r="A13" s="8"/>
      <c r="B13" s="2"/>
      <c r="C13" s="1" t="s">
        <v>89</v>
      </c>
      <c r="D13" s="9" t="s">
        <v>82</v>
      </c>
      <c r="E13" s="10">
        <v>13</v>
      </c>
      <c r="F13" s="11">
        <v>8088.47</v>
      </c>
      <c r="G13" s="10">
        <v>223</v>
      </c>
      <c r="H13" s="11">
        <v>138748.37</v>
      </c>
      <c r="I13" s="10">
        <f>Таблица13236[[#This Row],[8]]-Таблица13236[[#This Row],[6]]</f>
        <v>210</v>
      </c>
      <c r="J13" s="11">
        <f>Таблица13236[[#This Row],[9]]-Таблица13236[[#This Row],[7]]</f>
        <v>130659.9</v>
      </c>
    </row>
    <row r="14" spans="1:10" x14ac:dyDescent="0.25">
      <c r="A14" s="8"/>
      <c r="B14" s="2"/>
      <c r="C14" s="1" t="s">
        <v>89</v>
      </c>
      <c r="D14" s="9" t="s">
        <v>83</v>
      </c>
      <c r="E14" s="10">
        <v>0</v>
      </c>
      <c r="F14" s="11">
        <v>0</v>
      </c>
      <c r="G14" s="10">
        <v>36</v>
      </c>
      <c r="H14" s="11">
        <v>25334.28</v>
      </c>
      <c r="I14" s="10">
        <f>Таблица13236[[#This Row],[8]]-Таблица13236[[#This Row],[6]]</f>
        <v>36</v>
      </c>
      <c r="J14" s="11">
        <f>Таблица13236[[#This Row],[9]]-Таблица13236[[#This Row],[7]]</f>
        <v>25334.28</v>
      </c>
    </row>
    <row r="15" spans="1:10" x14ac:dyDescent="0.25">
      <c r="A15" s="8"/>
      <c r="B15" s="2"/>
      <c r="C15" s="1" t="s">
        <v>89</v>
      </c>
      <c r="D15" s="9" t="s">
        <v>23</v>
      </c>
      <c r="E15" s="10">
        <v>0</v>
      </c>
      <c r="F15" s="11">
        <v>0</v>
      </c>
      <c r="G15" s="10">
        <v>1500</v>
      </c>
      <c r="H15" s="11">
        <v>933285</v>
      </c>
      <c r="I15" s="10">
        <f>Таблица13236[[#This Row],[8]]-Таблица13236[[#This Row],[6]]</f>
        <v>1500</v>
      </c>
      <c r="J15" s="11">
        <f>Таблица13236[[#This Row],[9]]-Таблица13236[[#This Row],[7]]</f>
        <v>933285</v>
      </c>
    </row>
    <row r="16" spans="1:10" x14ac:dyDescent="0.25">
      <c r="A16" s="8"/>
      <c r="B16" s="2"/>
      <c r="C16" s="1" t="s">
        <v>89</v>
      </c>
      <c r="D16" s="9" t="s">
        <v>84</v>
      </c>
      <c r="E16" s="10">
        <v>885</v>
      </c>
      <c r="F16" s="11">
        <v>469979.25</v>
      </c>
      <c r="G16" s="10">
        <v>2035</v>
      </c>
      <c r="H16" s="11">
        <v>1080686.75</v>
      </c>
      <c r="I16" s="10">
        <f>Таблица13236[[#This Row],[8]]-Таблица13236[[#This Row],[6]]</f>
        <v>1150</v>
      </c>
      <c r="J16" s="11">
        <f>Таблица13236[[#This Row],[9]]-Таблица13236[[#This Row],[7]]</f>
        <v>610707.5</v>
      </c>
    </row>
    <row r="17" spans="1:10" x14ac:dyDescent="0.25">
      <c r="A17" s="8"/>
      <c r="B17" s="2"/>
      <c r="C17" s="1" t="s">
        <v>89</v>
      </c>
      <c r="D17" s="9" t="s">
        <v>85</v>
      </c>
      <c r="E17" s="10">
        <v>177</v>
      </c>
      <c r="F17" s="11">
        <v>117248.34</v>
      </c>
      <c r="G17" s="10">
        <v>367</v>
      </c>
      <c r="H17" s="11">
        <v>243108.14</v>
      </c>
      <c r="I17" s="10">
        <f>Таблица13236[[#This Row],[8]]-Таблица13236[[#This Row],[6]]</f>
        <v>190</v>
      </c>
      <c r="J17" s="11">
        <f>Таблица13236[[#This Row],[9]]-Таблица13236[[#This Row],[7]]</f>
        <v>125859.80000000002</v>
      </c>
    </row>
    <row r="18" spans="1:10" x14ac:dyDescent="0.25">
      <c r="A18" s="8"/>
      <c r="B18" s="2"/>
      <c r="C18" s="1" t="s">
        <v>89</v>
      </c>
      <c r="D18" s="9" t="s">
        <v>86</v>
      </c>
      <c r="E18" s="10">
        <v>442</v>
      </c>
      <c r="F18" s="11">
        <v>292789.64</v>
      </c>
      <c r="G18" s="10">
        <v>592</v>
      </c>
      <c r="H18" s="11">
        <v>392152.64</v>
      </c>
      <c r="I18" s="10">
        <f>Таблица13236[[#This Row],[8]]-Таблица13236[[#This Row],[6]]</f>
        <v>150</v>
      </c>
      <c r="J18" s="11">
        <f>Таблица13236[[#This Row],[9]]-Таблица13236[[#This Row],[7]]</f>
        <v>99363</v>
      </c>
    </row>
    <row r="19" spans="1:10" x14ac:dyDescent="0.25">
      <c r="A19" s="8"/>
      <c r="B19" s="2"/>
      <c r="C19" s="1" t="s">
        <v>89</v>
      </c>
      <c r="D19" s="9" t="s">
        <v>87</v>
      </c>
      <c r="E19" s="10">
        <v>44</v>
      </c>
      <c r="F19" s="11">
        <v>29146.48</v>
      </c>
      <c r="G19" s="10">
        <v>981</v>
      </c>
      <c r="H19" s="11">
        <v>649834.02</v>
      </c>
      <c r="I19" s="10">
        <f>Таблица13236[[#This Row],[8]]-Таблица13236[[#This Row],[6]]</f>
        <v>937</v>
      </c>
      <c r="J19" s="11">
        <f>Таблица13236[[#This Row],[9]]-Таблица13236[[#This Row],[7]]</f>
        <v>620687.54</v>
      </c>
    </row>
    <row r="20" spans="1:10" x14ac:dyDescent="0.25">
      <c r="A20" s="8"/>
      <c r="B20" s="2"/>
      <c r="C20" s="1" t="s">
        <v>89</v>
      </c>
      <c r="D20" s="9" t="s">
        <v>88</v>
      </c>
      <c r="E20" s="10">
        <v>619</v>
      </c>
      <c r="F20" s="11">
        <v>316432.8</v>
      </c>
      <c r="G20" s="10">
        <v>769</v>
      </c>
      <c r="H20" s="11">
        <v>393112.8</v>
      </c>
      <c r="I20" s="10">
        <f>Таблица13236[[#This Row],[8]]-Таблица13236[[#This Row],[6]]</f>
        <v>150</v>
      </c>
      <c r="J20" s="11">
        <f>Таблица13236[[#This Row],[9]]-Таблица13236[[#This Row],[7]]</f>
        <v>76680</v>
      </c>
    </row>
    <row r="21" spans="1:10" x14ac:dyDescent="0.25">
      <c r="A21" s="8"/>
      <c r="B21" s="2"/>
      <c r="C21" s="1" t="s">
        <v>92</v>
      </c>
      <c r="D21" s="9" t="s">
        <v>90</v>
      </c>
      <c r="E21" s="10">
        <v>0</v>
      </c>
      <c r="F21" s="11">
        <v>0</v>
      </c>
      <c r="G21" s="10">
        <v>152</v>
      </c>
      <c r="H21" s="11">
        <v>2855882.42</v>
      </c>
      <c r="I21" s="10">
        <f>Таблица13236[[#This Row],[8]]-Таблица13236[[#This Row],[6]]</f>
        <v>152</v>
      </c>
      <c r="J21" s="11">
        <f>Таблица13236[[#This Row],[9]]-Таблица13236[[#This Row],[7]]</f>
        <v>2855882.42</v>
      </c>
    </row>
    <row r="22" spans="1:10" x14ac:dyDescent="0.25">
      <c r="A22" s="8">
        <v>150018</v>
      </c>
      <c r="B22" s="2" t="s">
        <v>78</v>
      </c>
      <c r="C22" s="1" t="s">
        <v>89</v>
      </c>
      <c r="D22" s="9" t="s">
        <v>57</v>
      </c>
      <c r="E22" s="10">
        <v>21844</v>
      </c>
      <c r="F22" s="11">
        <v>16522801.6</v>
      </c>
      <c r="G22" s="10">
        <v>16692</v>
      </c>
      <c r="H22" s="11">
        <v>12625828.800000001</v>
      </c>
      <c r="I22" s="10">
        <f>Таблица13236[[#This Row],[8]]-Таблица13236[[#This Row],[6]]</f>
        <v>-5152</v>
      </c>
      <c r="J22" s="11">
        <f>Таблица13236[[#This Row],[9]]-Таблица13236[[#This Row],[7]]</f>
        <v>-3896972.7999999989</v>
      </c>
    </row>
    <row r="23" spans="1:10" x14ac:dyDescent="0.25">
      <c r="A23" s="8">
        <v>150016</v>
      </c>
      <c r="B23" s="2" t="s">
        <v>96</v>
      </c>
      <c r="C23" s="1" t="s">
        <v>92</v>
      </c>
      <c r="D23" s="9" t="s">
        <v>90</v>
      </c>
      <c r="E23" s="10">
        <v>0</v>
      </c>
      <c r="F23" s="11">
        <v>0</v>
      </c>
      <c r="G23" s="10">
        <v>382</v>
      </c>
      <c r="H23" s="11">
        <v>7177283.4199999999</v>
      </c>
      <c r="I23" s="10">
        <f>Таблица13236[[#This Row],[8]]-Таблица13236[[#This Row],[6]]</f>
        <v>382</v>
      </c>
      <c r="J23" s="11">
        <f>Таблица13236[[#This Row],[9]]-Таблица13236[[#This Row],[7]]</f>
        <v>7177283.4199999999</v>
      </c>
    </row>
    <row r="24" spans="1:10" x14ac:dyDescent="0.25">
      <c r="A24" s="8">
        <v>150035</v>
      </c>
      <c r="B24" s="2" t="s">
        <v>97</v>
      </c>
      <c r="C24" s="1" t="s">
        <v>92</v>
      </c>
      <c r="D24" s="9" t="s">
        <v>90</v>
      </c>
      <c r="E24" s="10">
        <v>1951</v>
      </c>
      <c r="F24" s="11">
        <v>36634700</v>
      </c>
      <c r="G24" s="10">
        <v>778</v>
      </c>
      <c r="H24" s="11">
        <v>14595554.82</v>
      </c>
      <c r="I24" s="10">
        <f>Таблица13236[[#This Row],[8]]-Таблица13236[[#This Row],[6]]</f>
        <v>-1173</v>
      </c>
      <c r="J24" s="11">
        <f>Таблица13236[[#This Row],[9]]-Таблица13236[[#This Row],[7]]</f>
        <v>-22039145.18</v>
      </c>
    </row>
    <row r="25" spans="1:10" x14ac:dyDescent="0.25">
      <c r="A25" s="8">
        <v>150041</v>
      </c>
      <c r="B25" s="2" t="s">
        <v>98</v>
      </c>
      <c r="C25" s="1" t="s">
        <v>92</v>
      </c>
      <c r="D25" s="9" t="s">
        <v>90</v>
      </c>
      <c r="E25" s="10">
        <v>0</v>
      </c>
      <c r="F25" s="11">
        <v>0</v>
      </c>
      <c r="G25" s="10">
        <v>318</v>
      </c>
      <c r="H25" s="11">
        <v>5974806.6200000001</v>
      </c>
      <c r="I25" s="10">
        <f>Таблица13236[[#This Row],[8]]-Таблица13236[[#This Row],[6]]</f>
        <v>318</v>
      </c>
      <c r="J25" s="11">
        <f>Таблица13236[[#This Row],[9]]-Таблица13236[[#This Row],[7]]</f>
        <v>5974806.6200000001</v>
      </c>
    </row>
    <row r="26" spans="1:10" x14ac:dyDescent="0.25">
      <c r="A26" s="8">
        <v>150112</v>
      </c>
      <c r="B26" s="2" t="s">
        <v>99</v>
      </c>
      <c r="C26" s="1" t="s">
        <v>92</v>
      </c>
      <c r="D26" s="9" t="s">
        <v>90</v>
      </c>
      <c r="E26" s="10">
        <v>0</v>
      </c>
      <c r="F26" s="11">
        <v>0</v>
      </c>
      <c r="G26" s="10">
        <v>321</v>
      </c>
      <c r="H26" s="11">
        <v>6031172.7199999997</v>
      </c>
      <c r="I26" s="10">
        <f>Таблица13236[[#This Row],[8]]-Таблица13236[[#This Row],[6]]</f>
        <v>321</v>
      </c>
      <c r="J26" s="11">
        <f>Таблица13236[[#This Row],[9]]-Таблица13236[[#This Row],[7]]</f>
        <v>6031172.7199999997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honeticPr fontId="3" type="noConversion"/>
  <pageMargins left="0.38" right="0.23622047244094491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8"/>
  <sheetViews>
    <sheetView zoomScaleNormal="100" workbookViewId="0">
      <selection activeCell="I20" sqref="I20"/>
    </sheetView>
  </sheetViews>
  <sheetFormatPr defaultRowHeight="15" x14ac:dyDescent="0.25"/>
  <cols>
    <col min="1" max="1" width="11.85546875" style="2" customWidth="1"/>
    <col min="2" max="2" width="44" style="3" bestFit="1" customWidth="1"/>
    <col min="3" max="3" width="17.42578125" style="2" bestFit="1" customWidth="1"/>
    <col min="4" max="4" width="54" style="2" customWidth="1"/>
    <col min="5" max="5" width="11.42578125" style="2" customWidth="1"/>
    <col min="6" max="6" width="14.28515625" style="2" customWidth="1"/>
    <col min="7" max="7" width="12.5703125" style="2" customWidth="1"/>
    <col min="8" max="8" width="16.5703125" style="2" customWidth="1"/>
    <col min="9" max="9" width="10.42578125" style="2" bestFit="1" customWidth="1"/>
    <col min="10" max="10" width="18.140625" style="2" customWidth="1"/>
    <col min="11" max="12" width="12" style="2" bestFit="1" customWidth="1"/>
    <col min="13" max="16384" width="9.140625" style="2"/>
  </cols>
  <sheetData>
    <row r="1" spans="1:11" x14ac:dyDescent="0.25">
      <c r="J1" s="4" t="s">
        <v>109</v>
      </c>
    </row>
    <row r="2" spans="1:11" x14ac:dyDescent="0.25">
      <c r="J2" s="4" t="s">
        <v>0</v>
      </c>
    </row>
    <row r="3" spans="1:11" x14ac:dyDescent="0.25">
      <c r="J3" s="4" t="s">
        <v>1</v>
      </c>
    </row>
    <row r="4" spans="1:11" x14ac:dyDescent="0.25">
      <c r="J4" s="4" t="s">
        <v>26</v>
      </c>
    </row>
    <row r="6" spans="1:11" ht="60" customHeight="1" x14ac:dyDescent="0.25">
      <c r="A6" s="40" t="s">
        <v>2</v>
      </c>
      <c r="B6" s="40" t="s">
        <v>3</v>
      </c>
      <c r="C6" s="40" t="s">
        <v>76</v>
      </c>
      <c r="D6" s="40" t="s">
        <v>17</v>
      </c>
      <c r="E6" s="40" t="s">
        <v>22</v>
      </c>
      <c r="F6" s="40"/>
      <c r="G6" s="40" t="s">
        <v>27</v>
      </c>
      <c r="H6" s="40"/>
      <c r="I6" s="40" t="s">
        <v>4</v>
      </c>
      <c r="J6" s="40"/>
    </row>
    <row r="7" spans="1:11" ht="30" customHeight="1" x14ac:dyDescent="0.25">
      <c r="A7" s="40"/>
      <c r="B7" s="40"/>
      <c r="C7" s="40"/>
      <c r="D7" s="40"/>
      <c r="E7" s="39" t="s">
        <v>5</v>
      </c>
      <c r="F7" s="39" t="s">
        <v>6</v>
      </c>
      <c r="G7" s="39" t="s">
        <v>5</v>
      </c>
      <c r="H7" s="39" t="s">
        <v>6</v>
      </c>
      <c r="I7" s="39" t="s">
        <v>5</v>
      </c>
      <c r="J7" s="39" t="s">
        <v>6</v>
      </c>
    </row>
    <row r="8" spans="1:11" x14ac:dyDescent="0.25">
      <c r="A8" s="6" t="s">
        <v>7</v>
      </c>
      <c r="B8" s="7" t="s">
        <v>8</v>
      </c>
      <c r="C8" s="6" t="s">
        <v>9</v>
      </c>
      <c r="D8" s="6" t="s">
        <v>10</v>
      </c>
      <c r="E8" s="6" t="s">
        <v>11</v>
      </c>
      <c r="F8" s="6" t="s">
        <v>15</v>
      </c>
      <c r="G8" s="6" t="s">
        <v>12</v>
      </c>
      <c r="H8" s="6" t="s">
        <v>13</v>
      </c>
      <c r="I8" s="6" t="s">
        <v>16</v>
      </c>
      <c r="J8" s="6" t="s">
        <v>21</v>
      </c>
    </row>
    <row r="9" spans="1:11" x14ac:dyDescent="0.25">
      <c r="A9" s="8">
        <v>150001</v>
      </c>
      <c r="B9" s="2" t="s">
        <v>77</v>
      </c>
      <c r="C9" s="1" t="s">
        <v>93</v>
      </c>
      <c r="D9" s="9" t="s">
        <v>91</v>
      </c>
      <c r="E9" s="10">
        <v>23604</v>
      </c>
      <c r="F9" s="11">
        <v>11424336</v>
      </c>
      <c r="G9" s="10">
        <v>18604</v>
      </c>
      <c r="H9" s="11">
        <v>9004336</v>
      </c>
      <c r="I9" s="10">
        <f>Таблица132362[[#This Row],[8]]-Таблица132362[[#This Row],[6]]</f>
        <v>-5000</v>
      </c>
      <c r="J9" s="11">
        <f>Таблица132362[[#This Row],[9]]-Таблица132362[[#This Row],[7]]</f>
        <v>-2420000</v>
      </c>
      <c r="K9" s="12"/>
    </row>
    <row r="10" spans="1:11" x14ac:dyDescent="0.25">
      <c r="A10" s="8">
        <v>150002</v>
      </c>
      <c r="B10" s="2" t="s">
        <v>107</v>
      </c>
      <c r="C10" s="1" t="s">
        <v>93</v>
      </c>
      <c r="D10" s="9" t="s">
        <v>108</v>
      </c>
      <c r="E10" s="10">
        <v>303</v>
      </c>
      <c r="F10" s="11">
        <v>845312.43</v>
      </c>
      <c r="G10" s="10">
        <v>100</v>
      </c>
      <c r="H10" s="11">
        <v>278981</v>
      </c>
      <c r="I10" s="10">
        <f>Таблица132362[[#This Row],[8]]-Таблица132362[[#This Row],[6]]</f>
        <v>-203</v>
      </c>
      <c r="J10" s="11">
        <f>Таблица132362[[#This Row],[9]]-Таблица132362[[#This Row],[7]]</f>
        <v>-566331.43000000005</v>
      </c>
      <c r="K10" s="12"/>
    </row>
    <row r="11" spans="1:11" x14ac:dyDescent="0.25">
      <c r="A11" s="8">
        <v>150012</v>
      </c>
      <c r="B11" s="2" t="s">
        <v>102</v>
      </c>
      <c r="C11" s="1" t="s">
        <v>93</v>
      </c>
      <c r="D11" s="9" t="s">
        <v>103</v>
      </c>
      <c r="E11" s="10">
        <v>223</v>
      </c>
      <c r="F11" s="11">
        <v>197803.23</v>
      </c>
      <c r="G11" s="10">
        <v>153</v>
      </c>
      <c r="H11" s="11">
        <v>135712.53</v>
      </c>
      <c r="I11" s="10">
        <f>Таблица132362[[#This Row],[8]]-Таблица132362[[#This Row],[6]]</f>
        <v>-70</v>
      </c>
      <c r="J11" s="11">
        <f>Таблица132362[[#This Row],[9]]-Таблица132362[[#This Row],[7]]</f>
        <v>-62090.700000000012</v>
      </c>
      <c r="K11" s="12"/>
    </row>
    <row r="12" spans="1:11" x14ac:dyDescent="0.25">
      <c r="A12" s="8">
        <v>150019</v>
      </c>
      <c r="B12" s="2" t="s">
        <v>104</v>
      </c>
      <c r="C12" s="1" t="s">
        <v>93</v>
      </c>
      <c r="D12" s="9" t="s">
        <v>103</v>
      </c>
      <c r="E12" s="10">
        <v>370</v>
      </c>
      <c r="F12" s="11">
        <v>328193.7</v>
      </c>
      <c r="G12" s="10">
        <v>285</v>
      </c>
      <c r="H12" s="11">
        <v>252797.85</v>
      </c>
      <c r="I12" s="10">
        <f>Таблица132362[[#This Row],[8]]-Таблица132362[[#This Row],[6]]</f>
        <v>-85</v>
      </c>
      <c r="J12" s="11">
        <f>Таблица132362[[#This Row],[9]]-Таблица132362[[#This Row],[7]]</f>
        <v>-75395.850000000006</v>
      </c>
      <c r="K12" s="12"/>
    </row>
    <row r="13" spans="1:11" x14ac:dyDescent="0.25">
      <c r="A13" s="8">
        <v>150030</v>
      </c>
      <c r="B13" s="2" t="s">
        <v>94</v>
      </c>
      <c r="C13" s="1" t="s">
        <v>93</v>
      </c>
      <c r="D13" s="9" t="s">
        <v>91</v>
      </c>
      <c r="E13" s="10">
        <v>5757</v>
      </c>
      <c r="F13" s="11">
        <v>2786388</v>
      </c>
      <c r="G13" s="10">
        <v>3757</v>
      </c>
      <c r="H13" s="11">
        <v>1818388</v>
      </c>
      <c r="I13" s="10">
        <f>Таблица132362[[#This Row],[8]]-Таблица132362[[#This Row],[6]]</f>
        <v>-2000</v>
      </c>
      <c r="J13" s="11">
        <f>Таблица132362[[#This Row],[9]]-Таблица132362[[#This Row],[7]]</f>
        <v>-968000</v>
      </c>
      <c r="K13" s="12"/>
    </row>
    <row r="14" spans="1:11" x14ac:dyDescent="0.25">
      <c r="A14" s="8">
        <v>150035</v>
      </c>
      <c r="B14" s="2" t="s">
        <v>97</v>
      </c>
      <c r="C14" s="1" t="s">
        <v>93</v>
      </c>
      <c r="D14" s="9" t="s">
        <v>100</v>
      </c>
      <c r="E14" s="10">
        <v>2700</v>
      </c>
      <c r="F14" s="11">
        <v>1362069</v>
      </c>
      <c r="G14" s="10">
        <v>2200</v>
      </c>
      <c r="H14" s="11">
        <v>1109834</v>
      </c>
      <c r="I14" s="10">
        <f>Таблица132362[[#This Row],[8]]-Таблица132362[[#This Row],[6]]</f>
        <v>-500</v>
      </c>
      <c r="J14" s="11">
        <f>Таблица132362[[#This Row],[9]]-Таблица132362[[#This Row],[7]]</f>
        <v>-252235</v>
      </c>
      <c r="K14" s="12"/>
    </row>
    <row r="15" spans="1:11" x14ac:dyDescent="0.25">
      <c r="A15" s="8">
        <v>150036</v>
      </c>
      <c r="B15" s="2" t="s">
        <v>95</v>
      </c>
      <c r="C15" s="1" t="s">
        <v>93</v>
      </c>
      <c r="D15" s="9" t="s">
        <v>91</v>
      </c>
      <c r="E15" s="10">
        <v>8322</v>
      </c>
      <c r="F15" s="11">
        <v>4027848</v>
      </c>
      <c r="G15" s="10">
        <v>15322</v>
      </c>
      <c r="H15" s="11">
        <v>7415848</v>
      </c>
      <c r="I15" s="10">
        <f>Таблица132362[[#This Row],[8]]-Таблица132362[[#This Row],[6]]</f>
        <v>7000</v>
      </c>
      <c r="J15" s="11">
        <f>Таблица132362[[#This Row],[9]]-Таблица132362[[#This Row],[7]]</f>
        <v>3388000</v>
      </c>
      <c r="K15" s="12"/>
    </row>
    <row r="16" spans="1:11" x14ac:dyDescent="0.25">
      <c r="A16" s="8"/>
      <c r="B16" s="2"/>
      <c r="C16" s="1" t="s">
        <v>93</v>
      </c>
      <c r="D16" s="9" t="s">
        <v>108</v>
      </c>
      <c r="E16" s="10">
        <v>0</v>
      </c>
      <c r="F16" s="11">
        <v>0</v>
      </c>
      <c r="G16" s="10">
        <v>203</v>
      </c>
      <c r="H16" s="11">
        <v>566331.43000000005</v>
      </c>
      <c r="I16" s="10">
        <f>Таблица132362[[#This Row],[8]]-Таблица132362[[#This Row],[6]]</f>
        <v>203</v>
      </c>
      <c r="J16" s="11">
        <f>Таблица132362[[#This Row],[9]]-Таблица132362[[#This Row],[7]]</f>
        <v>566331.43000000005</v>
      </c>
      <c r="K16" s="12"/>
    </row>
    <row r="17" spans="1:11" x14ac:dyDescent="0.25">
      <c r="A17" s="8">
        <v>150042</v>
      </c>
      <c r="B17" s="2" t="s">
        <v>105</v>
      </c>
      <c r="C17" s="1" t="s">
        <v>93</v>
      </c>
      <c r="D17" s="9" t="s">
        <v>106</v>
      </c>
      <c r="E17" s="10">
        <v>139</v>
      </c>
      <c r="F17" s="11">
        <v>159006.26999999999</v>
      </c>
      <c r="G17" s="10">
        <v>259</v>
      </c>
      <c r="H17" s="11">
        <v>296277.87</v>
      </c>
      <c r="I17" s="10">
        <f>Таблица132362[[#This Row],[8]]-Таблица132362[[#This Row],[6]]</f>
        <v>120</v>
      </c>
      <c r="J17" s="11">
        <f>Таблица132362[[#This Row],[9]]-Таблица132362[[#This Row],[7]]</f>
        <v>137271.6</v>
      </c>
      <c r="K17" s="12"/>
    </row>
    <row r="18" spans="1:11" x14ac:dyDescent="0.25">
      <c r="A18" s="8">
        <v>150064</v>
      </c>
      <c r="B18" s="2" t="s">
        <v>101</v>
      </c>
      <c r="C18" s="1" t="s">
        <v>93</v>
      </c>
      <c r="D18" s="9" t="s">
        <v>100</v>
      </c>
      <c r="E18" s="10">
        <v>0</v>
      </c>
      <c r="F18" s="11">
        <v>0</v>
      </c>
      <c r="G18" s="10">
        <v>500</v>
      </c>
      <c r="H18" s="11">
        <v>252235</v>
      </c>
      <c r="I18" s="10">
        <f>Таблица132362[[#This Row],[8]]-Таблица132362[[#This Row],[6]]</f>
        <v>500</v>
      </c>
      <c r="J18" s="11">
        <f>Таблица132362[[#This Row],[9]]-Таблица132362[[#This Row],[7]]</f>
        <v>252235</v>
      </c>
      <c r="K18" s="12"/>
    </row>
  </sheetData>
  <mergeCells count="7">
    <mergeCell ref="I6:J6"/>
    <mergeCell ref="A6:A7"/>
    <mergeCell ref="B6:B7"/>
    <mergeCell ref="C6:C7"/>
    <mergeCell ref="D6:D7"/>
    <mergeCell ref="E6:F6"/>
    <mergeCell ref="G6:H6"/>
  </mergeCells>
  <phoneticPr fontId="3" type="noConversion"/>
  <pageMargins left="0.38" right="0.23622047244094491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Кусова З.Р.</cp:lastModifiedBy>
  <cp:lastPrinted>2022-11-01T06:31:18Z</cp:lastPrinted>
  <dcterms:created xsi:type="dcterms:W3CDTF">2022-02-25T07:50:56Z</dcterms:created>
  <dcterms:modified xsi:type="dcterms:W3CDTF">2022-11-02T09:04:19Z</dcterms:modified>
</cp:coreProperties>
</file>