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73161FC-4DFF-4386-8061-CDDFA4A174D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3" r:id="rId1"/>
    <sheet name="Приложение 2" sheetId="4" r:id="rId2"/>
    <sheet name="Приложение 3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6" l="1"/>
  <c r="F11" i="6"/>
  <c r="F12" i="6"/>
  <c r="F13" i="6"/>
  <c r="F14" i="6"/>
  <c r="F15" i="6"/>
  <c r="F16" i="6"/>
  <c r="F17" i="6"/>
  <c r="F9" i="6"/>
  <c r="I12" i="6" l="1"/>
  <c r="I13" i="6"/>
  <c r="I14" i="6"/>
  <c r="I15" i="6"/>
  <c r="I16" i="6"/>
  <c r="I17" i="6"/>
  <c r="J12" i="6"/>
  <c r="J13" i="6"/>
  <c r="J14" i="6"/>
  <c r="J15" i="6"/>
  <c r="J16" i="6"/>
  <c r="J17" i="6"/>
  <c r="J11" i="6" l="1"/>
  <c r="I11" i="6"/>
  <c r="J10" i="6"/>
  <c r="I10" i="6"/>
  <c r="J9" i="6"/>
  <c r="I9" i="6"/>
  <c r="I12" i="3" l="1"/>
  <c r="I13" i="3"/>
  <c r="I14" i="3"/>
  <c r="I15" i="3"/>
  <c r="I16" i="3"/>
  <c r="I17" i="3"/>
  <c r="I18" i="3"/>
  <c r="I19" i="3"/>
  <c r="I20" i="3"/>
  <c r="I21" i="3"/>
  <c r="J12" i="3"/>
  <c r="J13" i="3"/>
  <c r="J14" i="3"/>
  <c r="J15" i="3"/>
  <c r="J16" i="3"/>
  <c r="J17" i="3"/>
  <c r="J18" i="3"/>
  <c r="J19" i="3"/>
  <c r="J20" i="3"/>
  <c r="J21" i="3"/>
  <c r="I10" i="4" l="1"/>
  <c r="I11" i="4"/>
  <c r="J10" i="4"/>
  <c r="J11" i="4"/>
  <c r="I9" i="3" l="1"/>
  <c r="J9" i="3"/>
  <c r="J9" i="4" l="1"/>
  <c r="I9" i="4"/>
  <c r="I10" i="3" l="1"/>
  <c r="I11" i="3" l="1"/>
  <c r="J11" i="3"/>
  <c r="J10" i="3" l="1"/>
</calcChain>
</file>

<file path=xl/sharedStrings.xml><?xml version="1.0" encoding="utf-8"?>
<sst xmlns="http://schemas.openxmlformats.org/spreadsheetml/2006/main" count="153" uniqueCount="50">
  <si>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</si>
  <si>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</si>
  <si>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</si>
  <si>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</si>
  <si>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</si>
  <si>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</si>
  <si>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</si>
  <si>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</si>
  <si>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</si>
  <si>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</si>
  <si>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</si>
  <si>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</si>
  <si>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</si>
  <si>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</si>
  <si>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</si>
  <si>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</si>
  <si>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</si>
  <si>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</si>
  <si>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</si>
  <si>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</si>
  <si>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 xml:space="preserve"> Приложение № 2</t>
  </si>
  <si>
    <t>Условия оказания МП</t>
  </si>
  <si>
    <t>АПП</t>
  </si>
  <si>
    <t xml:space="preserve"> ТП ОМС № 1 от 28.02.2023 г. </t>
  </si>
  <si>
    <t>ГБУЗ "Ардонская ЦРБ" МЗ РСО-А</t>
  </si>
  <si>
    <t>ЧУЗ "КБ "РЖД-МЕДИЦИНА" г. Владикавказ</t>
  </si>
  <si>
    <t>ГБУЗ "Правобережная ЦРКБ" МЗ РСО-А</t>
  </si>
  <si>
    <t>ГБУЗ "Пригородная ЦРБ" МЗ РСО-А</t>
  </si>
  <si>
    <t>ГБУЗ "Поликлиника №1" МЗ РСО-А</t>
  </si>
  <si>
    <t>ГБУЗ "Поликлиника №7" МЗ РСО-А</t>
  </si>
  <si>
    <t>ГБУЗ "Моздокская ЦРБ" МЗ РСО-А</t>
  </si>
  <si>
    <t>Углубленная диспансеризация</t>
  </si>
  <si>
    <t>Измененные объемы на 2023 год по Протоколу № 1 от 28.02.2023 г.</t>
  </si>
  <si>
    <t>Измененные объемы на 2023 год по Протоколу № 15 от 30.12.2022 г.</t>
  </si>
  <si>
    <t>ФГБОУ ВО СОГМА  МЗ РФ</t>
  </si>
  <si>
    <t>ГБУЗ "РОД" МЗ РСО-А</t>
  </si>
  <si>
    <t>ООО "Семейная Медицина"</t>
  </si>
  <si>
    <t>КТ - с внутривенным контрастированием</t>
  </si>
  <si>
    <t>ЭДИ -Видеоколоноскопия</t>
  </si>
  <si>
    <t>ГБУЗ "Алагирская ЦРБ" МЗ РСО-А</t>
  </si>
  <si>
    <t>ГБУЗ "Ардонская ЦРБ" МЗ РСО-Алания</t>
  </si>
  <si>
    <t>ГБУЗ "Кировская ЦРБ" МЗ РСО-Алания</t>
  </si>
  <si>
    <t>ГБУЗ "Правобережная ЦРКБ" МЗ РСО-Алания</t>
  </si>
  <si>
    <t>ГБУЗ "Пригородная ЦРБ" МЗ РСО-Алания</t>
  </si>
  <si>
    <t>ГБУЗ "Дигорская ЦРБ" МЗ РСО-Алания</t>
  </si>
  <si>
    <t>ГБУЗ "МЦРБ" МЗ РСО-Алания</t>
  </si>
  <si>
    <t>ФАП</t>
  </si>
  <si>
    <t>ГБУЗ "Поликлиника №4" МЗ РСО-Алания</t>
  </si>
  <si>
    <t>ГБУЗ "Ирафская ЦРБ" МЗ РСО-Алания</t>
  </si>
  <si>
    <t xml:space="preserve">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</si>
</sst>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64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6" fontId="3" fillId="0" borderId="0" xfId="1" applyNumberFormat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165" fontId="0" fillId="0" borderId="0" xfId="0" applyNumberFormat="1"/>
    <xf numFmtId="0" fontId="0" fillId="0" borderId="0" xfId="0" applyNumberFormat="1" applyAlignment="1">
      <alignment vertical="center" wrapText="1"/>
    </xf>
    <xf numFmtId="0" fontId="0" fillId="0" borderId="0" xfId="0" applyNumberFormat="1" applyFill="1" applyAlignment="1">
      <alignment horizontal="center"/>
    </xf>
    <xf numFmtId="166" fontId="4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66"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0;&#1057;&#1043;%202021\&#1059;&#1090;&#1074;&#1077;&#1088;&#1078;&#1076;&#1077;&#1085;&#1085;&#1099;&#1077;%20&#1086;&#1073;&#1098;&#1077;&#1084;&#1099;\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0;&#1057;&#1043;%202022\&#1059;&#1090;&#1074;&#1077;&#1088;&#1078;&#1076;&#1077;&#1085;&#1085;&#1099;&#1077;%20&#1086;&#1073;&#1098;&#1077;&#1084;&#1099;%20&#1085;&#1072;%202022%20&#1075;\&#1055;&#1088;&#1086;&#1090;&#1086;&#1082;&#1086;&#1083;%20&#8470;01%20-%20&#1054;&#1073;&#1098;&#1077;&#1084;&#1099;%20&#1040;&#1055;&#1055;%20&#1085;&#1072;%202022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3;&#1072;&#1085;&#1086;&#1074;&#1099;&#1077;%20&#1086;&#1073;&#1098;&#1077;&#1084;&#1099;\2023\&#1059;&#1090;&#1074;&#1077;&#1088;&#1078;&#1076;&#1077;&#1085;&#1085;&#1099;&#1077;%20&#1086;&#1073;&#1098;&#1077;&#1084;&#1099;%20&#1080;%20&#1092;&#1080;&#1085;&#1072;&#1085;&#1089;&#1080;&#1088;&#1086;&#1074;&#1072;&#1085;&#1080;&#1077;%20&#1085;&#1072;%202023%20&#1075;&#1086;&#1076;%20(&#1055;&#1088;&#1086;&#1090;&#1086;&#1082;&#1086;&#1083;%20&#8470;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начало 2023 года"/>
      <sheetName val="Протокол №1"/>
    </sheetNames>
    <sheetDataSet>
      <sheetData sheetId="0">
        <row r="8">
          <cell r="A8">
            <v>150001</v>
          </cell>
          <cell r="B8" t="str">
            <v>ГБУЗ РКБ МЗ РСО-АЛАНИЯ</v>
          </cell>
          <cell r="C8">
            <v>21782</v>
          </cell>
          <cell r="D8">
            <v>20891</v>
          </cell>
          <cell r="E8">
            <v>891</v>
          </cell>
          <cell r="F8">
            <v>1150901164.4000001</v>
          </cell>
          <cell r="G8">
            <v>975626133.39999998</v>
          </cell>
          <cell r="H8">
            <v>175275031</v>
          </cell>
          <cell r="I8">
            <v>956</v>
          </cell>
          <cell r="J8">
            <v>956</v>
          </cell>
          <cell r="K8">
            <v>0</v>
          </cell>
          <cell r="L8">
            <v>23570731.800000001</v>
          </cell>
          <cell r="M8">
            <v>23570731.800000001</v>
          </cell>
          <cell r="N8">
            <v>0</v>
          </cell>
          <cell r="O8">
            <v>37882339.009999998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150002</v>
          </cell>
          <cell r="B9" t="str">
            <v>ГБУЗ РДКБ МЗ РСО - АЛАНИЯ</v>
          </cell>
          <cell r="C9">
            <v>16270</v>
          </cell>
          <cell r="D9">
            <v>16270</v>
          </cell>
          <cell r="E9">
            <v>0</v>
          </cell>
          <cell r="F9">
            <v>524513911.87</v>
          </cell>
          <cell r="G9">
            <v>524513911.87</v>
          </cell>
          <cell r="H9">
            <v>0</v>
          </cell>
          <cell r="I9">
            <v>2880</v>
          </cell>
          <cell r="J9">
            <v>2880</v>
          </cell>
          <cell r="K9">
            <v>0</v>
          </cell>
          <cell r="L9">
            <v>53619308.68</v>
          </cell>
          <cell r="M9">
            <v>53619308.68</v>
          </cell>
          <cell r="N9">
            <v>0</v>
          </cell>
          <cell r="O9">
            <v>55585101.159999996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A10">
            <v>150003</v>
          </cell>
          <cell r="B10" t="str">
            <v>ГБУЗ "РКБСМП" МЗ РСО-АЛАНИЯ</v>
          </cell>
          <cell r="C10">
            <v>14271</v>
          </cell>
          <cell r="D10">
            <v>13922</v>
          </cell>
          <cell r="E10">
            <v>349</v>
          </cell>
          <cell r="F10">
            <v>682212856.80999994</v>
          </cell>
          <cell r="G10">
            <v>613372684.80999994</v>
          </cell>
          <cell r="H10">
            <v>68840172</v>
          </cell>
          <cell r="I10">
            <v>1285</v>
          </cell>
          <cell r="J10">
            <v>1285</v>
          </cell>
          <cell r="K10">
            <v>0</v>
          </cell>
          <cell r="L10">
            <v>26666056.59</v>
          </cell>
          <cell r="M10">
            <v>26666056.59</v>
          </cell>
          <cell r="N10">
            <v>0</v>
          </cell>
          <cell r="O10">
            <v>32196744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>
            <v>150004</v>
          </cell>
          <cell r="B11" t="str">
            <v>ГБУ "Санаторий"Сосновая Роща"</v>
          </cell>
          <cell r="C11">
            <v>400</v>
          </cell>
          <cell r="D11">
            <v>400</v>
          </cell>
          <cell r="E11">
            <v>0</v>
          </cell>
          <cell r="F11">
            <v>16948543.390000001</v>
          </cell>
          <cell r="G11">
            <v>16948543.390000001</v>
          </cell>
          <cell r="H11">
            <v>0</v>
          </cell>
          <cell r="I11">
            <v>50</v>
          </cell>
          <cell r="J11">
            <v>50</v>
          </cell>
          <cell r="K11">
            <v>0</v>
          </cell>
          <cell r="L11">
            <v>682818.54</v>
          </cell>
          <cell r="M11">
            <v>682818.54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>
            <v>150006</v>
          </cell>
          <cell r="B12" t="str">
            <v>ООО "ПМК-МЦ"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>
            <v>150007</v>
          </cell>
          <cell r="B13" t="str">
            <v>ГБУЗ "АЛАГИРСКАЯ ЦРБ"</v>
          </cell>
          <cell r="C13">
            <v>4551</v>
          </cell>
          <cell r="D13">
            <v>4551</v>
          </cell>
          <cell r="E13">
            <v>0</v>
          </cell>
          <cell r="F13">
            <v>85186649.870000005</v>
          </cell>
          <cell r="G13">
            <v>85186649.870000005</v>
          </cell>
          <cell r="H13">
            <v>0</v>
          </cell>
          <cell r="I13">
            <v>2300</v>
          </cell>
          <cell r="J13">
            <v>2300</v>
          </cell>
          <cell r="K13">
            <v>0</v>
          </cell>
          <cell r="L13">
            <v>22264581.989999998</v>
          </cell>
          <cell r="M13">
            <v>22264581.989999998</v>
          </cell>
          <cell r="N13">
            <v>0</v>
          </cell>
          <cell r="O13">
            <v>201512605.25999999</v>
          </cell>
          <cell r="P13">
            <v>111545477.02</v>
          </cell>
          <cell r="Q13">
            <v>1115270.72</v>
          </cell>
          <cell r="R13">
            <v>110430206.3</v>
          </cell>
          <cell r="S13">
            <v>6832072.0999999996</v>
          </cell>
        </row>
        <row r="14">
          <cell r="A14">
            <v>150009</v>
          </cell>
          <cell r="B14" t="str">
            <v>ГБУЗ "АРДОНСКАЯ ЦРБ" МЗ РСО-АЛАНИЯ</v>
          </cell>
          <cell r="C14">
            <v>3644</v>
          </cell>
          <cell r="D14">
            <v>3644</v>
          </cell>
          <cell r="E14">
            <v>0</v>
          </cell>
          <cell r="F14">
            <v>86874716.340000004</v>
          </cell>
          <cell r="G14">
            <v>86874716.340000004</v>
          </cell>
          <cell r="H14">
            <v>0</v>
          </cell>
          <cell r="I14">
            <v>1677</v>
          </cell>
          <cell r="J14">
            <v>1677</v>
          </cell>
          <cell r="K14">
            <v>0</v>
          </cell>
          <cell r="L14">
            <v>15650429.83</v>
          </cell>
          <cell r="M14">
            <v>15650429.83</v>
          </cell>
          <cell r="N14">
            <v>0</v>
          </cell>
          <cell r="O14">
            <v>154149222.90000001</v>
          </cell>
          <cell r="P14">
            <v>89920475.25</v>
          </cell>
          <cell r="Q14">
            <v>899056.39</v>
          </cell>
          <cell r="R14">
            <v>89021418.859999999</v>
          </cell>
          <cell r="S14">
            <v>2220614.5</v>
          </cell>
        </row>
        <row r="15">
          <cell r="A15">
            <v>150010</v>
          </cell>
          <cell r="B15" t="str">
            <v>ГБУЗ "ИРАФСКАЯ ЦРБ" МЗ РСО - АЛАНИЯ</v>
          </cell>
          <cell r="C15">
            <v>1503</v>
          </cell>
          <cell r="D15">
            <v>1503</v>
          </cell>
          <cell r="E15">
            <v>0</v>
          </cell>
          <cell r="F15">
            <v>29092254.48</v>
          </cell>
          <cell r="G15">
            <v>29092254.48</v>
          </cell>
          <cell r="H15">
            <v>0</v>
          </cell>
          <cell r="I15">
            <v>1633</v>
          </cell>
          <cell r="J15">
            <v>1633</v>
          </cell>
          <cell r="K15">
            <v>0</v>
          </cell>
          <cell r="L15">
            <v>15798040.390000001</v>
          </cell>
          <cell r="M15">
            <v>15798040.390000001</v>
          </cell>
          <cell r="N15">
            <v>0</v>
          </cell>
          <cell r="O15">
            <v>72392565.260000005</v>
          </cell>
          <cell r="P15">
            <v>42357136.509999998</v>
          </cell>
          <cell r="Q15">
            <v>423501.48</v>
          </cell>
          <cell r="R15">
            <v>41933635.030000001</v>
          </cell>
          <cell r="S15">
            <v>4606563.5</v>
          </cell>
        </row>
        <row r="16">
          <cell r="A16">
            <v>150012</v>
          </cell>
          <cell r="B16" t="str">
            <v>ГБУЗ "КИРОВСКАЯ ЦРБ" МЗ РСО-АЛАНИЯ</v>
          </cell>
          <cell r="C16">
            <v>1892</v>
          </cell>
          <cell r="D16">
            <v>1892</v>
          </cell>
          <cell r="E16">
            <v>0</v>
          </cell>
          <cell r="F16">
            <v>35076498.829999998</v>
          </cell>
          <cell r="G16">
            <v>35076498.829999998</v>
          </cell>
          <cell r="H16">
            <v>0</v>
          </cell>
          <cell r="I16">
            <v>1861</v>
          </cell>
          <cell r="J16">
            <v>1861</v>
          </cell>
          <cell r="K16">
            <v>0</v>
          </cell>
          <cell r="L16">
            <v>16732986.800000001</v>
          </cell>
          <cell r="M16">
            <v>16732986.800000001</v>
          </cell>
          <cell r="N16">
            <v>0</v>
          </cell>
          <cell r="O16">
            <v>110902135.36</v>
          </cell>
          <cell r="P16">
            <v>66424834.700000003</v>
          </cell>
          <cell r="Q16">
            <v>664138.75</v>
          </cell>
          <cell r="R16">
            <v>65760695.950000003</v>
          </cell>
          <cell r="S16">
            <v>2769899.5</v>
          </cell>
        </row>
        <row r="17">
          <cell r="A17">
            <v>150013</v>
          </cell>
          <cell r="B17" t="str">
            <v>ЧУЗ "КБ "РЖД-МЕДИЦИНА" Г.ВЛАДИКАВКАЗ"</v>
          </cell>
          <cell r="C17">
            <v>2000</v>
          </cell>
          <cell r="D17">
            <v>2000</v>
          </cell>
          <cell r="E17">
            <v>0</v>
          </cell>
          <cell r="F17">
            <v>51116698.560000002</v>
          </cell>
          <cell r="G17">
            <v>51116698.560000002</v>
          </cell>
          <cell r="H17">
            <v>0</v>
          </cell>
          <cell r="I17">
            <v>1419</v>
          </cell>
          <cell r="J17">
            <v>1419</v>
          </cell>
          <cell r="K17">
            <v>0</v>
          </cell>
          <cell r="L17">
            <v>15631742.73</v>
          </cell>
          <cell r="M17">
            <v>15631742.73</v>
          </cell>
          <cell r="N17">
            <v>0</v>
          </cell>
          <cell r="O17">
            <v>30525676.469999999</v>
          </cell>
          <cell r="P17">
            <v>10993028.960000001</v>
          </cell>
          <cell r="Q17">
            <v>109912.15</v>
          </cell>
          <cell r="R17">
            <v>10883116.810000001</v>
          </cell>
          <cell r="S17">
            <v>0</v>
          </cell>
        </row>
        <row r="18">
          <cell r="A18">
            <v>150014</v>
          </cell>
          <cell r="B18" t="str">
            <v>ГБУЗ "ПРАВОБЕРЕЖНАЯ ЦРКБ" МЗ РСО-АЛАНИЯ</v>
          </cell>
          <cell r="C18">
            <v>4086</v>
          </cell>
          <cell r="D18">
            <v>4086</v>
          </cell>
          <cell r="E18">
            <v>0</v>
          </cell>
          <cell r="F18">
            <v>101854173.20999999</v>
          </cell>
          <cell r="G18">
            <v>101854173.20999999</v>
          </cell>
          <cell r="H18">
            <v>0</v>
          </cell>
          <cell r="I18">
            <v>2130</v>
          </cell>
          <cell r="J18">
            <v>2130</v>
          </cell>
          <cell r="K18">
            <v>0</v>
          </cell>
          <cell r="L18">
            <v>22182149.870000001</v>
          </cell>
          <cell r="M18">
            <v>22182149.870000001</v>
          </cell>
          <cell r="N18">
            <v>0</v>
          </cell>
          <cell r="O18">
            <v>303467954.81</v>
          </cell>
          <cell r="P18">
            <v>174595552.12</v>
          </cell>
          <cell r="Q18">
            <v>1745667.44</v>
          </cell>
          <cell r="R18">
            <v>172849884.68000001</v>
          </cell>
          <cell r="S18">
            <v>3092160</v>
          </cell>
        </row>
        <row r="19">
          <cell r="A19">
            <v>150015</v>
          </cell>
          <cell r="B19" t="str">
            <v>ФГБОУ ВО СОГМА МИНЗДРАВА РОССИИ</v>
          </cell>
          <cell r="C19">
            <v>230</v>
          </cell>
          <cell r="D19">
            <v>230</v>
          </cell>
          <cell r="E19">
            <v>0</v>
          </cell>
          <cell r="F19">
            <v>17469437.98</v>
          </cell>
          <cell r="G19">
            <v>17469437.98</v>
          </cell>
          <cell r="H19">
            <v>0</v>
          </cell>
          <cell r="I19">
            <v>410</v>
          </cell>
          <cell r="J19">
            <v>410</v>
          </cell>
          <cell r="K19">
            <v>0</v>
          </cell>
          <cell r="L19">
            <v>7470387.9800000004</v>
          </cell>
          <cell r="M19">
            <v>7470387.9800000004</v>
          </cell>
          <cell r="N19">
            <v>0</v>
          </cell>
          <cell r="O19">
            <v>10044752.039999999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A20">
            <v>150016</v>
          </cell>
          <cell r="B20" t="str">
            <v>ГБУЗ "ПРИГОРОДНАЯ ЦРБ" МЗ РСО-АЛАНИЯ</v>
          </cell>
          <cell r="C20">
            <v>5606</v>
          </cell>
          <cell r="D20">
            <v>5606</v>
          </cell>
          <cell r="E20">
            <v>0</v>
          </cell>
          <cell r="F20">
            <v>113910430.38</v>
          </cell>
          <cell r="G20">
            <v>113910430.38</v>
          </cell>
          <cell r="H20">
            <v>0</v>
          </cell>
          <cell r="I20">
            <v>4156</v>
          </cell>
          <cell r="J20">
            <v>4156</v>
          </cell>
          <cell r="K20">
            <v>0</v>
          </cell>
          <cell r="L20">
            <v>41192759.229999997</v>
          </cell>
          <cell r="M20">
            <v>41192759.229999997</v>
          </cell>
          <cell r="N20">
            <v>0</v>
          </cell>
          <cell r="O20">
            <v>436175615.82999998</v>
          </cell>
          <cell r="P20">
            <v>221427014</v>
          </cell>
          <cell r="Q20">
            <v>2213904.79</v>
          </cell>
          <cell r="R20">
            <v>219213109.21000001</v>
          </cell>
          <cell r="S20">
            <v>7358005.0999999996</v>
          </cell>
        </row>
        <row r="21">
          <cell r="A21">
            <v>150017</v>
          </cell>
          <cell r="B21" t="str">
            <v>ГБУЗ "РЭД" МЗ РСО-А</v>
          </cell>
          <cell r="C21">
            <v>1440</v>
          </cell>
          <cell r="D21">
            <v>1440</v>
          </cell>
          <cell r="E21">
            <v>0</v>
          </cell>
          <cell r="F21">
            <v>51292102.310000002</v>
          </cell>
          <cell r="G21">
            <v>51292102.310000002</v>
          </cell>
          <cell r="H21">
            <v>0</v>
          </cell>
          <cell r="I21">
            <v>792</v>
          </cell>
          <cell r="J21">
            <v>792</v>
          </cell>
          <cell r="K21">
            <v>0</v>
          </cell>
          <cell r="L21">
            <v>11822243.550000001</v>
          </cell>
          <cell r="M21">
            <v>11822243.550000001</v>
          </cell>
          <cell r="N21">
            <v>0</v>
          </cell>
          <cell r="O21">
            <v>54665434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150018</v>
          </cell>
          <cell r="B22" t="str">
            <v>ГБУЗ "ССМП" МЗ РСО-Алания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A23">
            <v>150019</v>
          </cell>
          <cell r="B23" t="str">
            <v>ГБУЗ "ДИГОРСКАЯ ЦРБ" МЗ РСО-АЛАНИЯ</v>
          </cell>
          <cell r="C23">
            <v>2172</v>
          </cell>
          <cell r="D23">
            <v>2172</v>
          </cell>
          <cell r="E23">
            <v>0</v>
          </cell>
          <cell r="F23">
            <v>43897802.780000001</v>
          </cell>
          <cell r="G23">
            <v>43897802.780000001</v>
          </cell>
          <cell r="H23">
            <v>0</v>
          </cell>
          <cell r="I23">
            <v>1917</v>
          </cell>
          <cell r="J23">
            <v>1917</v>
          </cell>
          <cell r="K23">
            <v>0</v>
          </cell>
          <cell r="L23">
            <v>16923208.300000001</v>
          </cell>
          <cell r="M23">
            <v>16923208.300000001</v>
          </cell>
          <cell r="N23">
            <v>0</v>
          </cell>
          <cell r="O23">
            <v>111410022.41</v>
          </cell>
          <cell r="P23">
            <v>67095035.590000004</v>
          </cell>
          <cell r="Q23">
            <v>670839.65</v>
          </cell>
          <cell r="R23">
            <v>66424195.939999998</v>
          </cell>
          <cell r="S23">
            <v>1196510</v>
          </cell>
        </row>
        <row r="24">
          <cell r="A24">
            <v>150020</v>
          </cell>
          <cell r="B24" t="str">
            <v>ГБУЗ РЦПП МЗ РСО-А</v>
          </cell>
          <cell r="C24">
            <v>2740</v>
          </cell>
          <cell r="D24">
            <v>2740</v>
          </cell>
          <cell r="E24">
            <v>0</v>
          </cell>
          <cell r="F24">
            <v>84718152.450000003</v>
          </cell>
          <cell r="G24">
            <v>84718152.450000003</v>
          </cell>
          <cell r="H24">
            <v>0</v>
          </cell>
          <cell r="I24">
            <v>420</v>
          </cell>
          <cell r="J24">
            <v>420</v>
          </cell>
          <cell r="K24">
            <v>0</v>
          </cell>
          <cell r="L24">
            <v>5215829.46</v>
          </cell>
          <cell r="M24">
            <v>5215829.46</v>
          </cell>
          <cell r="N24">
            <v>0</v>
          </cell>
          <cell r="O24">
            <v>2069642.25</v>
          </cell>
          <cell r="P24">
            <v>2036041.75</v>
          </cell>
          <cell r="Q24">
            <v>20357.05</v>
          </cell>
          <cell r="R24">
            <v>2015684.7</v>
          </cell>
          <cell r="S24">
            <v>0</v>
          </cell>
        </row>
        <row r="25">
          <cell r="A25">
            <v>150022</v>
          </cell>
          <cell r="B25" t="str">
            <v>ООО "ГОРОДСКАЯ СТОМАТОЛОГИЧЕСКАЯ ПОЛИКЛИНИКА №1"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24794394.530000001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>
            <v>150023</v>
          </cell>
          <cell r="B26" t="str">
            <v>ГБУЗ "РОДИЛЬНЫЙ ДОМ №1" МЗ РСО-АЛАНИЯ</v>
          </cell>
          <cell r="C26">
            <v>2267</v>
          </cell>
          <cell r="D26">
            <v>2267</v>
          </cell>
          <cell r="E26">
            <v>0</v>
          </cell>
          <cell r="F26">
            <v>69630760.980000004</v>
          </cell>
          <cell r="G26">
            <v>69630760.980000004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>
            <v>150024</v>
          </cell>
          <cell r="B27" t="str">
            <v>ГБУЗ "РОДИЛЬНЫЙ ДОМ №2" МЗ РСО-АЛАНИЯ</v>
          </cell>
          <cell r="C27">
            <v>3061</v>
          </cell>
          <cell r="D27">
            <v>3061</v>
          </cell>
          <cell r="E27">
            <v>0</v>
          </cell>
          <cell r="F27">
            <v>82544856.909999996</v>
          </cell>
          <cell r="G27">
            <v>82544856.909999996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>
            <v>150026</v>
          </cell>
          <cell r="B28" t="str">
            <v>ООО "СКНЦ"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105</v>
          </cell>
          <cell r="J28">
            <v>105</v>
          </cell>
          <cell r="K28">
            <v>1677</v>
          </cell>
          <cell r="L28">
            <v>11213950.57</v>
          </cell>
          <cell r="M28">
            <v>3344717.38</v>
          </cell>
          <cell r="N28">
            <v>7869233.1900000004</v>
          </cell>
          <cell r="O28">
            <v>18262968.359999999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150030</v>
          </cell>
          <cell r="B29" t="str">
            <v>ГБУЗ РКВД МЗ РСО-АЛАНИЯ</v>
          </cell>
          <cell r="C29">
            <v>600</v>
          </cell>
          <cell r="D29">
            <v>600</v>
          </cell>
          <cell r="E29">
            <v>0</v>
          </cell>
          <cell r="F29">
            <v>16341831.029999999</v>
          </cell>
          <cell r="G29">
            <v>16341831.029999999</v>
          </cell>
          <cell r="H29">
            <v>0</v>
          </cell>
          <cell r="I29">
            <v>982</v>
          </cell>
          <cell r="J29">
            <v>982</v>
          </cell>
          <cell r="K29">
            <v>0</v>
          </cell>
          <cell r="L29">
            <v>13045373.039999999</v>
          </cell>
          <cell r="M29">
            <v>13045373.039999999</v>
          </cell>
          <cell r="N29">
            <v>0</v>
          </cell>
          <cell r="O29">
            <v>32915359.66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150031</v>
          </cell>
          <cell r="B30" t="str">
            <v>ГБУЗ РОД МЗ РСО-АЛАНИЯ</v>
          </cell>
          <cell r="C30">
            <v>5668</v>
          </cell>
          <cell r="D30">
            <v>5538</v>
          </cell>
          <cell r="E30">
            <v>130</v>
          </cell>
          <cell r="F30">
            <v>585164628.67999995</v>
          </cell>
          <cell r="G30">
            <v>556305538.67999995</v>
          </cell>
          <cell r="H30">
            <v>28859090</v>
          </cell>
          <cell r="I30">
            <v>6683</v>
          </cell>
          <cell r="J30">
            <v>6683</v>
          </cell>
          <cell r="K30">
            <v>0</v>
          </cell>
          <cell r="L30">
            <v>523533646.94999999</v>
          </cell>
          <cell r="M30">
            <v>523533646.94999999</v>
          </cell>
          <cell r="N30">
            <v>0</v>
          </cell>
          <cell r="O30">
            <v>105849310.69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150032</v>
          </cell>
          <cell r="B31" t="str">
            <v>АО "СТОМАТОЛОГИЯ" СТОМАТОЛОГИЧЕСКАЯ ПОЛИКЛИНИКА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38368094.189999998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A32">
            <v>150035</v>
          </cell>
          <cell r="B32" t="str">
            <v>ГБУЗ "ПОЛИКЛИНИКА №1" МЗ РСО-АЛАНИЯ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2284</v>
          </cell>
          <cell r="J32">
            <v>2284</v>
          </cell>
          <cell r="K32">
            <v>0</v>
          </cell>
          <cell r="L32">
            <v>20882467.989999998</v>
          </cell>
          <cell r="M32">
            <v>20882467.989999998</v>
          </cell>
          <cell r="N32">
            <v>0</v>
          </cell>
          <cell r="O32">
            <v>505921718.94</v>
          </cell>
          <cell r="P32">
            <v>235219655.5</v>
          </cell>
          <cell r="Q32">
            <v>2351808.4500000002</v>
          </cell>
          <cell r="R32">
            <v>232867847.05000001</v>
          </cell>
          <cell r="S32">
            <v>0</v>
          </cell>
        </row>
        <row r="33">
          <cell r="A33">
            <v>150036</v>
          </cell>
          <cell r="B33" t="str">
            <v>ГБУЗ "ПОЛИКЛИНИКА №4" МЗ РСО-А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2309</v>
          </cell>
          <cell r="J33">
            <v>2309</v>
          </cell>
          <cell r="K33">
            <v>0</v>
          </cell>
          <cell r="L33">
            <v>21467767.030000001</v>
          </cell>
          <cell r="M33">
            <v>21467767.030000001</v>
          </cell>
          <cell r="N33">
            <v>0</v>
          </cell>
          <cell r="O33">
            <v>382196272.97000003</v>
          </cell>
          <cell r="P33">
            <v>179846434.16</v>
          </cell>
          <cell r="Q33">
            <v>1798167.6</v>
          </cell>
          <cell r="R33">
            <v>178048266.56</v>
          </cell>
          <cell r="S33">
            <v>2404985.1</v>
          </cell>
        </row>
        <row r="34">
          <cell r="A34">
            <v>150041</v>
          </cell>
          <cell r="B34" t="str">
            <v>ГБУЗ "ПОЛИКЛИНИКА №7" МЗ РСО-АЛАНИЯ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2000</v>
          </cell>
          <cell r="J34">
            <v>2000</v>
          </cell>
          <cell r="K34">
            <v>0</v>
          </cell>
          <cell r="L34">
            <v>18033538.09</v>
          </cell>
          <cell r="M34">
            <v>18033538.09</v>
          </cell>
          <cell r="N34">
            <v>0</v>
          </cell>
          <cell r="O34">
            <v>364410411.5</v>
          </cell>
          <cell r="P34">
            <v>181685341.56999999</v>
          </cell>
          <cell r="Q34">
            <v>1816553.64</v>
          </cell>
          <cell r="R34">
            <v>179868787.93000001</v>
          </cell>
          <cell r="S34">
            <v>0</v>
          </cell>
        </row>
        <row r="35">
          <cell r="A35">
            <v>150042</v>
          </cell>
          <cell r="B35" t="str">
            <v>ГБУЗ "ДЕТСКАЯ ПОЛИКЛИНИКА №1" МЗ РСО-АЛАНИЯ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150</v>
          </cell>
          <cell r="J35">
            <v>150</v>
          </cell>
          <cell r="K35">
            <v>0</v>
          </cell>
          <cell r="L35">
            <v>1656048.6</v>
          </cell>
          <cell r="M35">
            <v>1656048.6</v>
          </cell>
          <cell r="N35">
            <v>0</v>
          </cell>
          <cell r="O35">
            <v>103242908.31999999</v>
          </cell>
          <cell r="P35">
            <v>58969021.93</v>
          </cell>
          <cell r="Q35">
            <v>589592.92000000004</v>
          </cell>
          <cell r="R35">
            <v>58379429.009999998</v>
          </cell>
          <cell r="S35">
            <v>0</v>
          </cell>
        </row>
        <row r="36">
          <cell r="A36">
            <v>150043</v>
          </cell>
          <cell r="B36" t="str">
            <v>ГБУЗ "ДЕТСКАЯ ПОЛИКЛИНИКА №2" МЗ РСО-АЛАНИЯ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127</v>
          </cell>
          <cell r="J36">
            <v>127</v>
          </cell>
          <cell r="K36">
            <v>0</v>
          </cell>
          <cell r="L36">
            <v>1402121.14</v>
          </cell>
          <cell r="M36">
            <v>1402121.14</v>
          </cell>
          <cell r="N36">
            <v>0</v>
          </cell>
          <cell r="O36">
            <v>123692988.18000001</v>
          </cell>
          <cell r="P36">
            <v>66503200.609999999</v>
          </cell>
          <cell r="Q36">
            <v>664922.28</v>
          </cell>
          <cell r="R36">
            <v>65838278.329999998</v>
          </cell>
          <cell r="S36">
            <v>0</v>
          </cell>
        </row>
        <row r="37">
          <cell r="A37">
            <v>150044</v>
          </cell>
          <cell r="B37" t="str">
            <v>ГБУЗ "ДЕТСКАЯ ПОЛИКЛИНИКА №3" МЗ РСО-АЛАНИЯ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140</v>
          </cell>
          <cell r="J37">
            <v>140</v>
          </cell>
          <cell r="K37">
            <v>0</v>
          </cell>
          <cell r="L37">
            <v>1545645.36</v>
          </cell>
          <cell r="M37">
            <v>1545645.36</v>
          </cell>
          <cell r="N37">
            <v>0</v>
          </cell>
          <cell r="O37">
            <v>66903294.079999998</v>
          </cell>
          <cell r="P37">
            <v>38741531.07</v>
          </cell>
          <cell r="Q37">
            <v>387351.39</v>
          </cell>
          <cell r="R37">
            <v>38354179.68</v>
          </cell>
          <cell r="S37">
            <v>0</v>
          </cell>
        </row>
        <row r="38">
          <cell r="A38">
            <v>150045</v>
          </cell>
          <cell r="B38" t="str">
            <v>ГБУЗ "ДЕТСКАЯ ПОЛИКЛИНИКА №4" МЗ РСО-А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200</v>
          </cell>
          <cell r="J38">
            <v>200</v>
          </cell>
          <cell r="K38">
            <v>0</v>
          </cell>
          <cell r="L38">
            <v>2208064.7999999998</v>
          </cell>
          <cell r="M38">
            <v>2208064.7999999998</v>
          </cell>
          <cell r="N38">
            <v>0</v>
          </cell>
          <cell r="O38">
            <v>69571462.030000001</v>
          </cell>
          <cell r="P38">
            <v>40651781.490000002</v>
          </cell>
          <cell r="Q38">
            <v>406450.74</v>
          </cell>
          <cell r="R38">
            <v>40245330.75</v>
          </cell>
          <cell r="S38">
            <v>0</v>
          </cell>
        </row>
        <row r="39">
          <cell r="A39">
            <v>150048</v>
          </cell>
          <cell r="B39" t="str">
            <v>ФКУЗ "МСЧ МВД РОССИИ ПО РЕСПУБЛИКЕ СЕВЕРНАЯ ОСЕТИЯ - АЛАНИЯ"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1078911.5900000001</v>
          </cell>
          <cell r="P39">
            <v>427792.28</v>
          </cell>
          <cell r="Q39">
            <v>4277.22</v>
          </cell>
          <cell r="R39">
            <v>423515.06</v>
          </cell>
          <cell r="S39">
            <v>0</v>
          </cell>
        </row>
        <row r="40">
          <cell r="A40">
            <v>150063</v>
          </cell>
          <cell r="B40" t="str">
            <v>ООО "ЗДОРОВЬЕ"</v>
          </cell>
          <cell r="C40">
            <v>90</v>
          </cell>
          <cell r="D40">
            <v>90</v>
          </cell>
          <cell r="E40">
            <v>0</v>
          </cell>
          <cell r="F40">
            <v>6539034.6100000003</v>
          </cell>
          <cell r="G40">
            <v>6539034.6100000003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640198.79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>
            <v>150064</v>
          </cell>
          <cell r="B41" t="str">
            <v>ООО "СЕМЕЙНАЯ МЕДИЦИНА"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3176789.6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A42">
            <v>150072</v>
          </cell>
          <cell r="B42" t="str">
            <v>ФГБУ "СК ММЦ" МИНЗДРАВА РОССИИ (Г. БЕСЛАН)</v>
          </cell>
          <cell r="C42">
            <v>1018</v>
          </cell>
          <cell r="D42">
            <v>499</v>
          </cell>
          <cell r="E42">
            <v>519</v>
          </cell>
          <cell r="F42">
            <v>135719163.78</v>
          </cell>
          <cell r="G42">
            <v>33832852.780000001</v>
          </cell>
          <cell r="H42">
            <v>101886311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13180127.300000001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150078</v>
          </cell>
          <cell r="B43" t="str">
            <v>ООО "КБ"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3717434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150081</v>
          </cell>
          <cell r="B44" t="str">
            <v>ГАУЗ РОЦ МЗ РСО-АЛАНИЯ</v>
          </cell>
          <cell r="C44">
            <v>2522</v>
          </cell>
          <cell r="D44">
            <v>2352</v>
          </cell>
          <cell r="E44">
            <v>170</v>
          </cell>
          <cell r="F44">
            <v>98876313.579999998</v>
          </cell>
          <cell r="G44">
            <v>86764493.579999998</v>
          </cell>
          <cell r="H44">
            <v>12111820</v>
          </cell>
          <cell r="I44">
            <v>1044</v>
          </cell>
          <cell r="J44">
            <v>1044</v>
          </cell>
          <cell r="K44">
            <v>0</v>
          </cell>
          <cell r="L44">
            <v>25997007.239999998</v>
          </cell>
          <cell r="M44">
            <v>25997007.239999998</v>
          </cell>
          <cell r="N44">
            <v>0</v>
          </cell>
          <cell r="O44">
            <v>4353199.2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A45">
            <v>150089</v>
          </cell>
          <cell r="B45" t="str">
            <v>ООО "ПРИМА"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4153583.5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150093</v>
          </cell>
          <cell r="B46" t="str">
            <v>ГБУ РДРЦ "ТАМИСК"</v>
          </cell>
          <cell r="C46">
            <v>200</v>
          </cell>
          <cell r="D46">
            <v>200</v>
          </cell>
          <cell r="E46">
            <v>0</v>
          </cell>
          <cell r="F46">
            <v>4412651.22</v>
          </cell>
          <cell r="G46">
            <v>4412651.22</v>
          </cell>
          <cell r="H46">
            <v>0</v>
          </cell>
          <cell r="I46">
            <v>200</v>
          </cell>
          <cell r="J46">
            <v>200</v>
          </cell>
          <cell r="K46">
            <v>0</v>
          </cell>
          <cell r="L46">
            <v>3146561.24</v>
          </cell>
          <cell r="M46">
            <v>3146561.24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A47">
            <v>150098</v>
          </cell>
          <cell r="B47" t="str">
            <v>ГБУЗ "РЦОЗС И Р" МЗ РСО-А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820</v>
          </cell>
          <cell r="J47">
            <v>820</v>
          </cell>
          <cell r="K47">
            <v>0</v>
          </cell>
          <cell r="L47">
            <v>32045490.02</v>
          </cell>
          <cell r="M47">
            <v>32045490.02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A48">
            <v>150100</v>
          </cell>
          <cell r="B48" t="str">
            <v>ООО" КЛИНИКА ВНУТРЕННИХ БОЛЕЗНЕЙ"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130</v>
          </cell>
          <cell r="J48">
            <v>130</v>
          </cell>
          <cell r="K48">
            <v>0</v>
          </cell>
          <cell r="L48">
            <v>1408946.88</v>
          </cell>
          <cell r="M48">
            <v>1408946.88</v>
          </cell>
          <cell r="N48">
            <v>0</v>
          </cell>
          <cell r="O48">
            <v>562130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>
            <v>150104</v>
          </cell>
          <cell r="B49" t="str">
            <v>ООО "БМК"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120</v>
          </cell>
          <cell r="J49">
            <v>120</v>
          </cell>
          <cell r="K49">
            <v>2028</v>
          </cell>
          <cell r="L49">
            <v>13314661.460000001</v>
          </cell>
          <cell r="M49">
            <v>3822534.14</v>
          </cell>
          <cell r="N49">
            <v>9492127.3200000003</v>
          </cell>
          <cell r="O49">
            <v>21205816.32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150112</v>
          </cell>
          <cell r="B50" t="str">
            <v>ГБУЗ "МЦРБ" МЗ РСО-АЛАНИЯ</v>
          </cell>
          <cell r="C50">
            <v>9314</v>
          </cell>
          <cell r="D50">
            <v>9314</v>
          </cell>
          <cell r="E50">
            <v>0</v>
          </cell>
          <cell r="F50">
            <v>190372317.90000001</v>
          </cell>
          <cell r="G50">
            <v>190372317.90000001</v>
          </cell>
          <cell r="H50">
            <v>0</v>
          </cell>
          <cell r="I50">
            <v>4279</v>
          </cell>
          <cell r="J50">
            <v>4279</v>
          </cell>
          <cell r="K50">
            <v>0</v>
          </cell>
          <cell r="L50">
            <v>41434810.609999999</v>
          </cell>
          <cell r="M50">
            <v>41434810.609999999</v>
          </cell>
          <cell r="N50">
            <v>0</v>
          </cell>
          <cell r="O50">
            <v>421435522.60000002</v>
          </cell>
          <cell r="P50">
            <v>206207931.22</v>
          </cell>
          <cell r="Q50">
            <v>2061739.07</v>
          </cell>
          <cell r="R50">
            <v>204146192.15000001</v>
          </cell>
          <cell r="S50">
            <v>24345689.800000001</v>
          </cell>
        </row>
        <row r="51">
          <cell r="A51">
            <v>150113</v>
          </cell>
          <cell r="B51" t="str">
            <v>ФГКУ "412 ВГ" МИНОБОРОНЫ РОССИИ</v>
          </cell>
          <cell r="C51">
            <v>30</v>
          </cell>
          <cell r="D51">
            <v>30</v>
          </cell>
          <cell r="E51">
            <v>0</v>
          </cell>
          <cell r="F51">
            <v>691333.97</v>
          </cell>
          <cell r="G51">
            <v>691333.97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A52">
            <v>150114</v>
          </cell>
          <cell r="B52" t="str">
            <v>СОГУ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4669370.3099999996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A53">
            <v>150117</v>
          </cell>
          <cell r="B53" t="str">
            <v>ООО "МЕГА"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>
            <v>150120</v>
          </cell>
          <cell r="B54" t="str">
            <v>ООО "ЦКДН"</v>
          </cell>
          <cell r="C54">
            <v>207</v>
          </cell>
          <cell r="D54">
            <v>207</v>
          </cell>
          <cell r="E54">
            <v>0</v>
          </cell>
          <cell r="F54">
            <v>12115038.08</v>
          </cell>
          <cell r="G54">
            <v>12115038.08</v>
          </cell>
          <cell r="H54">
            <v>0</v>
          </cell>
          <cell r="I54">
            <v>450</v>
          </cell>
          <cell r="J54">
            <v>450</v>
          </cell>
          <cell r="K54">
            <v>0</v>
          </cell>
          <cell r="L54">
            <v>13774844.83</v>
          </cell>
          <cell r="M54">
            <v>13774844.83</v>
          </cell>
          <cell r="N54">
            <v>0</v>
          </cell>
          <cell r="O54">
            <v>131054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>
            <v>150138</v>
          </cell>
          <cell r="B55" t="str">
            <v>ООО "АЛАНИЯ ХЕЛСКЕА"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216</v>
          </cell>
          <cell r="J55">
            <v>216</v>
          </cell>
          <cell r="K55">
            <v>3588</v>
          </cell>
          <cell r="L55">
            <v>23700957.260000002</v>
          </cell>
          <cell r="M55">
            <v>6880561.46</v>
          </cell>
          <cell r="N55">
            <v>16820395.800000001</v>
          </cell>
          <cell r="O55">
            <v>38689795.560000002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A56">
            <v>150139</v>
          </cell>
          <cell r="B56" t="str">
            <v>ООО "МЕДТОРГСЕРВИС"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290</v>
          </cell>
          <cell r="J56">
            <v>290</v>
          </cell>
          <cell r="K56">
            <v>4836</v>
          </cell>
          <cell r="L56">
            <v>31886179.73</v>
          </cell>
          <cell r="M56">
            <v>9237790.8499999996</v>
          </cell>
          <cell r="N56">
            <v>22648388.879999999</v>
          </cell>
          <cell r="O56">
            <v>51846057.119999997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150142</v>
          </cell>
          <cell r="B57" t="str">
            <v>ООО "СТОМАТОЛОГИЯ"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4999837.83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>
            <v>150145</v>
          </cell>
          <cell r="B58" t="str">
            <v>ООО "ГЛАЗНАЯ КЛИНИКА "ПРОЗРЕНИЕ"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>
            <v>150146</v>
          </cell>
          <cell r="B59" t="str">
            <v>ООО СКО"КУРОРТЫ ОСЕТИИ"</v>
          </cell>
          <cell r="C59">
            <v>678</v>
          </cell>
          <cell r="D59">
            <v>678</v>
          </cell>
          <cell r="E59">
            <v>0</v>
          </cell>
          <cell r="F59">
            <v>35882191.869999997</v>
          </cell>
          <cell r="G59">
            <v>35882191.869999997</v>
          </cell>
          <cell r="H59">
            <v>0</v>
          </cell>
          <cell r="I59">
            <v>50</v>
          </cell>
          <cell r="J59">
            <v>50</v>
          </cell>
          <cell r="K59">
            <v>0</v>
          </cell>
          <cell r="L59">
            <v>1114905.79</v>
          </cell>
          <cell r="M59">
            <v>1114905.79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>
            <v>150149</v>
          </cell>
          <cell r="B60" t="str">
            <v>ООО "М-ЛАЙН"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>
            <v>150151</v>
          </cell>
          <cell r="B61" t="str">
            <v>ООО "КЛИНИКА ЭКСПЕРТ ВЛАДИКАВКАЗ"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5168060.42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>
            <v>150152</v>
          </cell>
          <cell r="B62" t="str">
            <v>ООО "КРИСТАЛЛ-МЕД"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250</v>
          </cell>
          <cell r="J62">
            <v>250</v>
          </cell>
          <cell r="K62">
            <v>4212</v>
          </cell>
          <cell r="L62">
            <v>27726856.559999999</v>
          </cell>
          <cell r="M62">
            <v>7963612.7999999998</v>
          </cell>
          <cell r="N62">
            <v>19763243.760000002</v>
          </cell>
          <cell r="O62">
            <v>44575491.479999997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150167</v>
          </cell>
          <cell r="B63" t="str">
            <v>ООО "ПЭТ-ТЕХНОЛОДЖИ ДИАГНОСТИКА"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A64">
            <v>150169</v>
          </cell>
          <cell r="B64" t="str">
            <v>ООО "Мама Плюс"</v>
          </cell>
          <cell r="C64">
            <v>160</v>
          </cell>
          <cell r="D64">
            <v>160</v>
          </cell>
          <cell r="E64">
            <v>0</v>
          </cell>
          <cell r="F64">
            <v>5005899.68</v>
          </cell>
          <cell r="G64">
            <v>5005899.68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150170</v>
          </cell>
          <cell r="B65" t="str">
            <v>ООО "ДАНТИСТ"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1778216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150171</v>
          </cell>
          <cell r="B66" t="str">
            <v>ГБУЗ РКЦФП МЗ РСО-АЛАНИЯ</v>
          </cell>
          <cell r="C66">
            <v>20</v>
          </cell>
          <cell r="D66">
            <v>20</v>
          </cell>
          <cell r="E66">
            <v>0</v>
          </cell>
          <cell r="F66">
            <v>1753674.37</v>
          </cell>
          <cell r="G66">
            <v>1753674.37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150172</v>
          </cell>
          <cell r="B67" t="str">
            <v>ООО "ПЭТСКАН"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150192</v>
          </cell>
          <cell r="B68" t="str">
            <v>ООО "МЕДЭКСПЕРТ"</v>
          </cell>
          <cell r="C68">
            <v>280</v>
          </cell>
          <cell r="D68">
            <v>280</v>
          </cell>
          <cell r="E68">
            <v>0</v>
          </cell>
          <cell r="F68">
            <v>7066839.5199999996</v>
          </cell>
          <cell r="G68">
            <v>7066839.5199999996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13234" displayName="Таблица13234" ref="A8:J21" totalsRowShown="0" headerRowDxfId="65" headerRowBorderDxfId="64">
  <autoFilter ref="A8:J21" xr:uid="{00000000-0009-0000-0100-000003000000}"/>
  <tableColumns count="10">
    <tableColumn id="1" xr3:uid="{00000000-0010-0000-0000-000001000000}" name="1" dataDxfId="63" totalsRowDxfId="62" dataCellStyle="Финансовый"/>
    <tableColumn id="2" xr3:uid="{00000000-0010-0000-0000-000002000000}" name="2" dataDxfId="61" totalsRowDxfId="60"/>
    <tableColumn id="3" xr3:uid="{00000000-0010-0000-0000-000003000000}" name="3" dataDxfId="59" totalsRowDxfId="58"/>
    <tableColumn id="15" xr3:uid="{00000000-0010-0000-0000-00000F000000}" name="4" dataDxfId="57" totalsRowDxfId="56"/>
    <tableColumn id="5" xr3:uid="{00000000-0010-0000-0000-000005000000}" name="5" dataDxfId="55" totalsRowDxfId="54" dataCellStyle="Финансовый"/>
    <tableColumn id="6" xr3:uid="{00000000-0010-0000-0000-000006000000}" name="6" dataDxfId="53" totalsRowDxfId="52" dataCellStyle="Финансовый"/>
    <tableColumn id="7" xr3:uid="{00000000-0010-0000-0000-000007000000}" name="7" dataDxfId="51" totalsRowDxfId="50" dataCellStyle="Финансовый"/>
    <tableColumn id="8" xr3:uid="{00000000-0010-0000-0000-000008000000}" name="8" dataDxfId="49" totalsRowDxfId="48" dataCellStyle="Финансовый"/>
    <tableColumn id="9" xr3:uid="{00000000-0010-0000-0000-000009000000}" name="9" dataDxfId="47" totalsRowDxfId="46" dataCellStyle="Финансовый">
      <calculatedColumnFormula>Таблица13234[[#This Row],[7]]-Таблица13234[[#This Row],[5]]</calculatedColumnFormula>
    </tableColumn>
    <tableColumn id="10" xr3:uid="{00000000-0010-0000-0000-00000A000000}" name="10" dataDxfId="45" totalsRowDxfId="44" dataCellStyle="Финансовый">
      <calculatedColumnFormula>Таблица13234[[#This Row],[8]]-Таблица13234[[#This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32342" displayName="Таблица132342" ref="A8:J11" totalsRowShown="0" headerRowDxfId="43" headerRowBorderDxfId="42">
  <autoFilter ref="A8:J11" xr:uid="{00000000-0009-0000-0100-000001000000}"/>
  <tableColumns count="10">
    <tableColumn id="1" xr3:uid="{00000000-0010-0000-0100-000001000000}" name="1" dataDxfId="41" totalsRowDxfId="40" dataCellStyle="Финансовый"/>
    <tableColumn id="2" xr3:uid="{00000000-0010-0000-0100-000002000000}" name="2" dataDxfId="39" totalsRowDxfId="38"/>
    <tableColumn id="3" xr3:uid="{00000000-0010-0000-0100-000003000000}" name="3" dataDxfId="37" totalsRowDxfId="36"/>
    <tableColumn id="15" xr3:uid="{00000000-0010-0000-0100-00000F000000}" name="4" dataDxfId="35" totalsRowDxfId="34"/>
    <tableColumn id="5" xr3:uid="{00000000-0010-0000-0100-000005000000}" name="5" dataDxfId="33" totalsRowDxfId="32" dataCellStyle="Финансовый"/>
    <tableColumn id="6" xr3:uid="{00000000-0010-0000-0100-000006000000}" name="6" dataDxfId="31" totalsRowDxfId="30" dataCellStyle="Финансовый"/>
    <tableColumn id="7" xr3:uid="{00000000-0010-0000-0100-000007000000}" name="7" dataDxfId="29" totalsRowDxfId="28" dataCellStyle="Финансовый"/>
    <tableColumn id="8" xr3:uid="{00000000-0010-0000-0100-000008000000}" name="8" dataDxfId="27" totalsRowDxfId="26" dataCellStyle="Финансовый"/>
    <tableColumn id="9" xr3:uid="{00000000-0010-0000-0100-000009000000}" name="9" dataDxfId="25" totalsRowDxfId="24" dataCellStyle="Финансовый">
      <calculatedColumnFormula>Таблица132342[[#This Row],[7]]-Таблица132342[[#This Row],[5]]</calculatedColumnFormula>
    </tableColumn>
    <tableColumn id="10" xr3:uid="{00000000-0010-0000-0100-00000A000000}" name="10" dataDxfId="23" totalsRowDxfId="22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DFDE15-5F7A-4B38-82C6-C0A2285DBE94}" name="Таблица1323423" displayName="Таблица1323423" ref="A8:J17" totalsRowShown="0" headerRowDxfId="21" headerRowBorderDxfId="20">
  <autoFilter ref="A8:J17" xr:uid="{00000000-0009-0000-0100-000001000000}"/>
  <tableColumns count="10">
    <tableColumn id="1" xr3:uid="{EDCDE92C-601D-4D67-A461-5F6288999117}" name="1" dataDxfId="18" totalsRowDxfId="19" dataCellStyle="Финансовый"/>
    <tableColumn id="2" xr3:uid="{870BAB7B-A786-4518-8E53-8A06AB8F8D95}" name="2" dataDxfId="16" totalsRowDxfId="17"/>
    <tableColumn id="3" xr3:uid="{2D1D9423-2CCD-4924-992B-258224541F5C}" name="3" dataDxfId="14" totalsRowDxfId="15"/>
    <tableColumn id="15" xr3:uid="{994FBCC5-5CBA-4E4B-89E9-A3D498709F56}" name="4" dataDxfId="12" totalsRowDxfId="13"/>
    <tableColumn id="5" xr3:uid="{80E1BA46-14D7-4148-99E2-FA052CACB82A}" name="5" dataDxfId="10" totalsRowDxfId="11" dataCellStyle="Финансовый"/>
    <tableColumn id="6" xr3:uid="{EB7553BF-0215-4EC0-987E-377DA7FDF752}" name="6" dataDxfId="8" totalsRowDxfId="9" dataCellStyle="Финансовый">
      <calculatedColumnFormula>VLOOKUP(Таблица1323423[[#This Row],[1]],'[5]На начало 2023 года'!$A$8:$S$68,19,0)</calculatedColumnFormula>
    </tableColumn>
    <tableColumn id="7" xr3:uid="{CFA5941C-B386-4BF8-B707-F1E1B611F66F}" name="7" dataDxfId="6" totalsRowDxfId="7" dataCellStyle="Финансовый"/>
    <tableColumn id="8" xr3:uid="{A2B7A26E-D4E2-425F-B0FA-8FE05DFE47D9}" name="8" dataDxfId="4" totalsRowDxfId="5" dataCellStyle="Финансовый"/>
    <tableColumn id="9" xr3:uid="{AB0A4E13-C5EF-4488-8EA4-1931DE84EA82}" name="9" dataDxfId="2" totalsRowDxfId="3" dataCellStyle="Финансовый">
      <calculatedColumnFormula>Таблица1323423[[#This Row],[7]]-Таблица1323423[[#This Row],[5]]</calculatedColumnFormula>
    </tableColumn>
    <tableColumn id="10" xr3:uid="{CFC9F5D4-B3BF-4616-8242-D9ED0E874AF9}" name="10" dataDxfId="0" totalsRowDxfId="1" dataCellStyle="Финансовый">
      <calculatedColumnFormula>Таблица1323423[[#This Row],[8]]-Таблица1323423[[#This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D28" sqref="D28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47.85546875" customWidth="1"/>
    <col min="5" max="5" width="11.42578125" customWidth="1"/>
    <col min="6" max="6" width="15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16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23</v>
      </c>
    </row>
    <row r="6" spans="1:10" ht="60" customHeight="1" x14ac:dyDescent="0.25">
      <c r="A6" s="21" t="s">
        <v>2</v>
      </c>
      <c r="B6" s="21" t="s">
        <v>3</v>
      </c>
      <c r="C6" s="21" t="s">
        <v>4</v>
      </c>
      <c r="D6" s="22" t="s">
        <v>19</v>
      </c>
      <c r="E6" s="21" t="s">
        <v>33</v>
      </c>
      <c r="F6" s="21"/>
      <c r="G6" s="21" t="s">
        <v>32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5">
        <v>150009</v>
      </c>
      <c r="B9" s="10" t="s">
        <v>24</v>
      </c>
      <c r="C9" s="6" t="s">
        <v>22</v>
      </c>
      <c r="D9" s="7" t="s">
        <v>37</v>
      </c>
      <c r="E9" s="12">
        <v>5</v>
      </c>
      <c r="F9" s="11">
        <v>36678.300000000003</v>
      </c>
      <c r="G9" s="12">
        <v>149</v>
      </c>
      <c r="H9" s="11">
        <v>1093013.3400000001</v>
      </c>
      <c r="I9" s="8">
        <f>Таблица13234[[#This Row],[7]]-Таблица13234[[#This Row],[5]]</f>
        <v>144</v>
      </c>
      <c r="J9" s="9">
        <f>Таблица13234[[#This Row],[8]]-Таблица13234[[#This Row],[6]]</f>
        <v>1056335.04</v>
      </c>
    </row>
    <row r="10" spans="1:10" x14ac:dyDescent="0.25">
      <c r="A10" s="15"/>
      <c r="B10" s="10"/>
      <c r="C10" s="6" t="s">
        <v>22</v>
      </c>
      <c r="D10" s="7" t="s">
        <v>38</v>
      </c>
      <c r="E10" s="12">
        <v>125</v>
      </c>
      <c r="F10" s="11">
        <v>177843.75</v>
      </c>
      <c r="G10" s="12">
        <v>115</v>
      </c>
      <c r="H10" s="11">
        <v>163616.25</v>
      </c>
      <c r="I10" s="8">
        <f>Таблица13234[[#This Row],[7]]-Таблица13234[[#This Row],[5]]</f>
        <v>-10</v>
      </c>
      <c r="J10" s="9">
        <f>Таблица13234[[#This Row],[8]]-Таблица13234[[#This Row],[6]]</f>
        <v>-14227.5</v>
      </c>
    </row>
    <row r="11" spans="1:10" x14ac:dyDescent="0.25">
      <c r="A11" s="15">
        <v>150013</v>
      </c>
      <c r="B11" s="10" t="s">
        <v>25</v>
      </c>
      <c r="C11" s="6" t="s">
        <v>22</v>
      </c>
      <c r="D11" s="7" t="s">
        <v>38</v>
      </c>
      <c r="E11" s="12"/>
      <c r="F11" s="14"/>
      <c r="G11" s="12">
        <v>30</v>
      </c>
      <c r="H11" s="11">
        <v>42682.5</v>
      </c>
      <c r="I11" s="8">
        <f>Таблица13234[[#This Row],[7]]-Таблица13234[[#This Row],[5]]</f>
        <v>30</v>
      </c>
      <c r="J11" s="9">
        <f>Таблица13234[[#This Row],[8]]-Таблица13234[[#This Row],[6]]</f>
        <v>42682.5</v>
      </c>
    </row>
    <row r="12" spans="1:10" x14ac:dyDescent="0.25">
      <c r="A12" s="15">
        <v>150014</v>
      </c>
      <c r="B12" s="17" t="s">
        <v>26</v>
      </c>
      <c r="C12" s="6" t="s">
        <v>22</v>
      </c>
      <c r="D12" s="18" t="s">
        <v>37</v>
      </c>
      <c r="E12" s="12">
        <v>5</v>
      </c>
      <c r="F12" s="19">
        <v>36678.300000000003</v>
      </c>
      <c r="G12" s="12">
        <v>122</v>
      </c>
      <c r="H12" s="11">
        <v>894950.52</v>
      </c>
      <c r="I12" s="12">
        <f>Таблица13234[[#This Row],[7]]-Таблица13234[[#This Row],[5]]</f>
        <v>117</v>
      </c>
      <c r="J12" s="11">
        <f>Таблица13234[[#This Row],[8]]-Таблица13234[[#This Row],[6]]</f>
        <v>858272.22</v>
      </c>
    </row>
    <row r="13" spans="1:10" x14ac:dyDescent="0.25">
      <c r="A13" s="15">
        <v>150015</v>
      </c>
      <c r="B13" s="17" t="s">
        <v>34</v>
      </c>
      <c r="C13" s="6" t="s">
        <v>22</v>
      </c>
      <c r="D13" s="18" t="s">
        <v>37</v>
      </c>
      <c r="E13" s="12">
        <v>300</v>
      </c>
      <c r="F13" s="19">
        <v>2200698</v>
      </c>
      <c r="G13" s="12">
        <v>417</v>
      </c>
      <c r="H13" s="11">
        <v>3058970.22</v>
      </c>
      <c r="I13" s="12">
        <f>Таблица13234[[#This Row],[7]]-Таблица13234[[#This Row],[5]]</f>
        <v>117</v>
      </c>
      <c r="J13" s="11">
        <f>Таблица13234[[#This Row],[8]]-Таблица13234[[#This Row],[6]]</f>
        <v>858272.2200000002</v>
      </c>
    </row>
    <row r="14" spans="1:10" x14ac:dyDescent="0.25">
      <c r="A14" s="15">
        <v>150016</v>
      </c>
      <c r="B14" s="17" t="s">
        <v>27</v>
      </c>
      <c r="C14" s="6" t="s">
        <v>22</v>
      </c>
      <c r="D14" s="18" t="s">
        <v>37</v>
      </c>
      <c r="E14" s="12">
        <v>5</v>
      </c>
      <c r="F14" s="19">
        <v>36678.300000000003</v>
      </c>
      <c r="G14" s="12">
        <v>136</v>
      </c>
      <c r="H14" s="11">
        <v>997649.76</v>
      </c>
      <c r="I14" s="12">
        <f>Таблица13234[[#This Row],[7]]-Таблица13234[[#This Row],[5]]</f>
        <v>131</v>
      </c>
      <c r="J14" s="11">
        <f>Таблица13234[[#This Row],[8]]-Таблица13234[[#This Row],[6]]</f>
        <v>960971.46</v>
      </c>
    </row>
    <row r="15" spans="1:10" x14ac:dyDescent="0.25">
      <c r="A15" s="15"/>
      <c r="B15" s="17"/>
      <c r="C15" s="6" t="s">
        <v>22</v>
      </c>
      <c r="D15" s="18" t="s">
        <v>38</v>
      </c>
      <c r="E15" s="12">
        <v>50</v>
      </c>
      <c r="F15" s="19">
        <v>71137.5</v>
      </c>
      <c r="G15" s="12">
        <v>46</v>
      </c>
      <c r="H15" s="11">
        <v>65446.5</v>
      </c>
      <c r="I15" s="12">
        <f>Таблица13234[[#This Row],[7]]-Таблица13234[[#This Row],[5]]</f>
        <v>-4</v>
      </c>
      <c r="J15" s="11">
        <f>Таблица13234[[#This Row],[8]]-Таблица13234[[#This Row],[6]]</f>
        <v>-5691</v>
      </c>
    </row>
    <row r="16" spans="1:10" x14ac:dyDescent="0.25">
      <c r="A16" s="15">
        <v>150031</v>
      </c>
      <c r="B16" s="17" t="s">
        <v>35</v>
      </c>
      <c r="C16" s="6" t="s">
        <v>22</v>
      </c>
      <c r="D16" s="18" t="s">
        <v>37</v>
      </c>
      <c r="E16" s="12">
        <v>5140</v>
      </c>
      <c r="F16" s="19">
        <v>37705292.399999999</v>
      </c>
      <c r="G16" s="12">
        <v>4140</v>
      </c>
      <c r="H16" s="11">
        <v>30369632.399999999</v>
      </c>
      <c r="I16" s="12">
        <f>Таблица13234[[#This Row],[7]]-Таблица13234[[#This Row],[5]]</f>
        <v>-1000</v>
      </c>
      <c r="J16" s="11">
        <f>Таблица13234[[#This Row],[8]]-Таблица13234[[#This Row],[6]]</f>
        <v>-7335660</v>
      </c>
    </row>
    <row r="17" spans="1:10" x14ac:dyDescent="0.25">
      <c r="A17" s="15">
        <v>150035</v>
      </c>
      <c r="B17" s="17" t="s">
        <v>28</v>
      </c>
      <c r="C17" s="6" t="s">
        <v>22</v>
      </c>
      <c r="D17" s="18" t="s">
        <v>37</v>
      </c>
      <c r="E17" s="12">
        <v>5</v>
      </c>
      <c r="F17" s="19">
        <v>36678.300000000003</v>
      </c>
      <c r="G17" s="12">
        <v>219</v>
      </c>
      <c r="H17" s="11">
        <v>1606509.54</v>
      </c>
      <c r="I17" s="12">
        <f>Таблица13234[[#This Row],[7]]-Таблица13234[[#This Row],[5]]</f>
        <v>214</v>
      </c>
      <c r="J17" s="11">
        <f>Таблица13234[[#This Row],[8]]-Таблица13234[[#This Row],[6]]</f>
        <v>1569831.24</v>
      </c>
    </row>
    <row r="18" spans="1:10" x14ac:dyDescent="0.25">
      <c r="A18" s="15"/>
      <c r="B18" s="17"/>
      <c r="C18" s="6" t="s">
        <v>22</v>
      </c>
      <c r="D18" s="18" t="s">
        <v>38</v>
      </c>
      <c r="E18" s="12">
        <v>441</v>
      </c>
      <c r="F18" s="19">
        <v>627432.75</v>
      </c>
      <c r="G18" s="12">
        <v>425</v>
      </c>
      <c r="H18" s="11">
        <v>604668.75</v>
      </c>
      <c r="I18" s="12">
        <f>Таблица13234[[#This Row],[7]]-Таблица13234[[#This Row],[5]]</f>
        <v>-16</v>
      </c>
      <c r="J18" s="11">
        <f>Таблица13234[[#This Row],[8]]-Таблица13234[[#This Row],[6]]</f>
        <v>-22764</v>
      </c>
    </row>
    <row r="19" spans="1:10" x14ac:dyDescent="0.25">
      <c r="A19" s="15">
        <v>150041</v>
      </c>
      <c r="B19" s="17" t="s">
        <v>29</v>
      </c>
      <c r="C19" s="6" t="s">
        <v>22</v>
      </c>
      <c r="D19" s="18" t="s">
        <v>37</v>
      </c>
      <c r="E19" s="12">
        <v>5</v>
      </c>
      <c r="F19" s="19">
        <v>36678.300000000003</v>
      </c>
      <c r="G19" s="12">
        <v>87</v>
      </c>
      <c r="H19" s="11">
        <v>638202.42000000004</v>
      </c>
      <c r="I19" s="12">
        <f>Таблица13234[[#This Row],[7]]-Таблица13234[[#This Row],[5]]</f>
        <v>82</v>
      </c>
      <c r="J19" s="11">
        <f>Таблица13234[[#This Row],[8]]-Таблица13234[[#This Row],[6]]</f>
        <v>601524.12</v>
      </c>
    </row>
    <row r="20" spans="1:10" x14ac:dyDescent="0.25">
      <c r="A20" s="15">
        <v>150064</v>
      </c>
      <c r="B20" s="17" t="s">
        <v>36</v>
      </c>
      <c r="C20" s="6" t="s">
        <v>22</v>
      </c>
      <c r="D20" s="18" t="s">
        <v>37</v>
      </c>
      <c r="E20" s="12">
        <v>60</v>
      </c>
      <c r="F20" s="19">
        <v>440139.6</v>
      </c>
      <c r="G20" s="12">
        <v>160</v>
      </c>
      <c r="H20" s="11">
        <v>1173705.6000000001</v>
      </c>
      <c r="I20" s="12">
        <f>Таблица13234[[#This Row],[7]]-Таблица13234[[#This Row],[5]]</f>
        <v>100</v>
      </c>
      <c r="J20" s="11">
        <f>Таблица13234[[#This Row],[8]]-Таблица13234[[#This Row],[6]]</f>
        <v>733566.00000000012</v>
      </c>
    </row>
    <row r="21" spans="1:10" x14ac:dyDescent="0.25">
      <c r="A21" s="15">
        <v>150112</v>
      </c>
      <c r="B21" s="17" t="s">
        <v>30</v>
      </c>
      <c r="C21" s="6" t="s">
        <v>22</v>
      </c>
      <c r="D21" s="18" t="s">
        <v>37</v>
      </c>
      <c r="E21" s="12">
        <v>5</v>
      </c>
      <c r="F21" s="19">
        <v>36678.300000000003</v>
      </c>
      <c r="G21" s="12">
        <v>100</v>
      </c>
      <c r="H21" s="11">
        <v>733566</v>
      </c>
      <c r="I21" s="12">
        <f>Таблица13234[[#This Row],[7]]-Таблица13234[[#This Row],[5]]</f>
        <v>95</v>
      </c>
      <c r="J21" s="11">
        <f>Таблица13234[[#This Row],[8]]-Таблица13234[[#This Row],[6]]</f>
        <v>696887.7</v>
      </c>
    </row>
    <row r="23" spans="1:10" x14ac:dyDescent="0.25">
      <c r="I23" s="16"/>
    </row>
    <row r="24" spans="1:10" x14ac:dyDescent="0.25">
      <c r="I24" s="16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"/>
  <sheetViews>
    <sheetView workbookViewId="0">
      <selection activeCell="D8" sqref="D8"/>
    </sheetView>
  </sheetViews>
  <sheetFormatPr defaultRowHeight="15" x14ac:dyDescent="0.25"/>
  <cols>
    <col min="1" max="1" width="11.85546875" customWidth="1"/>
    <col min="2" max="2" width="40.140625" style="1" customWidth="1"/>
    <col min="4" max="4" width="29.71093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20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23</v>
      </c>
    </row>
    <row r="6" spans="1:10" ht="60" customHeight="1" x14ac:dyDescent="0.25">
      <c r="A6" s="21" t="s">
        <v>2</v>
      </c>
      <c r="B6" s="21" t="s">
        <v>3</v>
      </c>
      <c r="C6" s="21" t="s">
        <v>21</v>
      </c>
      <c r="D6" s="22" t="s">
        <v>19</v>
      </c>
      <c r="E6" s="21" t="s">
        <v>33</v>
      </c>
      <c r="F6" s="21"/>
      <c r="G6" s="21" t="s">
        <v>32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5">
        <v>150009</v>
      </c>
      <c r="B9" s="10" t="s">
        <v>24</v>
      </c>
      <c r="C9" s="6" t="s">
        <v>22</v>
      </c>
      <c r="D9" s="7" t="s">
        <v>31</v>
      </c>
      <c r="E9" s="12">
        <v>686</v>
      </c>
      <c r="F9" s="11">
        <v>757824.2</v>
      </c>
      <c r="G9" s="12">
        <v>586</v>
      </c>
      <c r="H9" s="11">
        <v>647354.19999999995</v>
      </c>
      <c r="I9" s="8">
        <f>Таблица132342[[#This Row],[7]]-Таблица132342[[#This Row],[5]]</f>
        <v>-100</v>
      </c>
      <c r="J9" s="9">
        <f>Таблица132342[[#This Row],[8]]-Таблица132342[[#This Row],[6]]</f>
        <v>-110470</v>
      </c>
    </row>
    <row r="10" spans="1:10" ht="15" customHeight="1" x14ac:dyDescent="0.25">
      <c r="A10" s="15">
        <v>150013</v>
      </c>
      <c r="B10" s="17" t="s">
        <v>25</v>
      </c>
      <c r="C10" s="6" t="s">
        <v>22</v>
      </c>
      <c r="D10" s="18" t="s">
        <v>31</v>
      </c>
      <c r="E10" s="12"/>
      <c r="F10" s="19"/>
      <c r="G10" s="12">
        <v>200</v>
      </c>
      <c r="H10" s="11">
        <v>220940</v>
      </c>
      <c r="I10" s="12">
        <f>Таблица132342[[#This Row],[7]]-Таблица132342[[#This Row],[5]]</f>
        <v>200</v>
      </c>
      <c r="J10" s="11">
        <f>Таблица132342[[#This Row],[8]]-Таблица132342[[#This Row],[6]]</f>
        <v>220940</v>
      </c>
    </row>
    <row r="11" spans="1:10" x14ac:dyDescent="0.25">
      <c r="A11" s="15">
        <v>150016</v>
      </c>
      <c r="B11" s="17" t="s">
        <v>27</v>
      </c>
      <c r="C11" s="6" t="s">
        <v>22</v>
      </c>
      <c r="D11" s="18" t="s">
        <v>31</v>
      </c>
      <c r="E11" s="12">
        <v>772</v>
      </c>
      <c r="F11" s="19">
        <v>852828.4</v>
      </c>
      <c r="G11" s="12">
        <v>672</v>
      </c>
      <c r="H11" s="11">
        <v>742358.4</v>
      </c>
      <c r="I11" s="12">
        <f>Таблица132342[[#This Row],[7]]-Таблица132342[[#This Row],[5]]</f>
        <v>-100</v>
      </c>
      <c r="J11" s="11">
        <f>Таблица132342[[#This Row],[8]]-Таблица132342[[#This Row],[6]]</f>
        <v>-110470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0315-2350-4424-9538-BB60AD555F33}">
  <sheetPr>
    <pageSetUpPr fitToPage="1"/>
  </sheetPr>
  <dimension ref="A1:J17"/>
  <sheetViews>
    <sheetView tabSelected="1" workbookViewId="0">
      <selection activeCell="E24" sqref="E24"/>
    </sheetView>
  </sheetViews>
  <sheetFormatPr defaultRowHeight="15" x14ac:dyDescent="0.25"/>
  <cols>
    <col min="1" max="1" width="11.85546875" customWidth="1"/>
    <col min="2" max="2" width="44.5703125" style="1" customWidth="1"/>
    <col min="4" max="4" width="12.855468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49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23</v>
      </c>
    </row>
    <row r="6" spans="1:10" ht="60" customHeight="1" x14ac:dyDescent="0.25">
      <c r="A6" s="21" t="s">
        <v>2</v>
      </c>
      <c r="B6" s="21" t="s">
        <v>3</v>
      </c>
      <c r="C6" s="21" t="s">
        <v>21</v>
      </c>
      <c r="D6" s="22" t="s">
        <v>19</v>
      </c>
      <c r="E6" s="21" t="s">
        <v>33</v>
      </c>
      <c r="F6" s="21"/>
      <c r="G6" s="21" t="s">
        <v>32</v>
      </c>
      <c r="H6" s="21"/>
      <c r="I6" s="21" t="s">
        <v>5</v>
      </c>
      <c r="J6" s="21"/>
    </row>
    <row r="7" spans="1:10" ht="30" customHeight="1" x14ac:dyDescent="0.25">
      <c r="A7" s="21"/>
      <c r="B7" s="21"/>
      <c r="C7" s="21"/>
      <c r="D7" s="23"/>
      <c r="E7" s="20" t="s">
        <v>6</v>
      </c>
      <c r="F7" s="20" t="s">
        <v>7</v>
      </c>
      <c r="G7" s="20" t="s">
        <v>6</v>
      </c>
      <c r="H7" s="20" t="s">
        <v>7</v>
      </c>
      <c r="I7" s="20" t="s">
        <v>6</v>
      </c>
      <c r="J7" s="20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5">
        <v>150007</v>
      </c>
      <c r="B9" s="10" t="s">
        <v>39</v>
      </c>
      <c r="C9" s="6" t="s">
        <v>22</v>
      </c>
      <c r="D9" s="7" t="s">
        <v>46</v>
      </c>
      <c r="E9" s="12"/>
      <c r="F9" s="11">
        <f>VLOOKUP(Таблица1323423[[#This Row],[1]],'[5]На начало 2023 года'!$A$8:$S$68,19,0)</f>
        <v>6832072.0999999996</v>
      </c>
      <c r="G9" s="12"/>
      <c r="H9" s="11">
        <v>5862890</v>
      </c>
      <c r="I9" s="8">
        <f>Таблица1323423[[#This Row],[7]]-Таблица1323423[[#This Row],[5]]</f>
        <v>0</v>
      </c>
      <c r="J9" s="9">
        <f>Таблица1323423[[#This Row],[8]]-Таблица1323423[[#This Row],[6]]</f>
        <v>-969182.09999999963</v>
      </c>
    </row>
    <row r="10" spans="1:10" ht="15" customHeight="1" x14ac:dyDescent="0.25">
      <c r="A10" s="15">
        <v>150009</v>
      </c>
      <c r="B10" s="17" t="s">
        <v>40</v>
      </c>
      <c r="C10" s="6" t="s">
        <v>22</v>
      </c>
      <c r="D10" s="7" t="s">
        <v>46</v>
      </c>
      <c r="E10" s="12"/>
      <c r="F10" s="11">
        <f>VLOOKUP(Таблица1323423[[#This Row],[1]],'[5]На начало 2023 года'!$A$8:$S$68,19,0)</f>
        <v>2220614.5</v>
      </c>
      <c r="G10" s="12"/>
      <c r="H10" s="11">
        <v>2220604</v>
      </c>
      <c r="I10" s="12">
        <f>Таблица1323423[[#This Row],[7]]-Таблица1323423[[#This Row],[5]]</f>
        <v>0</v>
      </c>
      <c r="J10" s="11">
        <f>Таблица1323423[[#This Row],[8]]-Таблица1323423[[#This Row],[6]]</f>
        <v>-10.5</v>
      </c>
    </row>
    <row r="11" spans="1:10" x14ac:dyDescent="0.25">
      <c r="A11" s="15">
        <v>150010</v>
      </c>
      <c r="B11" s="17" t="s">
        <v>48</v>
      </c>
      <c r="C11" s="6" t="s">
        <v>22</v>
      </c>
      <c r="D11" s="7" t="s">
        <v>46</v>
      </c>
      <c r="E11" s="12"/>
      <c r="F11" s="11">
        <f>VLOOKUP(Таблица1323423[[#This Row],[1]],'[5]На начало 2023 года'!$A$8:$S$68,19,0)</f>
        <v>4606563.5</v>
      </c>
      <c r="G11" s="12"/>
      <c r="H11" s="11">
        <v>4606525</v>
      </c>
      <c r="I11" s="12">
        <f>Таблица1323423[[#This Row],[7]]-Таблица1323423[[#This Row],[5]]</f>
        <v>0</v>
      </c>
      <c r="J11" s="11">
        <f>Таблица1323423[[#This Row],[8]]-Таблица1323423[[#This Row],[6]]</f>
        <v>-38.5</v>
      </c>
    </row>
    <row r="12" spans="1:10" x14ac:dyDescent="0.25">
      <c r="A12" s="15">
        <v>150012</v>
      </c>
      <c r="B12" s="17" t="s">
        <v>41</v>
      </c>
      <c r="C12" s="6" t="s">
        <v>22</v>
      </c>
      <c r="D12" s="7" t="s">
        <v>46</v>
      </c>
      <c r="E12" s="12"/>
      <c r="F12" s="11">
        <f>VLOOKUP(Таблица1323423[[#This Row],[1]],'[5]На начало 2023 года'!$A$8:$S$68,19,0)</f>
        <v>2769899.5</v>
      </c>
      <c r="G12" s="12"/>
      <c r="H12" s="11">
        <v>2228397.5</v>
      </c>
      <c r="I12" s="12">
        <f>Таблица1323423[[#This Row],[7]]-Таблица1323423[[#This Row],[5]]</f>
        <v>0</v>
      </c>
      <c r="J12" s="11">
        <f>Таблица1323423[[#This Row],[8]]-Таблица1323423[[#This Row],[6]]</f>
        <v>-541502</v>
      </c>
    </row>
    <row r="13" spans="1:10" x14ac:dyDescent="0.25">
      <c r="A13" s="15">
        <v>150014</v>
      </c>
      <c r="B13" s="17" t="s">
        <v>42</v>
      </c>
      <c r="C13" s="6" t="s">
        <v>22</v>
      </c>
      <c r="D13" s="7" t="s">
        <v>46</v>
      </c>
      <c r="E13" s="12"/>
      <c r="F13" s="11">
        <f>VLOOKUP(Таблица1323423[[#This Row],[1]],'[5]На начало 2023 года'!$A$8:$S$68,19,0)</f>
        <v>3092160</v>
      </c>
      <c r="G13" s="12"/>
      <c r="H13" s="11">
        <v>2239771.1</v>
      </c>
      <c r="I13" s="12">
        <f>Таблица1323423[[#This Row],[7]]-Таблица1323423[[#This Row],[5]]</f>
        <v>0</v>
      </c>
      <c r="J13" s="11">
        <f>Таблица1323423[[#This Row],[8]]-Таблица1323423[[#This Row],[6]]</f>
        <v>-852388.89999999991</v>
      </c>
    </row>
    <row r="14" spans="1:10" x14ac:dyDescent="0.25">
      <c r="A14" s="15">
        <v>150016</v>
      </c>
      <c r="B14" s="17" t="s">
        <v>43</v>
      </c>
      <c r="C14" s="6" t="s">
        <v>22</v>
      </c>
      <c r="D14" s="7" t="s">
        <v>46</v>
      </c>
      <c r="E14" s="12"/>
      <c r="F14" s="11">
        <f>VLOOKUP(Таблица1323423[[#This Row],[1]],'[5]На начало 2023 года'!$A$8:$S$68,19,0)</f>
        <v>7358005.0999999996</v>
      </c>
      <c r="G14" s="12"/>
      <c r="H14" s="11">
        <v>6388823</v>
      </c>
      <c r="I14" s="12">
        <f>Таблица1323423[[#This Row],[7]]-Таблица1323423[[#This Row],[5]]</f>
        <v>0</v>
      </c>
      <c r="J14" s="11">
        <f>Таблица1323423[[#This Row],[8]]-Таблица1323423[[#This Row],[6]]</f>
        <v>-969182.09999999963</v>
      </c>
    </row>
    <row r="15" spans="1:10" x14ac:dyDescent="0.25">
      <c r="A15" s="15">
        <v>150019</v>
      </c>
      <c r="B15" s="17" t="s">
        <v>44</v>
      </c>
      <c r="C15" s="6" t="s">
        <v>22</v>
      </c>
      <c r="D15" s="7" t="s">
        <v>46</v>
      </c>
      <c r="E15" s="12"/>
      <c r="F15" s="11">
        <f>VLOOKUP(Таблица1323423[[#This Row],[1]],'[5]На начало 2023 года'!$A$8:$S$68,19,0)</f>
        <v>1196510</v>
      </c>
      <c r="G15" s="12"/>
      <c r="H15" s="11">
        <v>711917.5</v>
      </c>
      <c r="I15" s="12">
        <f>Таблица1323423[[#This Row],[7]]-Таблица1323423[[#This Row],[5]]</f>
        <v>0</v>
      </c>
      <c r="J15" s="11">
        <f>Таблица1323423[[#This Row],[8]]-Таблица1323423[[#This Row],[6]]</f>
        <v>-484592.5</v>
      </c>
    </row>
    <row r="16" spans="1:10" x14ac:dyDescent="0.25">
      <c r="A16" s="15">
        <v>150036</v>
      </c>
      <c r="B16" s="17" t="s">
        <v>47</v>
      </c>
      <c r="C16" s="6" t="s">
        <v>22</v>
      </c>
      <c r="D16" s="7" t="s">
        <v>46</v>
      </c>
      <c r="E16" s="12"/>
      <c r="F16" s="11">
        <f>VLOOKUP(Таблица1323423[[#This Row],[1]],'[5]На начало 2023 года'!$A$8:$S$68,19,0)</f>
        <v>2404985.1</v>
      </c>
      <c r="G16" s="12"/>
      <c r="H16" s="11">
        <v>2404965</v>
      </c>
      <c r="I16" s="12">
        <f>Таблица1323423[[#This Row],[7]]-Таблица1323423[[#This Row],[5]]</f>
        <v>0</v>
      </c>
      <c r="J16" s="11">
        <f>Таблица1323423[[#This Row],[8]]-Таблица1323423[[#This Row],[6]]</f>
        <v>-20.100000000093132</v>
      </c>
    </row>
    <row r="17" spans="1:10" x14ac:dyDescent="0.25">
      <c r="A17" s="15">
        <v>150112</v>
      </c>
      <c r="B17" s="17" t="s">
        <v>45</v>
      </c>
      <c r="C17" s="6" t="s">
        <v>22</v>
      </c>
      <c r="D17" s="7" t="s">
        <v>46</v>
      </c>
      <c r="E17" s="12"/>
      <c r="F17" s="11">
        <f>VLOOKUP(Таблица1323423[[#This Row],[1]],'[5]На начало 2023 года'!$A$8:$S$68,19,0)</f>
        <v>24345689.800000001</v>
      </c>
      <c r="G17" s="12"/>
      <c r="H17" s="11">
        <v>17737892.699999999</v>
      </c>
      <c r="I17" s="12">
        <f>Таблица1323423[[#This Row],[7]]-Таблица1323423[[#This Row],[5]]</f>
        <v>0</v>
      </c>
      <c r="J17" s="11">
        <f>Таблица1323423[[#This Row],[8]]-Таблица1323423[[#This Row],[6]]</f>
        <v>-6607797.1000000015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5" type="noConversion"/>
  <pageMargins left="0.7" right="0.7" top="0.75" bottom="0.75" header="0.3" footer="0.3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Кусова З.Р.</cp:lastModifiedBy>
  <cp:lastPrinted>2023-03-06T14:06:42Z</cp:lastPrinted>
  <dcterms:created xsi:type="dcterms:W3CDTF">2022-02-25T07:50:56Z</dcterms:created>
  <dcterms:modified xsi:type="dcterms:W3CDTF">2023-03-29T10:03:27Z</dcterms:modified>
</cp:coreProperties>
</file>