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07-25 Протокол №06\"/>
    </mc:Choice>
  </mc:AlternateContent>
  <bookViews>
    <workbookView xWindow="-120" yWindow="-120" windowWidth="29040" windowHeight="15840"/>
  </bookViews>
  <sheets>
    <sheet name="Приложение 1" sheetId="4" r:id="rId1"/>
    <sheet name="Приложение 2" sheetId="5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4" l="1"/>
  <c r="K30" i="4"/>
  <c r="J31" i="4"/>
  <c r="K31" i="4"/>
  <c r="J32" i="4"/>
  <c r="K32" i="4"/>
  <c r="J33" i="4"/>
  <c r="K33" i="4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18" i="4"/>
  <c r="K18" i="4"/>
  <c r="J19" i="4"/>
  <c r="K19" i="4"/>
  <c r="J17" i="4" l="1"/>
  <c r="K17" i="4"/>
  <c r="J16" i="4"/>
  <c r="K16" i="4"/>
  <c r="J21" i="4"/>
  <c r="K21" i="4"/>
  <c r="J22" i="4"/>
  <c r="K22" i="4"/>
  <c r="J23" i="4"/>
  <c r="K23" i="4"/>
  <c r="J24" i="4"/>
  <c r="K24" i="4"/>
  <c r="J20" i="4"/>
  <c r="J25" i="4"/>
  <c r="J26" i="4"/>
  <c r="J27" i="4"/>
  <c r="J28" i="4"/>
  <c r="J29" i="4"/>
  <c r="K20" i="4"/>
  <c r="K25" i="4"/>
  <c r="K26" i="4"/>
  <c r="K27" i="4"/>
  <c r="K28" i="4"/>
  <c r="K29" i="4"/>
  <c r="J15" i="4" l="1"/>
  <c r="K15" i="4"/>
  <c r="J10" i="4" l="1"/>
  <c r="J11" i="4"/>
  <c r="J12" i="4"/>
  <c r="J13" i="4"/>
  <c r="J14" i="4"/>
  <c r="K10" i="4"/>
  <c r="K11" i="4"/>
  <c r="K12" i="4"/>
  <c r="K13" i="4"/>
  <c r="K14" i="4"/>
  <c r="K9" i="4" l="1"/>
  <c r="J9" i="4"/>
</calcChain>
</file>

<file path=xl/sharedStrings.xml><?xml version="1.0" encoding="utf-8"?>
<sst xmlns="http://schemas.openxmlformats.org/spreadsheetml/2006/main" count="134" uniqueCount="61">
  <si>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</si>
  <si>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</si>
  <si>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</si>
  <si>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</si>
  <si>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</si>
  <si>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</si>
  <si>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</si>
  <si>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</si>
  <si>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</si>
  <si>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</si>
  <si>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</si>
  <si>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</si>
  <si>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</si>
  <si>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</si>
  <si>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</si>
  <si>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</si>
  <si>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</si>
  <si>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</si>
  <si>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</si>
  <si>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АПП</t>
  </si>
  <si>
    <t>11</t>
  </si>
  <si>
    <t>Вид оказания МП</t>
  </si>
  <si>
    <t xml:space="preserve"> Приложение № 1</t>
  </si>
  <si>
    <t xml:space="preserve"> Приложение № 2</t>
  </si>
  <si>
    <t>Измененные объемы на 2023 год по Протоколу № 5 от 23.06.2023 г.</t>
  </si>
  <si>
    <t>Измененные объемы на 2023 год по Протоколу № 6 от 25.07.2023 г.</t>
  </si>
  <si>
    <t xml:space="preserve"> ТП ОМС № 6 от от 25.07.2023 г.</t>
  </si>
  <si>
    <t>Группа ВМП</t>
  </si>
  <si>
    <t>ГБУЗ "РКБСМП" МЗ РСО-АЛАНИЯ</t>
  </si>
  <si>
    <t>КС</t>
  </si>
  <si>
    <t>097-терапия</t>
  </si>
  <si>
    <t>029-кардиология</t>
  </si>
  <si>
    <t>ГБУЗ РКБ МЗ РСО-АЛАНИЯ</t>
  </si>
  <si>
    <t>ГБУЗ "АЛАГИРСКАЯ ЦРБ"</t>
  </si>
  <si>
    <t>ГБУЗ "ПРИГОРОДНАЯ ЦРБ" МЗ РСО-АЛАНИЯ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</si>
  <si>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</si>
  <si>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ООО "ЗДОРОВЬЕ"</t>
  </si>
  <si>
    <t>ГБУЗ "МЦРБ" МЗ РСО-АЛАНИЯ</t>
  </si>
  <si>
    <t>100-травматология и ортопедия</t>
  </si>
  <si>
    <t>ГБУЗ РДКБ МЗ РСО - АЛАНИЯ</t>
  </si>
  <si>
    <t>019-детская урология-андрология</t>
  </si>
  <si>
    <t>020-детская хирургия</t>
  </si>
  <si>
    <t>054-нейрохирургия</t>
  </si>
  <si>
    <t>055-неонатология</t>
  </si>
  <si>
    <t>065-офтальмология</t>
  </si>
  <si>
    <t>ВМП</t>
  </si>
  <si>
    <t>114-хирургия (комбустиология)</t>
  </si>
  <si>
    <t>011-гастроэнтерология</t>
  </si>
  <si>
    <t>056-нефрология</t>
  </si>
  <si>
    <t>068-педиатрия</t>
  </si>
  <si>
    <t>ВМП 13</t>
  </si>
  <si>
    <t>ВМП 28</t>
  </si>
  <si>
    <t>ВМП 29</t>
  </si>
  <si>
    <t>ВМП 30</t>
  </si>
  <si>
    <t>ВМП 56</t>
  </si>
  <si>
    <t>ВМП 16</t>
  </si>
  <si>
    <t>ВМП 17</t>
  </si>
  <si>
    <t>ООО "Клиника внутренних болезней"</t>
  </si>
  <si>
    <t>УЗИ ССС - Эхокардиография</t>
  </si>
  <si>
    <t>УЗИ ССС - Дуплексное сканирование сосудов</t>
  </si>
  <si>
    <t>ООО "Семейная Медицина"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</si>
</sst>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50"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8:K33" headerRowDxfId="49" dataDxfId="47" totalsRowDxfId="46" headerRowBorderDxfId="48">
  <autoFilter ref="A8:K33"/>
  <tableColumns count="11">
    <tableColumn id="1" name="1" dataDxfId="45" totalsRowDxfId="44" dataCellStyle="Финансовый"/>
    <tableColumn id="2" name="2" dataDxfId="43" totalsRowDxfId="42"/>
    <tableColumn id="4" name="3" dataDxfId="41" totalsRowDxfId="40"/>
    <tableColumn id="3" name="4" dataDxfId="39" totalsRowDxfId="38"/>
    <tableColumn id="15" name="5" dataDxfId="37" totalsRowDxfId="36"/>
    <tableColumn id="5" name="6" dataDxfId="35" totalsRowDxfId="34" dataCellStyle="Финансовый"/>
    <tableColumn id="6" name="7" dataDxfId="33" totalsRowDxfId="32" dataCellStyle="Финансовый"/>
    <tableColumn id="7" name="8" dataDxfId="31" totalsRowDxfId="30" dataCellStyle="Финансовый"/>
    <tableColumn id="8" name="9" dataDxfId="29" totalsRowDxfId="28" dataCellStyle="Финансовый"/>
    <tableColumn id="9" name="10" totalsRowFunction="sum" dataDxfId="27" totalsRowDxfId="26" dataCellStyle="Финансовый">
      <calculatedColumnFormula>Таблица132342[[#This Row],[8]]-Таблица132342[[#This Row],[6]]</calculatedColumnFormula>
    </tableColumn>
    <tableColumn id="10" name="11" totalsRowFunction="sum" dataDxfId="25" totalsRowDxfId="24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Таблица1323423" displayName="Таблица1323423" ref="A8:J17" headerRowDxfId="23" dataDxfId="21" totalsRowDxfId="20" headerRowBorderDxfId="22">
  <autoFilter ref="A8:J17"/>
  <tableColumns count="10">
    <tableColumn id="1" name="1" dataDxfId="19" totalsRowDxfId="18" dataCellStyle="Финансовый"/>
    <tableColumn id="2" name="2" dataDxfId="17" totalsRowDxfId="16"/>
    <tableColumn id="4" name="3" dataDxfId="15" totalsRowDxfId="14"/>
    <tableColumn id="3" name="4" dataDxfId="13" totalsRowDxfId="12"/>
    <tableColumn id="5" name="6" dataDxfId="11" totalsRowDxfId="10" dataCellStyle="Финансовый"/>
    <tableColumn id="6" name="7" dataDxfId="9" totalsRowDxfId="8" dataCellStyle="Финансовый"/>
    <tableColumn id="7" name="8" dataDxfId="7" totalsRowDxfId="6" dataCellStyle="Финансовый"/>
    <tableColumn id="8" name="9" dataDxfId="5" totalsRowDxfId="4" dataCellStyle="Финансовый"/>
    <tableColumn id="9" name="10" dataDxfId="3" totalsRowDxfId="2" dataCellStyle="Финансовый">
      <calculatedColumnFormula>Таблица1323423[[#This Row],[8]]-Таблица1323423[[#This Row],[6]]</calculatedColumnFormula>
    </tableColumn>
    <tableColumn id="10" name="11" dataDxfId="1" totalsRowDxfId="0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H11" sqref="H11"/>
    </sheetView>
  </sheetViews>
  <sheetFormatPr defaultRowHeight="15" x14ac:dyDescent="0.25"/>
  <cols>
    <col min="1" max="1" width="10.28515625" customWidth="1"/>
    <col min="2" max="2" width="31.28515625" style="6" customWidth="1"/>
    <col min="3" max="3" width="10.5703125" style="6" customWidth="1"/>
    <col min="4" max="4" width="55.42578125" customWidth="1"/>
    <col min="5" max="5" width="9.7109375" customWidth="1"/>
    <col min="6" max="6" width="11.42578125" customWidth="1"/>
    <col min="7" max="7" width="14.28515625" customWidth="1"/>
    <col min="8" max="8" width="9.28515625" customWidth="1"/>
    <col min="9" max="9" width="16.5703125" customWidth="1"/>
    <col min="10" max="10" width="9.42578125" customWidth="1"/>
    <col min="11" max="11" width="16" customWidth="1"/>
    <col min="12" max="12" width="14.5703125" style="5" bestFit="1" customWidth="1"/>
  </cols>
  <sheetData>
    <row r="1" spans="1:11" x14ac:dyDescent="0.25">
      <c r="K1" s="7" t="s">
        <v>22</v>
      </c>
    </row>
    <row r="2" spans="1:11" x14ac:dyDescent="0.25">
      <c r="K2" s="7" t="s">
        <v>0</v>
      </c>
    </row>
    <row r="3" spans="1:11" x14ac:dyDescent="0.25">
      <c r="K3" s="7" t="s">
        <v>1</v>
      </c>
    </row>
    <row r="4" spans="1:11" x14ac:dyDescent="0.25">
      <c r="K4" s="7" t="s">
        <v>26</v>
      </c>
    </row>
    <row r="6" spans="1:11" ht="46.5" customHeight="1" x14ac:dyDescent="0.25">
      <c r="A6" s="21" t="s">
        <v>2</v>
      </c>
      <c r="B6" s="21" t="s">
        <v>3</v>
      </c>
      <c r="C6" s="22" t="s">
        <v>18</v>
      </c>
      <c r="D6" s="22" t="s">
        <v>17</v>
      </c>
      <c r="E6" s="22" t="s">
        <v>27</v>
      </c>
      <c r="F6" s="21" t="s">
        <v>24</v>
      </c>
      <c r="G6" s="21"/>
      <c r="H6" s="21" t="s">
        <v>25</v>
      </c>
      <c r="I6" s="21"/>
      <c r="J6" s="21" t="s">
        <v>4</v>
      </c>
      <c r="K6" s="21"/>
    </row>
    <row r="7" spans="1:11" ht="30" x14ac:dyDescent="0.25">
      <c r="A7" s="21"/>
      <c r="B7" s="21"/>
      <c r="C7" s="23"/>
      <c r="D7" s="23"/>
      <c r="E7" s="23"/>
      <c r="F7" s="8" t="s">
        <v>5</v>
      </c>
      <c r="G7" s="8" t="s">
        <v>6</v>
      </c>
      <c r="H7" s="8" t="s">
        <v>5</v>
      </c>
      <c r="I7" s="8" t="s">
        <v>6</v>
      </c>
      <c r="J7" s="8" t="s">
        <v>5</v>
      </c>
      <c r="K7" s="8" t="s">
        <v>6</v>
      </c>
    </row>
    <row r="8" spans="1:11" x14ac:dyDescent="0.25">
      <c r="A8" s="9" t="s">
        <v>7</v>
      </c>
      <c r="B8" s="10" t="s">
        <v>8</v>
      </c>
      <c r="C8" s="9" t="s">
        <v>9</v>
      </c>
      <c r="D8" s="10" t="s">
        <v>10</v>
      </c>
      <c r="E8" s="9" t="s">
        <v>11</v>
      </c>
      <c r="F8" s="10" t="s">
        <v>12</v>
      </c>
      <c r="G8" s="9" t="s">
        <v>15</v>
      </c>
      <c r="H8" s="10" t="s">
        <v>13</v>
      </c>
      <c r="I8" s="9" t="s">
        <v>14</v>
      </c>
      <c r="J8" s="10" t="s">
        <v>16</v>
      </c>
      <c r="K8" s="9" t="s">
        <v>20</v>
      </c>
    </row>
    <row r="9" spans="1:11" x14ac:dyDescent="0.25">
      <c r="A9" s="11">
        <v>150003</v>
      </c>
      <c r="B9" s="12" t="s">
        <v>28</v>
      </c>
      <c r="C9" s="13" t="s">
        <v>29</v>
      </c>
      <c r="D9" s="14" t="s">
        <v>30</v>
      </c>
      <c r="E9" s="15"/>
      <c r="F9" s="2">
        <v>3196</v>
      </c>
      <c r="G9" s="4">
        <v>92368650.719999999</v>
      </c>
      <c r="H9" s="2">
        <v>2796</v>
      </c>
      <c r="I9" s="4">
        <v>83627879.469999999</v>
      </c>
      <c r="J9" s="16">
        <f>Таблица132342[[#This Row],[8]]-Таблица132342[[#This Row],[6]]</f>
        <v>-400</v>
      </c>
      <c r="K9" s="17">
        <f>Таблица132342[[#This Row],[9]]-Таблица132342[[#This Row],[7]]</f>
        <v>-8740771.25</v>
      </c>
    </row>
    <row r="10" spans="1:11" x14ac:dyDescent="0.25">
      <c r="A10" s="11"/>
      <c r="B10" s="12"/>
      <c r="C10" s="13" t="s">
        <v>29</v>
      </c>
      <c r="D10" s="14" t="s">
        <v>31</v>
      </c>
      <c r="E10" s="15"/>
      <c r="F10" s="2">
        <v>0</v>
      </c>
      <c r="G10" s="4">
        <v>0</v>
      </c>
      <c r="H10" s="2">
        <v>165</v>
      </c>
      <c r="I10" s="4">
        <v>8740771.25</v>
      </c>
      <c r="J10" s="2">
        <f>Таблица132342[[#This Row],[8]]-Таблица132342[[#This Row],[6]]</f>
        <v>165</v>
      </c>
      <c r="K10" s="4">
        <f>Таблица132342[[#This Row],[9]]-Таблица132342[[#This Row],[7]]</f>
        <v>8740771.25</v>
      </c>
    </row>
    <row r="11" spans="1:11" ht="45" x14ac:dyDescent="0.25">
      <c r="A11" s="1">
        <v>150001</v>
      </c>
      <c r="B11" s="12" t="s">
        <v>32</v>
      </c>
      <c r="C11" s="13" t="s">
        <v>29</v>
      </c>
      <c r="D11" s="13" t="s">
        <v>35</v>
      </c>
      <c r="E11" s="15"/>
      <c r="F11" s="2">
        <v>3924</v>
      </c>
      <c r="G11" s="4">
        <v>115807137.48000002</v>
      </c>
      <c r="H11" s="2">
        <v>3972</v>
      </c>
      <c r="I11" s="4">
        <v>116685844.37</v>
      </c>
      <c r="J11" s="2">
        <f>Таблица132342[[#This Row],[8]]-Таблица132342[[#This Row],[6]]</f>
        <v>48</v>
      </c>
      <c r="K11" s="4">
        <f>Таблица132342[[#This Row],[9]]-Таблица132342[[#This Row],[7]]</f>
        <v>878706.88999998569</v>
      </c>
    </row>
    <row r="12" spans="1:11" ht="45" x14ac:dyDescent="0.25">
      <c r="A12" s="1">
        <v>150007</v>
      </c>
      <c r="B12" s="12" t="s">
        <v>33</v>
      </c>
      <c r="C12" s="13" t="s">
        <v>29</v>
      </c>
      <c r="D12" s="13" t="s">
        <v>35</v>
      </c>
      <c r="E12" s="15"/>
      <c r="F12" s="2">
        <v>602</v>
      </c>
      <c r="G12" s="4">
        <v>11036594.930000002</v>
      </c>
      <c r="H12" s="2">
        <v>582</v>
      </c>
      <c r="I12" s="4">
        <v>10669930.65</v>
      </c>
      <c r="J12" s="2">
        <f>Таблица132342[[#This Row],[8]]-Таблица132342[[#This Row],[6]]</f>
        <v>-20</v>
      </c>
      <c r="K12" s="4">
        <f>Таблица132342[[#This Row],[9]]-Таблица132342[[#This Row],[7]]</f>
        <v>-366664.28000000119</v>
      </c>
    </row>
    <row r="13" spans="1:11" ht="45" x14ac:dyDescent="0.25">
      <c r="A13" s="11">
        <v>150016</v>
      </c>
      <c r="B13" s="12" t="s">
        <v>34</v>
      </c>
      <c r="C13" s="13" t="s">
        <v>29</v>
      </c>
      <c r="D13" s="13" t="s">
        <v>35</v>
      </c>
      <c r="E13" s="15"/>
      <c r="F13" s="2">
        <v>1264</v>
      </c>
      <c r="G13" s="4">
        <v>23115066.419999998</v>
      </c>
      <c r="H13" s="2">
        <v>1236</v>
      </c>
      <c r="I13" s="4">
        <v>22603023.809999999</v>
      </c>
      <c r="J13" s="2">
        <f>Таблица132342[[#This Row],[8]]-Таблица132342[[#This Row],[6]]</f>
        <v>-28</v>
      </c>
      <c r="K13" s="4">
        <f>Таблица132342[[#This Row],[9]]-Таблица132342[[#This Row],[7]]</f>
        <v>-512042.6099999994</v>
      </c>
    </row>
    <row r="14" spans="1:11" x14ac:dyDescent="0.25">
      <c r="A14" s="11">
        <v>150063</v>
      </c>
      <c r="B14" s="12" t="s">
        <v>36</v>
      </c>
      <c r="C14" s="13" t="s">
        <v>29</v>
      </c>
      <c r="D14" s="14" t="s">
        <v>38</v>
      </c>
      <c r="E14" s="15"/>
      <c r="F14" s="2">
        <v>50</v>
      </c>
      <c r="G14" s="4">
        <v>3218971.47</v>
      </c>
      <c r="H14" s="2">
        <v>70</v>
      </c>
      <c r="I14" s="4">
        <v>3826246.65</v>
      </c>
      <c r="J14" s="2">
        <f>Таблица132342[[#This Row],[8]]-Таблица132342[[#This Row],[6]]</f>
        <v>20</v>
      </c>
      <c r="K14" s="4">
        <f>Таблица132342[[#This Row],[9]]-Таблица132342[[#This Row],[7]]</f>
        <v>607275.1799999997</v>
      </c>
    </row>
    <row r="15" spans="1:11" x14ac:dyDescent="0.25">
      <c r="A15" s="1">
        <v>150112</v>
      </c>
      <c r="B15" s="12" t="s">
        <v>37</v>
      </c>
      <c r="C15" s="13" t="s">
        <v>29</v>
      </c>
      <c r="D15" s="14" t="s">
        <v>38</v>
      </c>
      <c r="E15" s="15"/>
      <c r="F15" s="2">
        <v>586</v>
      </c>
      <c r="G15" s="3">
        <v>17793162.75</v>
      </c>
      <c r="H15" s="2">
        <v>566</v>
      </c>
      <c r="I15" s="4">
        <v>17185887.57</v>
      </c>
      <c r="J15" s="2">
        <f>Таблица132342[[#This Row],[8]]-Таблица132342[[#This Row],[6]]</f>
        <v>-20</v>
      </c>
      <c r="K15" s="4">
        <f>Таблица132342[[#This Row],[9]]-Таблица132342[[#This Row],[7]]</f>
        <v>-607275.1799999997</v>
      </c>
    </row>
    <row r="16" spans="1:11" x14ac:dyDescent="0.25">
      <c r="A16" s="9">
        <v>150002</v>
      </c>
      <c r="B16" s="20" t="s">
        <v>39</v>
      </c>
      <c r="C16" s="13" t="s">
        <v>29</v>
      </c>
      <c r="D16" s="14" t="s">
        <v>38</v>
      </c>
      <c r="E16" s="15"/>
      <c r="F16" s="2">
        <v>1068</v>
      </c>
      <c r="G16" s="3">
        <v>28541978.169999991</v>
      </c>
      <c r="H16" s="2">
        <v>981</v>
      </c>
      <c r="I16" s="4">
        <v>22438305.120000001</v>
      </c>
      <c r="J16" s="2">
        <f>Таблица132342[[#This Row],[8]]-Таблица132342[[#This Row],[6]]</f>
        <v>-87</v>
      </c>
      <c r="K16" s="4">
        <f>Таблица132342[[#This Row],[9]]-Таблица132342[[#This Row],[7]]</f>
        <v>-6103673.0499999896</v>
      </c>
    </row>
    <row r="17" spans="1:11" x14ac:dyDescent="0.25">
      <c r="A17" s="1"/>
      <c r="B17" s="12"/>
      <c r="C17" s="13" t="s">
        <v>29</v>
      </c>
      <c r="D17" s="14" t="s">
        <v>40</v>
      </c>
      <c r="E17" s="15"/>
      <c r="F17" s="2">
        <v>984</v>
      </c>
      <c r="G17" s="3">
        <v>28921717.809999995</v>
      </c>
      <c r="H17" s="2">
        <v>779</v>
      </c>
      <c r="I17" s="4">
        <v>21781275.120000001</v>
      </c>
      <c r="J17" s="2">
        <f>Таблица132342[[#This Row],[8]]-Таблица132342[[#This Row],[6]]</f>
        <v>-205</v>
      </c>
      <c r="K17" s="4">
        <f>Таблица132342[[#This Row],[9]]-Таблица132342[[#This Row],[7]]</f>
        <v>-7140442.6899999939</v>
      </c>
    </row>
    <row r="18" spans="1:11" x14ac:dyDescent="0.25">
      <c r="A18" s="1"/>
      <c r="B18" s="12"/>
      <c r="C18" s="13" t="s">
        <v>29</v>
      </c>
      <c r="D18" s="14" t="s">
        <v>41</v>
      </c>
      <c r="E18" s="15"/>
      <c r="F18" s="2">
        <v>1632</v>
      </c>
      <c r="G18" s="3">
        <v>33267478.189999994</v>
      </c>
      <c r="H18" s="2">
        <v>1307</v>
      </c>
      <c r="I18" s="4">
        <v>26747726.41</v>
      </c>
      <c r="J18" s="2">
        <f>Таблица132342[[#This Row],[8]]-Таблица132342[[#This Row],[6]]</f>
        <v>-325</v>
      </c>
      <c r="K18" s="4">
        <f>Таблица132342[[#This Row],[9]]-Таблица132342[[#This Row],[7]]</f>
        <v>-6519751.7799999937</v>
      </c>
    </row>
    <row r="19" spans="1:11" x14ac:dyDescent="0.25">
      <c r="A19" s="1"/>
      <c r="B19" s="12"/>
      <c r="C19" s="13" t="s">
        <v>29</v>
      </c>
      <c r="D19" s="14" t="s">
        <v>42</v>
      </c>
      <c r="E19" s="15"/>
      <c r="F19" s="2">
        <v>684</v>
      </c>
      <c r="G19" s="3">
        <v>30835518.330000002</v>
      </c>
      <c r="H19" s="2">
        <v>672</v>
      </c>
      <c r="I19" s="4">
        <v>30302096.329999998</v>
      </c>
      <c r="J19" s="2">
        <f>Таблица132342[[#This Row],[8]]-Таблица132342[[#This Row],[6]]</f>
        <v>-12</v>
      </c>
      <c r="K19" s="4">
        <f>Таблица132342[[#This Row],[9]]-Таблица132342[[#This Row],[7]]</f>
        <v>-533422.00000000373</v>
      </c>
    </row>
    <row r="20" spans="1:11" x14ac:dyDescent="0.25">
      <c r="A20" s="11"/>
      <c r="B20" s="12"/>
      <c r="C20" s="13" t="s">
        <v>29</v>
      </c>
      <c r="D20" s="14" t="s">
        <v>43</v>
      </c>
      <c r="E20" s="15"/>
      <c r="F20" s="2">
        <v>588</v>
      </c>
      <c r="G20" s="18">
        <v>67648926.780000001</v>
      </c>
      <c r="H20" s="2">
        <v>539</v>
      </c>
      <c r="I20" s="4">
        <v>62061178.780000001</v>
      </c>
      <c r="J20" s="2">
        <f>Таблица132342[[#This Row],[8]]-Таблица132342[[#This Row],[6]]</f>
        <v>-49</v>
      </c>
      <c r="K20" s="4">
        <f>Таблица132342[[#This Row],[9]]-Таблица132342[[#This Row],[7]]</f>
        <v>-5587748</v>
      </c>
    </row>
    <row r="21" spans="1:11" x14ac:dyDescent="0.25">
      <c r="A21" s="11"/>
      <c r="B21" s="12"/>
      <c r="C21" s="13" t="s">
        <v>29</v>
      </c>
      <c r="D21" s="14" t="s">
        <v>44</v>
      </c>
      <c r="E21" s="15"/>
      <c r="F21" s="2">
        <v>466</v>
      </c>
      <c r="G21" s="18">
        <v>8482302.4700000025</v>
      </c>
      <c r="H21" s="2">
        <v>445</v>
      </c>
      <c r="I21" s="4">
        <v>8103410.4699999997</v>
      </c>
      <c r="J21" s="2">
        <f>Таблица132342[[#This Row],[8]]-Таблица132342[[#This Row],[6]]</f>
        <v>-21</v>
      </c>
      <c r="K21" s="4">
        <f>Таблица132342[[#This Row],[9]]-Таблица132342[[#This Row],[7]]</f>
        <v>-378892.00000000279</v>
      </c>
    </row>
    <row r="22" spans="1:11" x14ac:dyDescent="0.25">
      <c r="A22" s="1"/>
      <c r="B22" s="12"/>
      <c r="C22" s="13" t="s">
        <v>29</v>
      </c>
      <c r="D22" s="14" t="s">
        <v>46</v>
      </c>
      <c r="E22" s="15"/>
      <c r="F22" s="2">
        <v>96</v>
      </c>
      <c r="G22" s="18">
        <v>11958440.810000001</v>
      </c>
      <c r="H22" s="2">
        <v>136</v>
      </c>
      <c r="I22" s="4">
        <v>16803657.859999999</v>
      </c>
      <c r="J22" s="2">
        <f>Таблица132342[[#This Row],[8]]-Таблица132342[[#This Row],[6]]</f>
        <v>40</v>
      </c>
      <c r="K22" s="4">
        <f>Таблица132342[[#This Row],[9]]-Таблица132342[[#This Row],[7]]</f>
        <v>4845217.0499999989</v>
      </c>
    </row>
    <row r="23" spans="1:11" ht="45" x14ac:dyDescent="0.25">
      <c r="A23" s="11"/>
      <c r="B23" s="12"/>
      <c r="C23" s="13" t="s">
        <v>29</v>
      </c>
      <c r="D23" s="13" t="s">
        <v>35</v>
      </c>
      <c r="E23" s="15"/>
      <c r="F23" s="2">
        <v>10</v>
      </c>
      <c r="G23" s="18">
        <v>213582.5</v>
      </c>
      <c r="H23" s="2">
        <v>30</v>
      </c>
      <c r="I23" s="4">
        <v>626575.5</v>
      </c>
      <c r="J23" s="2">
        <f>Таблица132342[[#This Row],[8]]-Таблица132342[[#This Row],[6]]</f>
        <v>20</v>
      </c>
      <c r="K23" s="4">
        <f>Таблица132342[[#This Row],[9]]-Таблица132342[[#This Row],[7]]</f>
        <v>412993</v>
      </c>
    </row>
    <row r="24" spans="1:11" x14ac:dyDescent="0.25">
      <c r="A24" s="11"/>
      <c r="B24" s="12"/>
      <c r="C24" s="13" t="s">
        <v>29</v>
      </c>
      <c r="D24" s="14" t="s">
        <v>47</v>
      </c>
      <c r="E24" s="15"/>
      <c r="F24" s="2">
        <v>240</v>
      </c>
      <c r="G24" s="18">
        <v>4889505.5999999987</v>
      </c>
      <c r="H24" s="2">
        <v>510</v>
      </c>
      <c r="I24" s="4">
        <v>10729474.289999999</v>
      </c>
      <c r="J24" s="2">
        <f>Таблица132342[[#This Row],[8]]-Таблица132342[[#This Row],[6]]</f>
        <v>270</v>
      </c>
      <c r="K24" s="4">
        <f>Таблица132342[[#This Row],[9]]-Таблица132342[[#This Row],[7]]</f>
        <v>5839968.6900000004</v>
      </c>
    </row>
    <row r="25" spans="1:11" x14ac:dyDescent="0.25">
      <c r="A25" s="11"/>
      <c r="B25" s="12"/>
      <c r="C25" s="13" t="s">
        <v>29</v>
      </c>
      <c r="D25" s="14" t="s">
        <v>48</v>
      </c>
      <c r="E25" s="15"/>
      <c r="F25" s="2">
        <v>264</v>
      </c>
      <c r="G25" s="18">
        <v>8884162.2200000007</v>
      </c>
      <c r="H25" s="2">
        <v>434</v>
      </c>
      <c r="I25" s="4">
        <v>15024604.91</v>
      </c>
      <c r="J25" s="2">
        <f>Таблица132342[[#This Row],[8]]-Таблица132342[[#This Row],[6]]</f>
        <v>170</v>
      </c>
      <c r="K25" s="4">
        <f>Таблица132342[[#This Row],[9]]-Таблица132342[[#This Row],[7]]</f>
        <v>6140442.6899999995</v>
      </c>
    </row>
    <row r="26" spans="1:11" x14ac:dyDescent="0.25">
      <c r="A26" s="11"/>
      <c r="B26" s="12"/>
      <c r="C26" s="13" t="s">
        <v>29</v>
      </c>
      <c r="D26" s="14" t="s">
        <v>49</v>
      </c>
      <c r="E26" s="15"/>
      <c r="F26" s="2">
        <v>132</v>
      </c>
      <c r="G26" s="18">
        <v>2388804.1800000002</v>
      </c>
      <c r="H26" s="2">
        <v>202</v>
      </c>
      <c r="I26" s="4">
        <v>3655594.27</v>
      </c>
      <c r="J26" s="2">
        <f>Таблица132342[[#This Row],[8]]-Таблица132342[[#This Row],[6]]</f>
        <v>70</v>
      </c>
      <c r="K26" s="4">
        <f>Таблица132342[[#This Row],[9]]-Таблица132342[[#This Row],[7]]</f>
        <v>1266790.0899999999</v>
      </c>
    </row>
    <row r="27" spans="1:11" x14ac:dyDescent="0.25">
      <c r="A27" s="11"/>
      <c r="B27" s="12"/>
      <c r="C27" s="13" t="s">
        <v>45</v>
      </c>
      <c r="D27" s="14" t="s">
        <v>42</v>
      </c>
      <c r="E27" s="15" t="s">
        <v>50</v>
      </c>
      <c r="F27" s="2">
        <v>0</v>
      </c>
      <c r="G27" s="18">
        <v>0</v>
      </c>
      <c r="H27" s="2">
        <v>2</v>
      </c>
      <c r="I27" s="4">
        <v>533422</v>
      </c>
      <c r="J27" s="2">
        <f>Таблица132342[[#This Row],[8]]-Таблица132342[[#This Row],[6]]</f>
        <v>2</v>
      </c>
      <c r="K27" s="4">
        <f>Таблица132342[[#This Row],[9]]-Таблица132342[[#This Row],[7]]</f>
        <v>533422</v>
      </c>
    </row>
    <row r="28" spans="1:11" x14ac:dyDescent="0.25">
      <c r="A28" s="11"/>
      <c r="B28" s="12"/>
      <c r="C28" s="13" t="s">
        <v>45</v>
      </c>
      <c r="D28" s="14" t="s">
        <v>44</v>
      </c>
      <c r="E28" s="15" t="s">
        <v>51</v>
      </c>
      <c r="F28" s="2">
        <v>0</v>
      </c>
      <c r="G28" s="18">
        <v>0</v>
      </c>
      <c r="H28" s="2">
        <v>1</v>
      </c>
      <c r="I28" s="4">
        <v>71246</v>
      </c>
      <c r="J28" s="2">
        <f>Таблица132342[[#This Row],[8]]-Таблица132342[[#This Row],[6]]</f>
        <v>1</v>
      </c>
      <c r="K28" s="4">
        <f>Таблица132342[[#This Row],[9]]-Таблица132342[[#This Row],[7]]</f>
        <v>71246</v>
      </c>
    </row>
    <row r="29" spans="1:11" x14ac:dyDescent="0.25">
      <c r="A29" s="11"/>
      <c r="B29" s="12"/>
      <c r="C29" s="13" t="s">
        <v>45</v>
      </c>
      <c r="D29" s="14" t="s">
        <v>44</v>
      </c>
      <c r="E29" s="15" t="s">
        <v>52</v>
      </c>
      <c r="F29" s="2">
        <v>0</v>
      </c>
      <c r="G29" s="18">
        <v>0</v>
      </c>
      <c r="H29" s="2">
        <v>1</v>
      </c>
      <c r="I29" s="4">
        <v>103544</v>
      </c>
      <c r="J29" s="2">
        <f>Таблица132342[[#This Row],[8]]-Таблица132342[[#This Row],[6]]</f>
        <v>1</v>
      </c>
      <c r="K29" s="4">
        <f>Таблица132342[[#This Row],[9]]-Таблица132342[[#This Row],[7]]</f>
        <v>103544</v>
      </c>
    </row>
    <row r="30" spans="1:11" x14ac:dyDescent="0.25">
      <c r="A30" s="11"/>
      <c r="B30" s="12"/>
      <c r="C30" s="13" t="s">
        <v>45</v>
      </c>
      <c r="D30" s="14" t="s">
        <v>44</v>
      </c>
      <c r="E30" s="15" t="s">
        <v>53</v>
      </c>
      <c r="F30" s="2">
        <v>0</v>
      </c>
      <c r="G30" s="18">
        <v>0</v>
      </c>
      <c r="H30" s="2">
        <v>2</v>
      </c>
      <c r="I30" s="4">
        <v>204102</v>
      </c>
      <c r="J30" s="2">
        <f>Таблица132342[[#This Row],[8]]-Таблица132342[[#This Row],[6]]</f>
        <v>2</v>
      </c>
      <c r="K30" s="4">
        <f>Таблица132342[[#This Row],[9]]-Таблица132342[[#This Row],[7]]</f>
        <v>204102</v>
      </c>
    </row>
    <row r="31" spans="1:11" x14ac:dyDescent="0.25">
      <c r="A31" s="11"/>
      <c r="B31" s="12"/>
      <c r="C31" s="13" t="s">
        <v>45</v>
      </c>
      <c r="D31" s="14" t="s">
        <v>38</v>
      </c>
      <c r="E31" s="15" t="s">
        <v>54</v>
      </c>
      <c r="F31" s="2">
        <v>0</v>
      </c>
      <c r="G31" s="18">
        <v>0</v>
      </c>
      <c r="H31" s="2">
        <v>8</v>
      </c>
      <c r="I31" s="4">
        <v>1258456</v>
      </c>
      <c r="J31" s="2">
        <f>Таблица132342[[#This Row],[8]]-Таблица132342[[#This Row],[6]]</f>
        <v>8</v>
      </c>
      <c r="K31" s="4">
        <f>Таблица132342[[#This Row],[9]]-Таблица132342[[#This Row],[7]]</f>
        <v>1258456</v>
      </c>
    </row>
    <row r="32" spans="1:11" x14ac:dyDescent="0.25">
      <c r="A32" s="11"/>
      <c r="B32" s="12"/>
      <c r="C32" s="13" t="s">
        <v>45</v>
      </c>
      <c r="D32" s="14" t="s">
        <v>43</v>
      </c>
      <c r="E32" s="15" t="s">
        <v>55</v>
      </c>
      <c r="F32" s="2">
        <v>0</v>
      </c>
      <c r="G32" s="18">
        <v>0</v>
      </c>
      <c r="H32" s="2">
        <v>11</v>
      </c>
      <c r="I32" s="4">
        <v>3211472</v>
      </c>
      <c r="J32" s="2">
        <f>Таблица132342[[#This Row],[8]]-Таблица132342[[#This Row],[6]]</f>
        <v>11</v>
      </c>
      <c r="K32" s="4">
        <f>Таблица132342[[#This Row],[9]]-Таблица132342[[#This Row],[7]]</f>
        <v>3211472</v>
      </c>
    </row>
    <row r="33" spans="1:11" x14ac:dyDescent="0.25">
      <c r="A33" s="11"/>
      <c r="B33" s="12"/>
      <c r="C33" s="13" t="s">
        <v>45</v>
      </c>
      <c r="D33" s="14" t="s">
        <v>43</v>
      </c>
      <c r="E33" s="15" t="s">
        <v>56</v>
      </c>
      <c r="F33" s="2">
        <v>0</v>
      </c>
      <c r="G33" s="18">
        <v>0</v>
      </c>
      <c r="H33" s="2">
        <v>4</v>
      </c>
      <c r="I33" s="4">
        <v>2376276</v>
      </c>
      <c r="J33" s="2">
        <f>Таблица132342[[#This Row],[8]]-Таблица132342[[#This Row],[6]]</f>
        <v>4</v>
      </c>
      <c r="K33" s="4">
        <f>Таблица132342[[#This Row],[9]]-Таблица132342[[#This Row],[7]]</f>
        <v>2376276</v>
      </c>
    </row>
    <row r="35" spans="1:11" x14ac:dyDescent="0.25">
      <c r="K35" s="19"/>
    </row>
  </sheetData>
  <mergeCells count="8">
    <mergeCell ref="J6:K6"/>
    <mergeCell ref="A6:A7"/>
    <mergeCell ref="B6:B7"/>
    <mergeCell ref="D6:D7"/>
    <mergeCell ref="F6:G6"/>
    <mergeCell ref="H6:I6"/>
    <mergeCell ref="C6:C7"/>
    <mergeCell ref="E6:E7"/>
  </mergeCells>
  <phoneticPr fontId="4" type="noConversion"/>
  <pageMargins left="0.25" right="0.25" top="0.75" bottom="0.75" header="0.3" footer="0.3"/>
  <pageSetup paperSize="9" scale="7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E24" sqref="E24"/>
    </sheetView>
  </sheetViews>
  <sheetFormatPr defaultRowHeight="15" x14ac:dyDescent="0.25"/>
  <cols>
    <col min="1" max="1" width="11.85546875" customWidth="1"/>
    <col min="2" max="2" width="42.42578125" style="6" customWidth="1"/>
    <col min="3" max="3" width="12.85546875" style="6" bestFit="1" customWidth="1"/>
    <col min="4" max="4" width="51.710937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5" bestFit="1" customWidth="1"/>
  </cols>
  <sheetData>
    <row r="1" spans="1:10" x14ac:dyDescent="0.25">
      <c r="J1" s="7" t="s">
        <v>23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26</v>
      </c>
    </row>
    <row r="6" spans="1:10" ht="60" customHeight="1" x14ac:dyDescent="0.25">
      <c r="A6" s="21" t="s">
        <v>2</v>
      </c>
      <c r="B6" s="21" t="s">
        <v>3</v>
      </c>
      <c r="C6" s="22" t="s">
        <v>18</v>
      </c>
      <c r="D6" s="21" t="s">
        <v>21</v>
      </c>
      <c r="E6" s="21" t="s">
        <v>24</v>
      </c>
      <c r="F6" s="21"/>
      <c r="G6" s="21" t="s">
        <v>25</v>
      </c>
      <c r="H6" s="21"/>
      <c r="I6" s="21" t="s">
        <v>4</v>
      </c>
      <c r="J6" s="21"/>
    </row>
    <row r="7" spans="1:10" ht="30" customHeight="1" x14ac:dyDescent="0.25">
      <c r="A7" s="21"/>
      <c r="B7" s="21"/>
      <c r="C7" s="23"/>
      <c r="D7" s="21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20</v>
      </c>
    </row>
    <row r="9" spans="1:10" x14ac:dyDescent="0.25">
      <c r="A9" s="11">
        <v>150100</v>
      </c>
      <c r="B9" s="12" t="s">
        <v>57</v>
      </c>
      <c r="C9" s="13" t="s">
        <v>19</v>
      </c>
      <c r="D9" s="14" t="s">
        <v>58</v>
      </c>
      <c r="E9" s="2">
        <v>500</v>
      </c>
      <c r="F9" s="4">
        <v>273665</v>
      </c>
      <c r="G9" s="2">
        <v>500</v>
      </c>
      <c r="H9" s="4">
        <v>273665</v>
      </c>
      <c r="I9" s="16">
        <f>Таблица1323423[[#This Row],[8]]-Таблица1323423[[#This Row],[6]]</f>
        <v>0</v>
      </c>
      <c r="J9" s="17">
        <f>Таблица1323423[[#This Row],[9]]-Таблица1323423[[#This Row],[7]]</f>
        <v>0</v>
      </c>
    </row>
    <row r="10" spans="1:10" x14ac:dyDescent="0.25">
      <c r="A10" s="11"/>
      <c r="B10" s="12"/>
      <c r="C10" s="13" t="s">
        <v>19</v>
      </c>
      <c r="D10" s="14" t="s">
        <v>59</v>
      </c>
      <c r="E10" s="2">
        <v>500</v>
      </c>
      <c r="F10" s="4">
        <v>288465</v>
      </c>
      <c r="G10" s="2">
        <v>974</v>
      </c>
      <c r="H10" s="4">
        <v>561929.81999999995</v>
      </c>
      <c r="I10" s="2">
        <f>Таблица1323423[[#This Row],[8]]-Таблица1323423[[#This Row],[6]]</f>
        <v>474</v>
      </c>
      <c r="J10" s="4">
        <f>Таблица1323423[[#This Row],[9]]-Таблица1323423[[#This Row],[7]]</f>
        <v>273464.81999999995</v>
      </c>
    </row>
    <row r="11" spans="1:10" x14ac:dyDescent="0.25">
      <c r="A11" s="1">
        <v>150064</v>
      </c>
      <c r="B11" s="12" t="s">
        <v>60</v>
      </c>
      <c r="C11" s="13" t="s">
        <v>19</v>
      </c>
      <c r="D11" s="14" t="s">
        <v>58</v>
      </c>
      <c r="E11" s="2">
        <v>5000</v>
      </c>
      <c r="F11" s="4">
        <v>2736650</v>
      </c>
      <c r="G11" s="2">
        <v>4500</v>
      </c>
      <c r="H11" s="4">
        <v>2462985</v>
      </c>
      <c r="I11" s="2">
        <f>Таблица1323423[[#This Row],[8]]-Таблица1323423[[#This Row],[6]]</f>
        <v>-500</v>
      </c>
      <c r="J11" s="4">
        <f>Таблица1323423[[#This Row],[9]]-Таблица1323423[[#This Row],[7]]</f>
        <v>-273665</v>
      </c>
    </row>
    <row r="12" spans="1:10" hidden="1" x14ac:dyDescent="0.25">
      <c r="A12" s="11"/>
      <c r="B12" s="12"/>
      <c r="C12" s="13" t="s">
        <v>19</v>
      </c>
      <c r="D12" s="14"/>
      <c r="E12" s="2"/>
      <c r="F12" s="18"/>
      <c r="G12" s="2"/>
      <c r="H12" s="4"/>
      <c r="I12" s="2">
        <f>Таблица1323423[[#This Row],[8]]-Таблица1323423[[#This Row],[6]]</f>
        <v>0</v>
      </c>
      <c r="J12" s="4">
        <f>Таблица1323423[[#This Row],[9]]-Таблица1323423[[#This Row],[7]]</f>
        <v>0</v>
      </c>
    </row>
    <row r="13" spans="1:10" hidden="1" x14ac:dyDescent="0.25">
      <c r="A13" s="11"/>
      <c r="B13" s="12"/>
      <c r="C13" s="13" t="s">
        <v>19</v>
      </c>
      <c r="D13" s="14"/>
      <c r="E13" s="2"/>
      <c r="F13" s="18"/>
      <c r="G13" s="2"/>
      <c r="H13" s="4"/>
      <c r="I13" s="2">
        <f>Таблица1323423[[#This Row],[8]]-Таблица1323423[[#This Row],[6]]</f>
        <v>0</v>
      </c>
      <c r="J13" s="4">
        <f>Таблица1323423[[#This Row],[9]]-Таблица1323423[[#This Row],[7]]</f>
        <v>0</v>
      </c>
    </row>
    <row r="14" spans="1:10" hidden="1" x14ac:dyDescent="0.25">
      <c r="A14" s="11"/>
      <c r="B14" s="12"/>
      <c r="C14" s="13" t="s">
        <v>19</v>
      </c>
      <c r="D14" s="14"/>
      <c r="E14" s="2"/>
      <c r="F14" s="18"/>
      <c r="G14" s="2"/>
      <c r="H14" s="4"/>
      <c r="I14" s="2">
        <f>Таблица1323423[[#This Row],[8]]-Таблица1323423[[#This Row],[6]]</f>
        <v>0</v>
      </c>
      <c r="J14" s="4">
        <f>Таблица1323423[[#This Row],[9]]-Таблица1323423[[#This Row],[7]]</f>
        <v>0</v>
      </c>
    </row>
    <row r="15" spans="1:10" hidden="1" x14ac:dyDescent="0.25">
      <c r="A15" s="11"/>
      <c r="B15" s="12"/>
      <c r="C15" s="13" t="s">
        <v>19</v>
      </c>
      <c r="D15" s="14"/>
      <c r="E15" s="2"/>
      <c r="F15" s="18"/>
      <c r="G15" s="2"/>
      <c r="H15" s="4"/>
      <c r="I15" s="2">
        <f>Таблица1323423[[#This Row],[8]]-Таблица1323423[[#This Row],[6]]</f>
        <v>0</v>
      </c>
      <c r="J15" s="4">
        <f>Таблица1323423[[#This Row],[9]]-Таблица1323423[[#This Row],[7]]</f>
        <v>0</v>
      </c>
    </row>
    <row r="16" spans="1:10" hidden="1" x14ac:dyDescent="0.25">
      <c r="A16" s="11"/>
      <c r="B16" s="12"/>
      <c r="C16" s="13" t="s">
        <v>19</v>
      </c>
      <c r="D16" s="14"/>
      <c r="E16" s="2"/>
      <c r="F16" s="18"/>
      <c r="G16" s="2"/>
      <c r="H16" s="4"/>
      <c r="I16" s="2">
        <f>Таблица1323423[[#This Row],[8]]-Таблица1323423[[#This Row],[6]]</f>
        <v>0</v>
      </c>
      <c r="J16" s="4">
        <f>Таблица1323423[[#This Row],[9]]-Таблица1323423[[#This Row],[7]]</f>
        <v>0</v>
      </c>
    </row>
    <row r="17" spans="1:10" hidden="1" x14ac:dyDescent="0.25">
      <c r="A17" s="11"/>
      <c r="B17" s="12"/>
      <c r="C17" s="13" t="s">
        <v>19</v>
      </c>
      <c r="D17" s="14"/>
      <c r="E17" s="2"/>
      <c r="F17" s="18"/>
      <c r="G17" s="2"/>
      <c r="H17" s="4"/>
      <c r="I17" s="2">
        <f>Таблица1323423[[#This Row],[8]]-Таблица1323423[[#This Row],[6]]</f>
        <v>0</v>
      </c>
      <c r="J17" s="4">
        <f>Таблица1323423[[#This Row],[9]]-Таблица1323423[[#This Row],[7]]</f>
        <v>0</v>
      </c>
    </row>
    <row r="19" spans="1:10" x14ac:dyDescent="0.25">
      <c r="J19" s="19"/>
    </row>
    <row r="22" spans="1:10" x14ac:dyDescent="0.25">
      <c r="I22" s="19"/>
      <c r="J22" s="19"/>
    </row>
  </sheetData>
  <mergeCells count="7">
    <mergeCell ref="G6:H6"/>
    <mergeCell ref="I6:J6"/>
    <mergeCell ref="A6:A7"/>
    <mergeCell ref="B6:B7"/>
    <mergeCell ref="C6:C7"/>
    <mergeCell ref="D6:D7"/>
    <mergeCell ref="E6:F6"/>
  </mergeCells>
  <pageMargins left="0.25" right="0.25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Олейникова И. З.</cp:lastModifiedBy>
  <cp:lastPrinted>2023-08-01T13:50:00Z</cp:lastPrinted>
  <dcterms:created xsi:type="dcterms:W3CDTF">2022-02-25T07:50:56Z</dcterms:created>
  <dcterms:modified xsi:type="dcterms:W3CDTF">2023-08-04T05:56:29Z</dcterms:modified>
</cp:coreProperties>
</file>