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02-15 Протокол № 2\"/>
    </mc:Choice>
  </mc:AlternateContent>
  <bookViews>
    <workbookView xWindow="-120" yWindow="-120" windowWidth="29040" windowHeight="15840" activeTab="1"/>
  </bookViews>
  <sheets>
    <sheet name="Приложение 1" sheetId="1" r:id="rId1"/>
    <sheet name="Приложение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I19" i="1"/>
  <c r="J19" i="1"/>
  <c r="I18" i="1"/>
  <c r="J18" i="1"/>
  <c r="I17" i="1"/>
  <c r="J17" i="1"/>
  <c r="I16" i="1"/>
  <c r="J16" i="1"/>
  <c r="I15" i="1"/>
  <c r="J15" i="1"/>
  <c r="I14" i="1"/>
  <c r="J14" i="1"/>
  <c r="I13" i="1"/>
  <c r="J13" i="1"/>
  <c r="I12" i="1"/>
  <c r="J12" i="1"/>
  <c r="J10" i="1"/>
  <c r="J11" i="1"/>
  <c r="I10" i="1"/>
  <c r="I11" i="1"/>
</calcChain>
</file>

<file path=xl/sharedStrings.xml><?xml version="1.0" encoding="utf-8"?>
<sst xmlns="http://schemas.openxmlformats.org/spreadsheetml/2006/main" count="134" uniqueCount="51">
  <si>
    <t>Код МО</t>
  </si>
  <si>
    <t>Наименование МО</t>
  </si>
  <si>
    <t>Вид МО</t>
  </si>
  <si>
    <t>Профиль</t>
  </si>
  <si>
    <t xml:space="preserve"> ФГБУ "СКММ центр МЗ РФ" (г. Беслан)</t>
  </si>
  <si>
    <t>029-Кардиология</t>
  </si>
  <si>
    <t>Плановые объемы на 2021 год по Протоколу №15 от 25.12.2020 г.,</t>
  </si>
  <si>
    <t>Кол-во</t>
  </si>
  <si>
    <t>Сумма, руб.</t>
  </si>
  <si>
    <t>Измененные объемы на 2021 год по Протоколу №2 от 15.02.2021 г.</t>
  </si>
  <si>
    <t xml:space="preserve">Отклонение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</si>
  <si>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</si>
  <si>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</si>
  <si>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</si>
  <si>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</si>
  <si>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</si>
  <si>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</si>
  <si>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</si>
  <si>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</si>
  <si>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</si>
  <si>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</si>
  <si>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100-Травматология и ортопедия</t>
  </si>
  <si>
    <t xml:space="preserve"> к Протоколу заседания </t>
  </si>
  <si>
    <t xml:space="preserve"> Комиссии по разработке  </t>
  </si>
  <si>
    <t xml:space="preserve"> Приложение № 1 </t>
  </si>
  <si>
    <t xml:space="preserve"> ТП ОМС №2 от 15.02.2021 г. </t>
  </si>
  <si>
    <t>КС (КСГ)</t>
  </si>
  <si>
    <t>КС (ВМП)</t>
  </si>
  <si>
    <t>081-Сердечно-сосудистая хирургия</t>
  </si>
  <si>
    <t xml:space="preserve"> ГБУЗ "РКБ" </t>
  </si>
  <si>
    <t xml:space="preserve"> ГБУЗ "РКБСМП" </t>
  </si>
  <si>
    <t>Объемы медицинской помощи по  круглосуточному стационару в рамках  ТП ОМС на 2021 год</t>
  </si>
  <si>
    <t xml:space="preserve"> ГБУЗ "Родильный дом №1" </t>
  </si>
  <si>
    <t>128-Для беременных и рожениц</t>
  </si>
  <si>
    <t>ЧУЗ "КБ "РЖД-Медицина" г.Владикавказ"</t>
  </si>
  <si>
    <t xml:space="preserve"> Приложение № 2 </t>
  </si>
  <si>
    <t>Объемы медицинской помощи в амбулаторно-поликлинических условиях в рамках  ТП ОМС на 2021 год</t>
  </si>
  <si>
    <t>011-Гастроэнтерология</t>
  </si>
  <si>
    <t>053-Неврология</t>
  </si>
  <si>
    <t>054-Нейрохирургия</t>
  </si>
  <si>
    <t>060-Онкология</t>
  </si>
  <si>
    <t>065-Офтальмология</t>
  </si>
  <si>
    <t>075-Пульмонология</t>
  </si>
  <si>
    <t>133-Сосудистой хирургии</t>
  </si>
  <si>
    <t>130-Травматология</t>
  </si>
  <si>
    <t>108-Урология</t>
  </si>
  <si>
    <t>112-Хирургия</t>
  </si>
  <si>
    <t>122-Эндокринология</t>
  </si>
  <si>
    <t>Обращения по заболеванию (взрослые)</t>
  </si>
  <si>
    <t>Неотложная помощь в медорганизации (взрослые)</t>
  </si>
  <si>
    <t>Разовые посещения по заболеванию (взрослые)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</si>
</sst>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3" xfId="0" applyNumberFormat="1" applyFont="1" applyBorder="1"/>
    <xf numFmtId="43" fontId="0" fillId="0" borderId="0" xfId="1" applyFont="1" applyBorder="1"/>
    <xf numFmtId="0" fontId="0" fillId="0" borderId="0" xfId="0" applyBorder="1" applyAlignment="1">
      <alignment horizontal="center" vertical="center"/>
    </xf>
    <xf numFmtId="43" fontId="0" fillId="0" borderId="0" xfId="1" applyNumberFormat="1" applyFont="1"/>
    <xf numFmtId="0" fontId="0" fillId="0" borderId="4" xfId="0" applyNumberFormat="1" applyFont="1" applyBorder="1"/>
    <xf numFmtId="43" fontId="0" fillId="0" borderId="0" xfId="1" applyNumberFormat="1" applyFont="1" applyBorder="1"/>
    <xf numFmtId="164" fontId="0" fillId="0" borderId="0" xfId="1" applyNumberFormat="1" applyFont="1" applyBorder="1"/>
    <xf numFmtId="164" fontId="0" fillId="0" borderId="0" xfId="1" applyNumberFormat="1" applyFont="1"/>
    <xf numFmtId="0" fontId="4" fillId="0" borderId="5" xfId="0" applyNumberFormat="1" applyFont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8">
    <dxf>
      <numFmt numFmtId="35" formatCode="_-* #,##0.00\ _₽_-;\-* #,##0.00\ _₽_-;_-* &quot;-&quot;??\ _₽_-;_-@_-"/>
    </dxf>
    <dxf>
      <numFmt numFmtId="164" formatCode="_-* #,##0\ _₽_-;\-* #,##0\ _₽_-;_-* &quot;-&quot;??\ _₽_-;_-@_-"/>
    </dxf>
    <dxf>
      <numFmt numFmtId="164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₽_-;\-* #,##0.00\ _₽_-;_-* &quot;-&quot;??\ _₽_-;_-@_-"/>
    </dxf>
    <dxf>
      <numFmt numFmtId="164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5" formatCode="_-* #,##0.00\ _₽_-;\-* #,##0.00\ _₽_-;_-* &quot;-&quot;??\ _₽_-;_-@_-"/>
    </dxf>
    <dxf>
      <numFmt numFmtId="164" formatCode="_-* #,##0\ _₽_-;\-* #,##0\ _₽_-;_-* &quot;-&quot;??\ _₽_-;_-@_-"/>
    </dxf>
    <dxf>
      <numFmt numFmtId="164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₽_-;\-* #,##0.00\ _₽_-;_-* &quot;-&quot;??\ _₽_-;_-@_-"/>
    </dxf>
    <dxf>
      <numFmt numFmtId="164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9:J19" totalsRowShown="0" headerRowDxfId="17" headerRowBorderDxfId="16">
  <autoFilter ref="A9:J19"/>
  <tableColumns count="10">
    <tableColumn id="1" name="1"/>
    <tableColumn id="2" name="2"/>
    <tableColumn id="3" name="3" dataDxfId="15"/>
    <tableColumn id="4" name="4" dataDxfId="14"/>
    <tableColumn id="5" name="5" dataDxfId="13" dataCellStyle="Финансовый"/>
    <tableColumn id="6" name="6" dataDxfId="12" dataCellStyle="Финансовый"/>
    <tableColumn id="7" name="7" dataDxfId="11" dataCellStyle="Финансовый"/>
    <tableColumn id="8" name="8" dataCellStyle="Финансовый"/>
    <tableColumn id="9" name="9" dataDxfId="10" dataCellStyle="Финансовый">
      <calculatedColumnFormula>Таблица1[[#This Row],[7]]-Таблица1[[#This Row],[5]]</calculatedColumnFormula>
    </tableColumn>
    <tableColumn id="10" name="10" dataDxfId="9" dataCellStyle="Финансовый">
      <calculatedColumnFormula>Таблица1[[#This Row],[8]]-Таблица1[[#This Row],[6]]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2" name="Таблица13" displayName="Таблица13" ref="A9:J35" totalsRowShown="0" headerRowDxfId="8" headerRowBorderDxfId="7">
  <autoFilter ref="A9:J35"/>
  <tableColumns count="10">
    <tableColumn id="1" name="1"/>
    <tableColumn id="2" name="2"/>
    <tableColumn id="3" name="3" dataDxfId="6"/>
    <tableColumn id="4" name="4" dataDxfId="5"/>
    <tableColumn id="5" name="5" dataDxfId="4" dataCellStyle="Финансовый"/>
    <tableColumn id="6" name="6" dataDxfId="3" dataCellStyle="Финансовый"/>
    <tableColumn id="7" name="7" dataDxfId="2" dataCellStyle="Финансовый"/>
    <tableColumn id="8" name="8" dataCellStyle="Финансовый"/>
    <tableColumn id="9" name="9" dataDxfId="1" dataCellStyle="Финансовый">
      <calculatedColumnFormula>Таблица13[[#This Row],[7]]-Таблица13[[#This Row],[5]]</calculatedColumnFormula>
    </tableColumn>
    <tableColumn id="10" name="10" dataDxfId="0" dataCellStyle="Финансовый">
      <calculatedColumnFormula>Таблица13[[#This Row],[8]]-Таблица13[[#This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B19" sqref="B19"/>
    </sheetView>
  </sheetViews>
  <sheetFormatPr defaultRowHeight="15" x14ac:dyDescent="0.25"/>
  <cols>
    <col min="1" max="1" width="11.85546875" customWidth="1"/>
    <col min="2" max="2" width="36.7109375" bestFit="1" customWidth="1"/>
    <col min="3" max="3" width="10.140625" customWidth="1"/>
    <col min="4" max="4" width="31" bestFit="1" customWidth="1"/>
    <col min="5" max="5" width="11.85546875" customWidth="1"/>
    <col min="6" max="6" width="16.5703125" bestFit="1" customWidth="1"/>
    <col min="7" max="7" width="11.85546875" customWidth="1"/>
    <col min="8" max="8" width="16.5703125" bestFit="1" customWidth="1"/>
    <col min="9" max="9" width="11.85546875" customWidth="1"/>
    <col min="10" max="10" width="16.5703125" bestFit="1" customWidth="1"/>
  </cols>
  <sheetData>
    <row r="1" spans="1:10" x14ac:dyDescent="0.25">
      <c r="I1" s="16" t="s">
        <v>24</v>
      </c>
      <c r="J1" s="16"/>
    </row>
    <row r="2" spans="1:10" x14ac:dyDescent="0.25">
      <c r="I2" t="s">
        <v>22</v>
      </c>
    </row>
    <row r="3" spans="1:10" x14ac:dyDescent="0.25">
      <c r="I3" t="s">
        <v>23</v>
      </c>
    </row>
    <row r="4" spans="1:10" x14ac:dyDescent="0.25">
      <c r="I4" t="s">
        <v>25</v>
      </c>
    </row>
    <row r="5" spans="1:10" ht="18.75" x14ac:dyDescent="0.3">
      <c r="A5" s="17" t="s">
        <v>31</v>
      </c>
      <c r="B5" s="17"/>
      <c r="C5" s="17"/>
      <c r="D5" s="17"/>
      <c r="E5" s="17"/>
      <c r="F5" s="17"/>
      <c r="G5" s="17"/>
      <c r="H5" s="17"/>
      <c r="I5" s="17"/>
      <c r="J5" s="17"/>
    </row>
    <row r="7" spans="1:10" ht="63.75" customHeight="1" x14ac:dyDescent="0.25">
      <c r="A7" s="18" t="s">
        <v>0</v>
      </c>
      <c r="B7" s="18" t="s">
        <v>1</v>
      </c>
      <c r="C7" s="18" t="s">
        <v>2</v>
      </c>
      <c r="D7" s="18" t="s">
        <v>3</v>
      </c>
      <c r="E7" s="18" t="s">
        <v>6</v>
      </c>
      <c r="F7" s="18"/>
      <c r="G7" s="18" t="s">
        <v>9</v>
      </c>
      <c r="H7" s="18"/>
      <c r="I7" s="18" t="s">
        <v>10</v>
      </c>
      <c r="J7" s="18"/>
    </row>
    <row r="8" spans="1:10" x14ac:dyDescent="0.25">
      <c r="A8" s="18"/>
      <c r="B8" s="18"/>
      <c r="C8" s="18"/>
      <c r="D8" s="18"/>
      <c r="E8" s="3" t="s">
        <v>7</v>
      </c>
      <c r="F8" s="3" t="s">
        <v>8</v>
      </c>
      <c r="G8" s="3" t="s">
        <v>7</v>
      </c>
      <c r="H8" s="3" t="s">
        <v>8</v>
      </c>
      <c r="I8" s="3" t="s">
        <v>7</v>
      </c>
      <c r="J8" s="3" t="s">
        <v>8</v>
      </c>
    </row>
    <row r="9" spans="1:10" x14ac:dyDescent="0.25">
      <c r="A9" s="5" t="s">
        <v>11</v>
      </c>
      <c r="B9" s="5" t="s">
        <v>12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5" t="s">
        <v>19</v>
      </c>
      <c r="J9" s="5" t="s">
        <v>20</v>
      </c>
    </row>
    <row r="10" spans="1:10" x14ac:dyDescent="0.25">
      <c r="A10">
        <v>150072</v>
      </c>
      <c r="B10" t="s">
        <v>4</v>
      </c>
      <c r="C10" s="2" t="s">
        <v>26</v>
      </c>
      <c r="D10" s="4" t="s">
        <v>5</v>
      </c>
      <c r="E10" s="14">
        <v>366</v>
      </c>
      <c r="F10" s="10">
        <v>21094868</v>
      </c>
      <c r="G10" s="14">
        <v>536</v>
      </c>
      <c r="H10" s="1">
        <v>30893030.732240438</v>
      </c>
      <c r="I10" s="14">
        <f>Таблица1[[#This Row],[7]]-Таблица1[[#This Row],[5]]</f>
        <v>170</v>
      </c>
      <c r="J10" s="1">
        <f>Таблица1[[#This Row],[8]]-Таблица1[[#This Row],[6]]</f>
        <v>9798162.7322404385</v>
      </c>
    </row>
    <row r="11" spans="1:10" x14ac:dyDescent="0.25">
      <c r="A11" s="6"/>
      <c r="B11" s="6"/>
      <c r="C11" s="2" t="s">
        <v>26</v>
      </c>
      <c r="D11" s="7" t="s">
        <v>21</v>
      </c>
      <c r="E11" s="13">
        <v>47</v>
      </c>
      <c r="F11" s="12">
        <v>2235974.2000000002</v>
      </c>
      <c r="G11" s="13">
        <v>97</v>
      </c>
      <c r="H11" s="8">
        <v>4614670.1574468091</v>
      </c>
      <c r="I11" s="13">
        <f>Таблица1[[#This Row],[7]]-Таблица1[[#This Row],[5]]</f>
        <v>50</v>
      </c>
      <c r="J11" s="8">
        <f>Таблица1[[#This Row],[8]]-Таблица1[[#This Row],[6]]</f>
        <v>2378695.9574468089</v>
      </c>
    </row>
    <row r="12" spans="1:10" x14ac:dyDescent="0.25">
      <c r="A12" s="6"/>
      <c r="B12" s="6"/>
      <c r="C12" s="9" t="s">
        <v>27</v>
      </c>
      <c r="D12" s="11" t="s">
        <v>28</v>
      </c>
      <c r="E12" s="13">
        <v>32</v>
      </c>
      <c r="F12" s="12">
        <v>5669048</v>
      </c>
      <c r="G12" s="13">
        <v>134</v>
      </c>
      <c r="H12" s="8">
        <v>22490959</v>
      </c>
      <c r="I12" s="13">
        <f>Таблица1[[#This Row],[7]]-Таблица1[[#This Row],[5]]</f>
        <v>102</v>
      </c>
      <c r="J12" s="12">
        <f>Таблица1[[#This Row],[8]]-Таблица1[[#This Row],[6]]</f>
        <v>16821911</v>
      </c>
    </row>
    <row r="13" spans="1:10" x14ac:dyDescent="0.25">
      <c r="A13" s="6"/>
      <c r="B13" s="6"/>
      <c r="C13" s="9" t="s">
        <v>27</v>
      </c>
      <c r="D13" s="11" t="s">
        <v>21</v>
      </c>
      <c r="E13" s="13">
        <v>0</v>
      </c>
      <c r="F13" s="12">
        <v>0</v>
      </c>
      <c r="G13" s="13">
        <v>25</v>
      </c>
      <c r="H13" s="8">
        <v>3709050</v>
      </c>
      <c r="I13" s="13">
        <f>Таблица1[[#This Row],[7]]-Таблица1[[#This Row],[5]]</f>
        <v>25</v>
      </c>
      <c r="J13" s="12">
        <f>Таблица1[[#This Row],[8]]-Таблица1[[#This Row],[6]]</f>
        <v>3709050</v>
      </c>
    </row>
    <row r="14" spans="1:10" x14ac:dyDescent="0.25">
      <c r="A14" s="6">
        <v>150001</v>
      </c>
      <c r="B14" s="6" t="s">
        <v>29</v>
      </c>
      <c r="C14" s="2" t="s">
        <v>26</v>
      </c>
      <c r="D14" s="4" t="s">
        <v>5</v>
      </c>
      <c r="E14" s="13">
        <v>2424</v>
      </c>
      <c r="F14" s="12">
        <v>67864195.629999995</v>
      </c>
      <c r="G14" s="13">
        <v>2074</v>
      </c>
      <c r="H14" s="8">
        <v>58065322.498605594</v>
      </c>
      <c r="I14" s="13">
        <f>Таблица1[[#This Row],[7]]-Таблица1[[#This Row],[5]]</f>
        <v>-350</v>
      </c>
      <c r="J14" s="12">
        <f>Таблица1[[#This Row],[8]]-Таблица1[[#This Row],[6]]</f>
        <v>-9798873.1313944012</v>
      </c>
    </row>
    <row r="15" spans="1:10" x14ac:dyDescent="0.25">
      <c r="A15" s="6"/>
      <c r="B15" s="6"/>
      <c r="C15" s="9" t="s">
        <v>27</v>
      </c>
      <c r="D15" s="11" t="s">
        <v>28</v>
      </c>
      <c r="E15" s="13">
        <v>719</v>
      </c>
      <c r="F15" s="12">
        <v>117168872</v>
      </c>
      <c r="G15" s="13">
        <v>614</v>
      </c>
      <c r="H15" s="8">
        <v>100145861</v>
      </c>
      <c r="I15" s="13">
        <f>Таблица1[[#This Row],[7]]-Таблица1[[#This Row],[5]]</f>
        <v>-105</v>
      </c>
      <c r="J15" s="12">
        <f>Таблица1[[#This Row],[8]]-Таблица1[[#This Row],[6]]</f>
        <v>-17023011</v>
      </c>
    </row>
    <row r="16" spans="1:10" x14ac:dyDescent="0.25">
      <c r="A16" s="6">
        <v>150003</v>
      </c>
      <c r="B16" s="6" t="s">
        <v>30</v>
      </c>
      <c r="C16" s="2" t="s">
        <v>26</v>
      </c>
      <c r="D16" s="7" t="s">
        <v>21</v>
      </c>
      <c r="E16" s="13">
        <v>1907</v>
      </c>
      <c r="F16" s="12">
        <v>90311296.940000027</v>
      </c>
      <c r="G16" s="13">
        <v>1856</v>
      </c>
      <c r="H16" s="8">
        <v>87896049.879727364</v>
      </c>
      <c r="I16" s="13">
        <f>Таблица1[[#This Row],[7]]-Таблица1[[#This Row],[5]]</f>
        <v>-51</v>
      </c>
      <c r="J16" s="12">
        <f>Таблица1[[#This Row],[8]]-Таблица1[[#This Row],[6]]</f>
        <v>-2415247.0602726638</v>
      </c>
    </row>
    <row r="17" spans="1:10" x14ac:dyDescent="0.25">
      <c r="A17" s="6"/>
      <c r="B17" s="6"/>
      <c r="C17" s="9" t="s">
        <v>27</v>
      </c>
      <c r="D17" s="11" t="s">
        <v>21</v>
      </c>
      <c r="E17" s="13">
        <v>112</v>
      </c>
      <c r="F17" s="12">
        <v>16616544</v>
      </c>
      <c r="G17" s="13">
        <v>87</v>
      </c>
      <c r="H17" s="8">
        <v>12907494</v>
      </c>
      <c r="I17" s="13">
        <f>Таблица1[[#This Row],[7]]-Таблица1[[#This Row],[5]]</f>
        <v>-25</v>
      </c>
      <c r="J17" s="12">
        <f>Таблица1[[#This Row],[8]]-Таблица1[[#This Row],[6]]</f>
        <v>-3709050</v>
      </c>
    </row>
    <row r="18" spans="1:10" x14ac:dyDescent="0.25">
      <c r="A18" s="6">
        <v>150023</v>
      </c>
      <c r="B18" s="6" t="s">
        <v>32</v>
      </c>
      <c r="C18" s="2" t="s">
        <v>26</v>
      </c>
      <c r="D18" s="11" t="s">
        <v>33</v>
      </c>
      <c r="E18" s="13">
        <v>1467</v>
      </c>
      <c r="F18" s="12">
        <v>35016908.359999999</v>
      </c>
      <c r="G18" s="13">
        <v>1167</v>
      </c>
      <c r="H18" s="8">
        <v>27855986.404989775</v>
      </c>
      <c r="I18" s="13">
        <f>Таблица1[[#This Row],[7]]-Таблица1[[#This Row],[5]]</f>
        <v>-300</v>
      </c>
      <c r="J18" s="12">
        <f>Таблица1[[#This Row],[8]]-Таблица1[[#This Row],[6]]</f>
        <v>-7160921.9550102241</v>
      </c>
    </row>
    <row r="19" spans="1:10" x14ac:dyDescent="0.25">
      <c r="A19" s="6">
        <v>150013</v>
      </c>
      <c r="B19" s="6" t="s">
        <v>34</v>
      </c>
      <c r="C19" s="2" t="s">
        <v>26</v>
      </c>
      <c r="D19" s="11" t="s">
        <v>33</v>
      </c>
      <c r="E19" s="13"/>
      <c r="F19" s="12"/>
      <c r="G19" s="13">
        <v>300</v>
      </c>
      <c r="H19" s="8">
        <v>5800382.6762700006</v>
      </c>
      <c r="I19" s="13">
        <f>Таблица1[[#This Row],[7]]-Таблица1[[#This Row],[5]]</f>
        <v>300</v>
      </c>
      <c r="J19" s="12">
        <f>Таблица1[[#This Row],[8]]-Таблица1[[#This Row],[6]]</f>
        <v>5800382.6762700006</v>
      </c>
    </row>
  </sheetData>
  <mergeCells count="9">
    <mergeCell ref="I1:J1"/>
    <mergeCell ref="A5:J5"/>
    <mergeCell ref="E7:F7"/>
    <mergeCell ref="G7:H7"/>
    <mergeCell ref="I7:J7"/>
    <mergeCell ref="A7:A8"/>
    <mergeCell ref="B7:B8"/>
    <mergeCell ref="C7:C8"/>
    <mergeCell ref="D7:D8"/>
  </mergeCells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4" workbookViewId="0">
      <selection activeCell="G38" sqref="G38"/>
    </sheetView>
  </sheetViews>
  <sheetFormatPr defaultRowHeight="15" x14ac:dyDescent="0.25"/>
  <cols>
    <col min="1" max="1" width="11.85546875" customWidth="1"/>
    <col min="2" max="2" width="36.7109375" bestFit="1" customWidth="1"/>
    <col min="3" max="3" width="49.140625" bestFit="1" customWidth="1"/>
    <col min="4" max="4" width="31" bestFit="1" customWidth="1"/>
    <col min="5" max="5" width="11.85546875" customWidth="1"/>
    <col min="6" max="6" width="16.5703125" bestFit="1" customWidth="1"/>
    <col min="7" max="7" width="11.85546875" customWidth="1"/>
    <col min="8" max="8" width="16.5703125" bestFit="1" customWidth="1"/>
    <col min="9" max="9" width="11.85546875" customWidth="1"/>
    <col min="10" max="10" width="16.5703125" bestFit="1" customWidth="1"/>
  </cols>
  <sheetData>
    <row r="1" spans="1:10" x14ac:dyDescent="0.25">
      <c r="I1" s="16" t="s">
        <v>35</v>
      </c>
      <c r="J1" s="16"/>
    </row>
    <row r="2" spans="1:10" x14ac:dyDescent="0.25">
      <c r="I2" t="s">
        <v>22</v>
      </c>
    </row>
    <row r="3" spans="1:10" x14ac:dyDescent="0.25">
      <c r="I3" t="s">
        <v>23</v>
      </c>
    </row>
    <row r="4" spans="1:10" x14ac:dyDescent="0.25">
      <c r="I4" t="s">
        <v>25</v>
      </c>
    </row>
    <row r="5" spans="1:10" ht="18.75" x14ac:dyDescent="0.3">
      <c r="A5" s="17" t="s">
        <v>36</v>
      </c>
      <c r="B5" s="17"/>
      <c r="C5" s="17"/>
      <c r="D5" s="17"/>
      <c r="E5" s="17"/>
      <c r="F5" s="17"/>
      <c r="G5" s="17"/>
      <c r="H5" s="17"/>
      <c r="I5" s="17"/>
      <c r="J5" s="17"/>
    </row>
    <row r="7" spans="1:10" ht="63.75" customHeight="1" x14ac:dyDescent="0.25">
      <c r="A7" s="18" t="s">
        <v>0</v>
      </c>
      <c r="B7" s="18" t="s">
        <v>1</v>
      </c>
      <c r="C7" s="18" t="s">
        <v>2</v>
      </c>
      <c r="D7" s="18" t="s">
        <v>3</v>
      </c>
      <c r="E7" s="18" t="s">
        <v>6</v>
      </c>
      <c r="F7" s="18"/>
      <c r="G7" s="18" t="s">
        <v>9</v>
      </c>
      <c r="H7" s="18"/>
      <c r="I7" s="18" t="s">
        <v>10</v>
      </c>
      <c r="J7" s="18"/>
    </row>
    <row r="8" spans="1:10" x14ac:dyDescent="0.25">
      <c r="A8" s="18"/>
      <c r="B8" s="18"/>
      <c r="C8" s="18"/>
      <c r="D8" s="18"/>
      <c r="E8" s="3" t="s">
        <v>7</v>
      </c>
      <c r="F8" s="3" t="s">
        <v>8</v>
      </c>
      <c r="G8" s="3" t="s">
        <v>7</v>
      </c>
      <c r="H8" s="3" t="s">
        <v>8</v>
      </c>
      <c r="I8" s="3" t="s">
        <v>7</v>
      </c>
      <c r="J8" s="3" t="s">
        <v>8</v>
      </c>
    </row>
    <row r="9" spans="1:10" x14ac:dyDescent="0.25">
      <c r="A9" s="5" t="s">
        <v>11</v>
      </c>
      <c r="B9" s="5" t="s">
        <v>12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5" t="s">
        <v>19</v>
      </c>
      <c r="J9" s="5" t="s">
        <v>20</v>
      </c>
    </row>
    <row r="10" spans="1:10" x14ac:dyDescent="0.25">
      <c r="A10">
        <v>150072</v>
      </c>
      <c r="B10" t="s">
        <v>4</v>
      </c>
      <c r="C10" s="2" t="s">
        <v>50</v>
      </c>
      <c r="D10" s="4" t="s">
        <v>37</v>
      </c>
      <c r="E10" s="13">
        <v>0</v>
      </c>
      <c r="F10" s="12">
        <v>0</v>
      </c>
      <c r="G10" s="14">
        <v>225</v>
      </c>
      <c r="H10" s="1">
        <v>70744.5</v>
      </c>
      <c r="I10" s="14">
        <f>Таблица13[[#This Row],[7]]-Таблица13[[#This Row],[5]]</f>
        <v>225</v>
      </c>
      <c r="J10" s="1">
        <f>Таблица13[[#This Row],[8]]-Таблица13[[#This Row],[6]]</f>
        <v>70744.5</v>
      </c>
    </row>
    <row r="11" spans="1:10" x14ac:dyDescent="0.25">
      <c r="A11" s="6"/>
      <c r="B11" s="6"/>
      <c r="C11" s="2" t="s">
        <v>50</v>
      </c>
      <c r="D11" s="7" t="s">
        <v>5</v>
      </c>
      <c r="E11" s="13">
        <v>0</v>
      </c>
      <c r="F11" s="12">
        <v>0</v>
      </c>
      <c r="G11" s="13">
        <v>1666</v>
      </c>
      <c r="H11" s="8">
        <v>592479.57999999996</v>
      </c>
      <c r="I11" s="13">
        <f>Таблица13[[#This Row],[7]]-Таблица13[[#This Row],[5]]</f>
        <v>1666</v>
      </c>
      <c r="J11" s="8">
        <f>Таблица13[[#This Row],[8]]-Таблица13[[#This Row],[6]]</f>
        <v>592479.57999999996</v>
      </c>
    </row>
    <row r="12" spans="1:10" x14ac:dyDescent="0.25">
      <c r="A12" s="6"/>
      <c r="B12" s="6"/>
      <c r="C12" s="9" t="s">
        <v>50</v>
      </c>
      <c r="D12" s="11" t="s">
        <v>38</v>
      </c>
      <c r="E12" s="13">
        <v>0</v>
      </c>
      <c r="F12" s="12">
        <v>0</v>
      </c>
      <c r="G12" s="13">
        <v>650</v>
      </c>
      <c r="H12" s="8">
        <v>238563</v>
      </c>
      <c r="I12" s="13">
        <f>Таблица13[[#This Row],[7]]-Таблица13[[#This Row],[5]]</f>
        <v>650</v>
      </c>
      <c r="J12" s="12">
        <f>Таблица13[[#This Row],[8]]-Таблица13[[#This Row],[6]]</f>
        <v>238563</v>
      </c>
    </row>
    <row r="13" spans="1:10" x14ac:dyDescent="0.25">
      <c r="A13" s="6"/>
      <c r="B13" s="6"/>
      <c r="C13" s="9" t="s">
        <v>50</v>
      </c>
      <c r="D13" s="11" t="s">
        <v>39</v>
      </c>
      <c r="E13" s="13">
        <v>0</v>
      </c>
      <c r="F13" s="12">
        <v>0</v>
      </c>
      <c r="G13" s="13">
        <v>270</v>
      </c>
      <c r="H13" s="8">
        <v>90382.5</v>
      </c>
      <c r="I13" s="13">
        <f>Таблица13[[#This Row],[7]]-Таблица13[[#This Row],[5]]</f>
        <v>270</v>
      </c>
      <c r="J13" s="12">
        <f>Таблица13[[#This Row],[8]]-Таблица13[[#This Row],[6]]</f>
        <v>90382.5</v>
      </c>
    </row>
    <row r="14" spans="1:10" x14ac:dyDescent="0.25">
      <c r="A14" s="6"/>
      <c r="B14" s="6"/>
      <c r="C14" s="2" t="s">
        <v>50</v>
      </c>
      <c r="D14" s="4" t="s">
        <v>40</v>
      </c>
      <c r="E14" s="13">
        <v>0</v>
      </c>
      <c r="F14" s="12">
        <v>0</v>
      </c>
      <c r="G14" s="13">
        <v>16</v>
      </c>
      <c r="H14" s="8">
        <v>5356</v>
      </c>
      <c r="I14" s="13">
        <f>Таблица13[[#This Row],[7]]-Таблица13[[#This Row],[5]]</f>
        <v>16</v>
      </c>
      <c r="J14" s="12">
        <f>Таблица13[[#This Row],[8]]-Таблица13[[#This Row],[6]]</f>
        <v>5356</v>
      </c>
    </row>
    <row r="15" spans="1:10" x14ac:dyDescent="0.25">
      <c r="A15" s="6"/>
      <c r="B15" s="6"/>
      <c r="C15" s="9" t="s">
        <v>50</v>
      </c>
      <c r="D15" s="11" t="s">
        <v>41</v>
      </c>
      <c r="E15" s="13">
        <v>0</v>
      </c>
      <c r="F15" s="12">
        <v>0</v>
      </c>
      <c r="G15" s="13">
        <v>1250</v>
      </c>
      <c r="H15" s="8">
        <v>257625</v>
      </c>
      <c r="I15" s="13">
        <f>Таблица13[[#This Row],[7]]-Таблица13[[#This Row],[5]]</f>
        <v>1250</v>
      </c>
      <c r="J15" s="12">
        <f>Таблица13[[#This Row],[8]]-Таблица13[[#This Row],[6]]</f>
        <v>257625</v>
      </c>
    </row>
    <row r="16" spans="1:10" x14ac:dyDescent="0.25">
      <c r="A16" s="6"/>
      <c r="B16" s="6"/>
      <c r="C16" s="2" t="s">
        <v>50</v>
      </c>
      <c r="D16" s="7" t="s">
        <v>42</v>
      </c>
      <c r="E16" s="13">
        <v>0</v>
      </c>
      <c r="F16" s="12">
        <v>0</v>
      </c>
      <c r="G16" s="13">
        <v>350</v>
      </c>
      <c r="H16" s="8">
        <v>110047</v>
      </c>
      <c r="I16" s="13">
        <f>Таблица13[[#This Row],[7]]-Таблица13[[#This Row],[5]]</f>
        <v>350</v>
      </c>
      <c r="J16" s="12">
        <f>Таблица13[[#This Row],[8]]-Таблица13[[#This Row],[6]]</f>
        <v>110047</v>
      </c>
    </row>
    <row r="17" spans="1:10" x14ac:dyDescent="0.25">
      <c r="A17" s="6"/>
      <c r="B17" s="6"/>
      <c r="C17" s="9" t="s">
        <v>50</v>
      </c>
      <c r="D17" s="11" t="s">
        <v>43</v>
      </c>
      <c r="E17" s="13">
        <v>0</v>
      </c>
      <c r="F17" s="12">
        <v>0</v>
      </c>
      <c r="G17" s="13">
        <v>430</v>
      </c>
      <c r="H17" s="8">
        <v>143942.5</v>
      </c>
      <c r="I17" s="13">
        <f>Таблица13[[#This Row],[7]]-Таблица13[[#This Row],[5]]</f>
        <v>430</v>
      </c>
      <c r="J17" s="12">
        <f>Таблица13[[#This Row],[8]]-Таблица13[[#This Row],[6]]</f>
        <v>143942.5</v>
      </c>
    </row>
    <row r="18" spans="1:10" x14ac:dyDescent="0.25">
      <c r="A18" s="6"/>
      <c r="B18" s="6"/>
      <c r="C18" s="2" t="s">
        <v>50</v>
      </c>
      <c r="D18" s="11" t="s">
        <v>44</v>
      </c>
      <c r="E18" s="13">
        <v>0</v>
      </c>
      <c r="F18" s="12">
        <v>0</v>
      </c>
      <c r="G18" s="13">
        <v>750</v>
      </c>
      <c r="H18" s="8">
        <v>251062.5</v>
      </c>
      <c r="I18" s="13">
        <f>Таблица13[[#This Row],[7]]-Таблица13[[#This Row],[5]]</f>
        <v>750</v>
      </c>
      <c r="J18" s="12">
        <f>Таблица13[[#This Row],[8]]-Таблица13[[#This Row],[6]]</f>
        <v>251062.5</v>
      </c>
    </row>
    <row r="19" spans="1:10" x14ac:dyDescent="0.25">
      <c r="A19" s="6"/>
      <c r="B19" s="6"/>
      <c r="C19" s="2" t="s">
        <v>50</v>
      </c>
      <c r="D19" s="11" t="s">
        <v>45</v>
      </c>
      <c r="E19" s="13">
        <v>0</v>
      </c>
      <c r="F19" s="12">
        <v>0</v>
      </c>
      <c r="G19" s="13">
        <v>485</v>
      </c>
      <c r="H19" s="8">
        <v>130154.6</v>
      </c>
      <c r="I19" s="13">
        <f>Таблица13[[#This Row],[7]]-Таблица13[[#This Row],[5]]</f>
        <v>485</v>
      </c>
      <c r="J19" s="12">
        <f>Таблица13[[#This Row],[8]]-Таблица13[[#This Row],[6]]</f>
        <v>130154.6</v>
      </c>
    </row>
    <row r="20" spans="1:10" x14ac:dyDescent="0.25">
      <c r="C20" s="2" t="s">
        <v>50</v>
      </c>
      <c r="D20" s="15" t="s">
        <v>46</v>
      </c>
      <c r="E20" s="13">
        <v>0</v>
      </c>
      <c r="F20" s="12">
        <v>0</v>
      </c>
      <c r="G20" s="14">
        <v>250</v>
      </c>
      <c r="H20" s="1">
        <v>83687.5</v>
      </c>
      <c r="I20" s="14">
        <f>Таблица13[[#This Row],[7]]-Таблица13[[#This Row],[5]]</f>
        <v>250</v>
      </c>
      <c r="J20" s="10">
        <f>Таблица13[[#This Row],[8]]-Таблица13[[#This Row],[6]]</f>
        <v>83687.5</v>
      </c>
    </row>
    <row r="21" spans="1:10" x14ac:dyDescent="0.25">
      <c r="C21" s="2" t="s">
        <v>50</v>
      </c>
      <c r="D21" s="15" t="s">
        <v>47</v>
      </c>
      <c r="E21" s="13">
        <v>0</v>
      </c>
      <c r="F21" s="12">
        <v>0</v>
      </c>
      <c r="G21" s="14">
        <v>500</v>
      </c>
      <c r="H21" s="1">
        <v>300985</v>
      </c>
      <c r="I21" s="14">
        <f>Таблица13[[#This Row],[7]]-Таблица13[[#This Row],[5]]</f>
        <v>500</v>
      </c>
      <c r="J21" s="10">
        <f>Таблица13[[#This Row],[8]]-Таблица13[[#This Row],[6]]</f>
        <v>300985</v>
      </c>
    </row>
    <row r="22" spans="1:10" x14ac:dyDescent="0.25">
      <c r="C22" s="2" t="s">
        <v>48</v>
      </c>
      <c r="D22" s="15" t="s">
        <v>37</v>
      </c>
      <c r="E22" s="13">
        <v>0</v>
      </c>
      <c r="F22" s="12">
        <v>0</v>
      </c>
      <c r="G22" s="14">
        <v>80</v>
      </c>
      <c r="H22" s="1">
        <v>94246.399999999994</v>
      </c>
      <c r="I22" s="14">
        <f>Таблица13[[#This Row],[7]]-Таблица13[[#This Row],[5]]</f>
        <v>80</v>
      </c>
      <c r="J22" s="10">
        <f>Таблица13[[#This Row],[8]]-Таблица13[[#This Row],[6]]</f>
        <v>94246.399999999994</v>
      </c>
    </row>
    <row r="23" spans="1:10" x14ac:dyDescent="0.25">
      <c r="C23" s="2" t="s">
        <v>48</v>
      </c>
      <c r="D23" s="15" t="s">
        <v>5</v>
      </c>
      <c r="E23" s="13">
        <v>0</v>
      </c>
      <c r="F23" s="12">
        <v>0</v>
      </c>
      <c r="G23" s="14">
        <v>491</v>
      </c>
      <c r="H23" s="1">
        <v>742686.6</v>
      </c>
      <c r="I23" s="14">
        <f>Таблица13[[#This Row],[7]]-Таблица13[[#This Row],[5]]</f>
        <v>491</v>
      </c>
      <c r="J23" s="10">
        <f>Таблица13[[#This Row],[8]]-Таблица13[[#This Row],[6]]</f>
        <v>742686.6</v>
      </c>
    </row>
    <row r="24" spans="1:10" x14ac:dyDescent="0.25">
      <c r="C24" s="2" t="s">
        <v>48</v>
      </c>
      <c r="D24" s="15" t="s">
        <v>38</v>
      </c>
      <c r="E24" s="13">
        <v>0</v>
      </c>
      <c r="F24" s="12">
        <v>0</v>
      </c>
      <c r="G24" s="14">
        <v>83</v>
      </c>
      <c r="H24" s="1">
        <v>121923.68</v>
      </c>
      <c r="I24" s="14">
        <f>Таблица13[[#This Row],[7]]-Таблица13[[#This Row],[5]]</f>
        <v>83</v>
      </c>
      <c r="J24" s="10">
        <f>Таблица13[[#This Row],[8]]-Таблица13[[#This Row],[6]]</f>
        <v>121923.68</v>
      </c>
    </row>
    <row r="25" spans="1:10" x14ac:dyDescent="0.25">
      <c r="C25" s="2" t="s">
        <v>48</v>
      </c>
      <c r="D25" s="15" t="s">
        <v>39</v>
      </c>
      <c r="E25" s="13">
        <v>0</v>
      </c>
      <c r="F25" s="12">
        <v>0</v>
      </c>
      <c r="G25" s="14">
        <v>8</v>
      </c>
      <c r="H25" s="1">
        <v>11053.6</v>
      </c>
      <c r="I25" s="14">
        <f>Таблица13[[#This Row],[7]]-Таблица13[[#This Row],[5]]</f>
        <v>8</v>
      </c>
      <c r="J25" s="10">
        <f>Таблица13[[#This Row],[8]]-Таблица13[[#This Row],[6]]</f>
        <v>11053.6</v>
      </c>
    </row>
    <row r="26" spans="1:10" x14ac:dyDescent="0.25">
      <c r="C26" s="2" t="s">
        <v>48</v>
      </c>
      <c r="D26" s="15" t="s">
        <v>40</v>
      </c>
      <c r="E26" s="13">
        <v>0</v>
      </c>
      <c r="F26" s="12">
        <v>0</v>
      </c>
      <c r="G26" s="14">
        <v>8</v>
      </c>
      <c r="H26" s="1">
        <v>11053.6</v>
      </c>
      <c r="I26" s="14">
        <f>Таблица13[[#This Row],[7]]-Таблица13[[#This Row],[5]]</f>
        <v>8</v>
      </c>
      <c r="J26" s="10">
        <f>Таблица13[[#This Row],[8]]-Таблица13[[#This Row],[6]]</f>
        <v>11053.6</v>
      </c>
    </row>
    <row r="27" spans="1:10" x14ac:dyDescent="0.25">
      <c r="C27" s="2" t="s">
        <v>48</v>
      </c>
      <c r="D27" s="15" t="s">
        <v>41</v>
      </c>
      <c r="E27" s="13">
        <v>0</v>
      </c>
      <c r="F27" s="12">
        <v>0</v>
      </c>
      <c r="G27" s="14">
        <v>450</v>
      </c>
      <c r="H27" s="1">
        <v>477778.5</v>
      </c>
      <c r="I27" s="14">
        <f>Таблица13[[#This Row],[7]]-Таблица13[[#This Row],[5]]</f>
        <v>450</v>
      </c>
      <c r="J27" s="10">
        <f>Таблица13[[#This Row],[8]]-Таблица13[[#This Row],[6]]</f>
        <v>477778.5</v>
      </c>
    </row>
    <row r="28" spans="1:10" x14ac:dyDescent="0.25">
      <c r="C28" s="2" t="s">
        <v>48</v>
      </c>
      <c r="D28" s="15" t="s">
        <v>42</v>
      </c>
      <c r="E28" s="13">
        <v>0</v>
      </c>
      <c r="F28" s="12">
        <v>0</v>
      </c>
      <c r="G28" s="14">
        <v>150</v>
      </c>
      <c r="H28" s="1">
        <v>176712</v>
      </c>
      <c r="I28" s="14">
        <f>Таблица13[[#This Row],[7]]-Таблица13[[#This Row],[5]]</f>
        <v>150</v>
      </c>
      <c r="J28" s="10">
        <f>Таблица13[[#This Row],[8]]-Таблица13[[#This Row],[6]]</f>
        <v>176712</v>
      </c>
    </row>
    <row r="29" spans="1:10" x14ac:dyDescent="0.25">
      <c r="C29" s="2" t="s">
        <v>48</v>
      </c>
      <c r="D29" s="15" t="s">
        <v>43</v>
      </c>
      <c r="E29" s="13">
        <v>0</v>
      </c>
      <c r="F29" s="12">
        <v>0</v>
      </c>
      <c r="G29" s="14">
        <v>50</v>
      </c>
      <c r="H29" s="1">
        <v>69085</v>
      </c>
      <c r="I29" s="14">
        <f>Таблица13[[#This Row],[7]]-Таблица13[[#This Row],[5]]</f>
        <v>50</v>
      </c>
      <c r="J29" s="10">
        <f>Таблица13[[#This Row],[8]]-Таблица13[[#This Row],[6]]</f>
        <v>69085</v>
      </c>
    </row>
    <row r="30" spans="1:10" x14ac:dyDescent="0.25">
      <c r="C30" s="2" t="s">
        <v>48</v>
      </c>
      <c r="D30" s="15" t="s">
        <v>44</v>
      </c>
      <c r="E30" s="13">
        <v>0</v>
      </c>
      <c r="F30" s="12">
        <v>0</v>
      </c>
      <c r="G30" s="14">
        <v>50</v>
      </c>
      <c r="H30" s="1">
        <v>69085</v>
      </c>
      <c r="I30" s="14">
        <f>Таблица13[[#This Row],[7]]-Таблица13[[#This Row],[5]]</f>
        <v>50</v>
      </c>
      <c r="J30" s="10">
        <f>Таблица13[[#This Row],[8]]-Таблица13[[#This Row],[6]]</f>
        <v>69085</v>
      </c>
    </row>
    <row r="31" spans="1:10" x14ac:dyDescent="0.25">
      <c r="C31" s="2" t="s">
        <v>48</v>
      </c>
      <c r="D31" s="15" t="s">
        <v>45</v>
      </c>
      <c r="E31" s="13">
        <v>0</v>
      </c>
      <c r="F31" s="12">
        <v>0</v>
      </c>
      <c r="G31" s="14">
        <v>190</v>
      </c>
      <c r="H31" s="1">
        <v>182384.8</v>
      </c>
      <c r="I31" s="14">
        <f>Таблица13[[#This Row],[7]]-Таблица13[[#This Row],[5]]</f>
        <v>190</v>
      </c>
      <c r="J31" s="10">
        <f>Таблица13[[#This Row],[8]]-Таблица13[[#This Row],[6]]</f>
        <v>182384.8</v>
      </c>
    </row>
    <row r="32" spans="1:10" x14ac:dyDescent="0.25">
      <c r="C32" s="2" t="s">
        <v>48</v>
      </c>
      <c r="D32" s="15" t="s">
        <v>46</v>
      </c>
      <c r="E32" s="13">
        <v>0</v>
      </c>
      <c r="F32" s="12">
        <v>0</v>
      </c>
      <c r="G32" s="14">
        <v>83</v>
      </c>
      <c r="H32" s="1">
        <v>114681.1</v>
      </c>
      <c r="I32" s="14">
        <f>Таблица13[[#This Row],[7]]-Таблица13[[#This Row],[5]]</f>
        <v>83</v>
      </c>
      <c r="J32" s="10">
        <f>Таблица13[[#This Row],[8]]-Таблица13[[#This Row],[6]]</f>
        <v>114681.1</v>
      </c>
    </row>
    <row r="33" spans="3:10" x14ac:dyDescent="0.25">
      <c r="C33" s="2" t="s">
        <v>48</v>
      </c>
      <c r="D33" s="15" t="s">
        <v>47</v>
      </c>
      <c r="E33" s="13">
        <v>0</v>
      </c>
      <c r="F33" s="12">
        <v>0</v>
      </c>
      <c r="G33" s="14">
        <v>170</v>
      </c>
      <c r="H33" s="1">
        <v>348624.1</v>
      </c>
      <c r="I33" s="14">
        <f>Таблица13[[#This Row],[7]]-Таблица13[[#This Row],[5]]</f>
        <v>170</v>
      </c>
      <c r="J33" s="10">
        <f>Таблица13[[#This Row],[8]]-Таблица13[[#This Row],[6]]</f>
        <v>348624.1</v>
      </c>
    </row>
    <row r="34" spans="3:10" x14ac:dyDescent="0.25">
      <c r="C34" s="2" t="s">
        <v>49</v>
      </c>
      <c r="D34" s="15" t="s">
        <v>5</v>
      </c>
      <c r="E34" s="13">
        <v>0</v>
      </c>
      <c r="F34" s="12">
        <v>0</v>
      </c>
      <c r="G34" s="14">
        <v>507</v>
      </c>
      <c r="H34" s="1">
        <v>333778.38</v>
      </c>
      <c r="I34" s="14">
        <f>Таблица13[[#This Row],[7]]-Таблица13[[#This Row],[5]]</f>
        <v>507</v>
      </c>
      <c r="J34" s="10">
        <f>Таблица13[[#This Row],[8]]-Таблица13[[#This Row],[6]]</f>
        <v>333778.38</v>
      </c>
    </row>
    <row r="35" spans="3:10" x14ac:dyDescent="0.25">
      <c r="C35" s="2" t="s">
        <v>49</v>
      </c>
      <c r="D35" s="15" t="s">
        <v>44</v>
      </c>
      <c r="E35" s="13">
        <v>0</v>
      </c>
      <c r="F35" s="12">
        <v>0</v>
      </c>
      <c r="G35" s="14">
        <v>250</v>
      </c>
      <c r="H35" s="1">
        <v>154922.5</v>
      </c>
      <c r="I35" s="14">
        <f>Таблица13[[#This Row],[7]]-Таблица13[[#This Row],[5]]</f>
        <v>250</v>
      </c>
      <c r="J35" s="10">
        <f>Таблица13[[#This Row],[8]]-Таблица13[[#This Row],[6]]</f>
        <v>154922.5</v>
      </c>
    </row>
  </sheetData>
  <mergeCells count="9">
    <mergeCell ref="I1:J1"/>
    <mergeCell ref="A5:J5"/>
    <mergeCell ref="A7:A8"/>
    <mergeCell ref="B7:B8"/>
    <mergeCell ref="C7:C8"/>
    <mergeCell ref="D7:D8"/>
    <mergeCell ref="E7:F7"/>
    <mergeCell ref="G7:H7"/>
    <mergeCell ref="I7:J7"/>
  </mergeCells>
  <pageMargins left="0.25" right="0.25" top="0.75" bottom="0.75" header="0.3" footer="0.3"/>
  <pageSetup paperSize="9" scale="6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cp:lastPrinted>2021-03-16T14:19:12Z</cp:lastPrinted>
  <dcterms:created xsi:type="dcterms:W3CDTF">2021-03-15T11:54:38Z</dcterms:created>
  <dcterms:modified xsi:type="dcterms:W3CDTF">2021-03-16T14:20:47Z</dcterms:modified>
</cp:coreProperties>
</file>