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Temp\общая\Козлов К.Г\профы все\"/>
    </mc:Choice>
  </mc:AlternateContent>
  <bookViews>
    <workbookView xWindow="0" yWindow="0" windowWidth="20730" windowHeight="81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2" i="1" l="1"/>
  <c r="K132" i="1"/>
  <c r="J132" i="1" s="1"/>
  <c r="L131" i="1"/>
  <c r="K131" i="1"/>
  <c r="J131" i="1"/>
  <c r="L130" i="1" l="1"/>
  <c r="I130" i="1"/>
  <c r="H130" i="1"/>
  <c r="K129" i="1"/>
  <c r="J129" i="1"/>
  <c r="I129" i="1"/>
  <c r="L129" i="1" s="1"/>
  <c r="H129" i="1"/>
  <c r="G129" i="1"/>
  <c r="L128" i="1"/>
  <c r="I128" i="1"/>
  <c r="H128" i="1"/>
  <c r="I127" i="1"/>
  <c r="L127" i="1" s="1"/>
  <c r="J127" i="1" s="1"/>
  <c r="H127" i="1"/>
  <c r="K127" i="1" s="1"/>
  <c r="G127" i="1"/>
  <c r="L126" i="1"/>
  <c r="I126" i="1"/>
  <c r="H126" i="1"/>
  <c r="I125" i="1"/>
  <c r="L125" i="1" s="1"/>
  <c r="H125" i="1"/>
  <c r="K125" i="1" s="1"/>
  <c r="J125" i="1" s="1"/>
  <c r="G125" i="1"/>
  <c r="L124" i="1"/>
  <c r="I124" i="1"/>
  <c r="H124" i="1"/>
  <c r="I123" i="1"/>
  <c r="L123" i="1" s="1"/>
  <c r="H123" i="1"/>
  <c r="K123" i="1" s="1"/>
  <c r="J123" i="1" s="1"/>
  <c r="L122" i="1"/>
  <c r="I122" i="1"/>
  <c r="H122" i="1"/>
  <c r="I121" i="1"/>
  <c r="L121" i="1" s="1"/>
  <c r="J121" i="1" s="1"/>
  <c r="H121" i="1"/>
  <c r="K121" i="1" s="1"/>
  <c r="L120" i="1"/>
  <c r="I120" i="1"/>
  <c r="H120" i="1"/>
  <c r="I119" i="1"/>
  <c r="L119" i="1" s="1"/>
  <c r="H119" i="1"/>
  <c r="K119" i="1" s="1"/>
  <c r="J119" i="1" s="1"/>
  <c r="L118" i="1"/>
  <c r="I118" i="1"/>
  <c r="H118" i="1"/>
  <c r="I117" i="1"/>
  <c r="L117" i="1" s="1"/>
  <c r="J117" i="1" s="1"/>
  <c r="H117" i="1"/>
  <c r="K117" i="1" s="1"/>
  <c r="L116" i="1"/>
  <c r="I116" i="1"/>
  <c r="H116" i="1"/>
  <c r="I115" i="1"/>
  <c r="L115" i="1" s="1"/>
  <c r="H115" i="1"/>
  <c r="K115" i="1" s="1"/>
  <c r="J115" i="1" s="1"/>
  <c r="L114" i="1"/>
  <c r="I114" i="1"/>
  <c r="H114" i="1"/>
  <c r="I113" i="1"/>
  <c r="L113" i="1" s="1"/>
  <c r="J113" i="1" s="1"/>
  <c r="H113" i="1"/>
  <c r="K113" i="1" s="1"/>
  <c r="L112" i="1"/>
  <c r="I112" i="1"/>
  <c r="H112" i="1"/>
  <c r="I111" i="1"/>
  <c r="L111" i="1" s="1"/>
  <c r="H111" i="1"/>
  <c r="K111" i="1" s="1"/>
  <c r="J111" i="1" s="1"/>
  <c r="L110" i="1"/>
  <c r="I110" i="1"/>
  <c r="H110" i="1"/>
  <c r="I109" i="1"/>
  <c r="L109" i="1" s="1"/>
  <c r="J109" i="1" s="1"/>
  <c r="H109" i="1"/>
  <c r="K109" i="1" s="1"/>
  <c r="L108" i="1"/>
  <c r="I108" i="1"/>
  <c r="H108" i="1"/>
  <c r="I107" i="1"/>
  <c r="L107" i="1" s="1"/>
  <c r="H107" i="1"/>
  <c r="K107" i="1" s="1"/>
  <c r="J107" i="1" s="1"/>
  <c r="L106" i="1"/>
  <c r="I106" i="1"/>
  <c r="H106" i="1"/>
  <c r="I105" i="1"/>
  <c r="L105" i="1" s="1"/>
  <c r="J105" i="1" s="1"/>
  <c r="H105" i="1"/>
  <c r="K105" i="1" s="1"/>
  <c r="L104" i="1"/>
  <c r="I104" i="1"/>
  <c r="H104" i="1"/>
  <c r="I103" i="1"/>
  <c r="L103" i="1" s="1"/>
  <c r="H103" i="1"/>
  <c r="K103" i="1" s="1"/>
  <c r="J103" i="1" s="1"/>
  <c r="L102" i="1"/>
  <c r="I102" i="1"/>
  <c r="H102" i="1"/>
  <c r="I101" i="1"/>
  <c r="L101" i="1" s="1"/>
  <c r="J101" i="1" s="1"/>
  <c r="H101" i="1"/>
  <c r="K101" i="1" s="1"/>
  <c r="L100" i="1"/>
  <c r="I100" i="1"/>
  <c r="H100" i="1"/>
  <c r="L99" i="1"/>
  <c r="I99" i="1"/>
  <c r="H99" i="1"/>
  <c r="K99" i="1" s="1"/>
  <c r="J99" i="1" s="1"/>
  <c r="L98" i="1"/>
  <c r="I98" i="1"/>
  <c r="H98" i="1"/>
  <c r="L97" i="1"/>
  <c r="I97" i="1"/>
  <c r="H97" i="1"/>
  <c r="K97" i="1" s="1"/>
  <c r="J97" i="1" s="1"/>
  <c r="L96" i="1"/>
  <c r="I96" i="1"/>
  <c r="H96" i="1"/>
  <c r="L95" i="1"/>
  <c r="I95" i="1"/>
  <c r="I131" i="1" s="1"/>
  <c r="H95" i="1"/>
  <c r="L94" i="1"/>
  <c r="I94" i="1"/>
  <c r="H94" i="1"/>
  <c r="L93" i="1"/>
  <c r="I93" i="1"/>
  <c r="H93" i="1"/>
  <c r="K93" i="1" s="1"/>
  <c r="J93" i="1" s="1"/>
  <c r="L92" i="1"/>
  <c r="I92" i="1"/>
  <c r="H92" i="1"/>
  <c r="L91" i="1"/>
  <c r="I91" i="1"/>
  <c r="H91" i="1"/>
  <c r="K91" i="1" s="1"/>
  <c r="J91" i="1" s="1"/>
  <c r="L90" i="1"/>
  <c r="I90" i="1"/>
  <c r="H90" i="1"/>
  <c r="L89" i="1"/>
  <c r="I89" i="1"/>
  <c r="H89" i="1"/>
  <c r="K89" i="1" s="1"/>
  <c r="J89" i="1" s="1"/>
  <c r="L88" i="1"/>
  <c r="I88" i="1"/>
  <c r="H88" i="1"/>
  <c r="L87" i="1"/>
  <c r="J87" i="1"/>
  <c r="I87" i="1"/>
  <c r="H87" i="1"/>
  <c r="K87" i="1" s="1"/>
  <c r="L86" i="1"/>
  <c r="I86" i="1"/>
  <c r="H86" i="1"/>
  <c r="L85" i="1"/>
  <c r="I85" i="1"/>
  <c r="H85" i="1"/>
  <c r="K85" i="1" s="1"/>
  <c r="J85" i="1" s="1"/>
  <c r="L84" i="1"/>
  <c r="I84" i="1"/>
  <c r="H84" i="1"/>
  <c r="L83" i="1"/>
  <c r="I83" i="1"/>
  <c r="H83" i="1"/>
  <c r="K83" i="1" s="1"/>
  <c r="J83" i="1" s="1"/>
  <c r="L82" i="1"/>
  <c r="I82" i="1"/>
  <c r="H82" i="1"/>
  <c r="L81" i="1"/>
  <c r="I81" i="1"/>
  <c r="H81" i="1"/>
  <c r="K81" i="1" s="1"/>
  <c r="J81" i="1" s="1"/>
  <c r="L80" i="1"/>
  <c r="I80" i="1"/>
  <c r="H80" i="1"/>
  <c r="L79" i="1"/>
  <c r="J79" i="1"/>
  <c r="I79" i="1"/>
  <c r="H79" i="1"/>
  <c r="K79" i="1" s="1"/>
  <c r="L78" i="1"/>
  <c r="I78" i="1"/>
  <c r="H78" i="1"/>
  <c r="L77" i="1"/>
  <c r="I77" i="1"/>
  <c r="H77" i="1"/>
  <c r="K77" i="1" s="1"/>
  <c r="J77" i="1" s="1"/>
  <c r="L76" i="1"/>
  <c r="I76" i="1"/>
  <c r="H76" i="1"/>
  <c r="L75" i="1"/>
  <c r="I75" i="1"/>
  <c r="H75" i="1"/>
  <c r="K75" i="1" s="1"/>
  <c r="J75" i="1" s="1"/>
  <c r="L74" i="1"/>
  <c r="I74" i="1"/>
  <c r="H74" i="1"/>
  <c r="L73" i="1"/>
  <c r="J73" i="1"/>
  <c r="I73" i="1"/>
  <c r="H73" i="1"/>
  <c r="K73" i="1" s="1"/>
  <c r="L72" i="1"/>
  <c r="I72" i="1"/>
  <c r="H72" i="1"/>
  <c r="L71" i="1"/>
  <c r="J71" i="1"/>
  <c r="I71" i="1"/>
  <c r="H71" i="1"/>
  <c r="K71" i="1" s="1"/>
  <c r="L70" i="1"/>
  <c r="I70" i="1"/>
  <c r="H70" i="1"/>
  <c r="L69" i="1"/>
  <c r="I69" i="1"/>
  <c r="H69" i="1"/>
  <c r="K69" i="1" s="1"/>
  <c r="J69" i="1" s="1"/>
  <c r="O68" i="1"/>
  <c r="I68" i="1"/>
  <c r="H68" i="1"/>
  <c r="O67" i="1"/>
  <c r="I67" i="1"/>
  <c r="H67" i="1"/>
  <c r="N67" i="1" s="1"/>
  <c r="L66" i="1"/>
  <c r="I66" i="1"/>
  <c r="H66" i="1"/>
  <c r="O65" i="1"/>
  <c r="I65" i="1"/>
  <c r="H65" i="1"/>
  <c r="N65" i="1" s="1"/>
  <c r="O64" i="1"/>
  <c r="I64" i="1"/>
  <c r="H64" i="1"/>
  <c r="L63" i="1"/>
  <c r="J63" i="1"/>
  <c r="I63" i="1"/>
  <c r="H63" i="1"/>
  <c r="K63" i="1" s="1"/>
  <c r="O62" i="1"/>
  <c r="I62" i="1"/>
  <c r="H62" i="1"/>
  <c r="O61" i="1"/>
  <c r="I61" i="1"/>
  <c r="H61" i="1"/>
  <c r="N61" i="1" s="1"/>
  <c r="L60" i="1"/>
  <c r="I60" i="1"/>
  <c r="H60" i="1"/>
  <c r="O59" i="1"/>
  <c r="I59" i="1"/>
  <c r="H59" i="1"/>
  <c r="N59" i="1" s="1"/>
  <c r="O58" i="1"/>
  <c r="I58" i="1"/>
  <c r="H58" i="1"/>
  <c r="L57" i="1"/>
  <c r="J57" i="1"/>
  <c r="I57" i="1"/>
  <c r="H57" i="1"/>
  <c r="K57" i="1" s="1"/>
  <c r="O56" i="1"/>
  <c r="I56" i="1"/>
  <c r="H56" i="1"/>
  <c r="O55" i="1"/>
  <c r="I55" i="1"/>
  <c r="H55" i="1"/>
  <c r="N55" i="1" s="1"/>
  <c r="L54" i="1"/>
  <c r="I54" i="1"/>
  <c r="H54" i="1"/>
  <c r="O53" i="1"/>
  <c r="I53" i="1"/>
  <c r="H53" i="1"/>
  <c r="N53" i="1" s="1"/>
  <c r="O52" i="1"/>
  <c r="I52" i="1"/>
  <c r="H52" i="1"/>
  <c r="L51" i="1"/>
  <c r="I51" i="1"/>
  <c r="H51" i="1"/>
  <c r="O50" i="1"/>
  <c r="I50" i="1"/>
  <c r="H50" i="1"/>
  <c r="N50" i="1" s="1"/>
  <c r="M50" i="1" s="1"/>
  <c r="N49" i="1"/>
  <c r="M49" i="1" s="1"/>
  <c r="I49" i="1"/>
  <c r="O49" i="1" s="1"/>
  <c r="H49" i="1"/>
  <c r="G49" i="1"/>
  <c r="I48" i="1"/>
  <c r="L48" i="1" s="1"/>
  <c r="H48" i="1"/>
  <c r="K48" i="1" s="1"/>
  <c r="N47" i="1"/>
  <c r="I47" i="1"/>
  <c r="O47" i="1" s="1"/>
  <c r="H47" i="1"/>
  <c r="G47" i="1"/>
  <c r="I46" i="1"/>
  <c r="O46" i="1" s="1"/>
  <c r="H46" i="1"/>
  <c r="N46" i="1" s="1"/>
  <c r="M46" i="1" s="1"/>
  <c r="N45" i="1"/>
  <c r="M45" i="1" s="1"/>
  <c r="I45" i="1"/>
  <c r="O45" i="1" s="1"/>
  <c r="H45" i="1"/>
  <c r="G45" i="1"/>
  <c r="I44" i="1"/>
  <c r="O44" i="1" s="1"/>
  <c r="H44" i="1"/>
  <c r="N44" i="1" s="1"/>
  <c r="N43" i="1"/>
  <c r="I43" i="1"/>
  <c r="O43" i="1" s="1"/>
  <c r="H43" i="1"/>
  <c r="G43" i="1"/>
  <c r="I42" i="1"/>
  <c r="O42" i="1" s="1"/>
  <c r="H42" i="1"/>
  <c r="N42" i="1" s="1"/>
  <c r="M42" i="1" s="1"/>
  <c r="N41" i="1"/>
  <c r="M41" i="1" s="1"/>
  <c r="I41" i="1"/>
  <c r="O41" i="1" s="1"/>
  <c r="H41" i="1"/>
  <c r="G41" i="1"/>
  <c r="I40" i="1"/>
  <c r="O40" i="1" s="1"/>
  <c r="H40" i="1"/>
  <c r="N40" i="1" s="1"/>
  <c r="N39" i="1"/>
  <c r="I39" i="1"/>
  <c r="O39" i="1" s="1"/>
  <c r="H39" i="1"/>
  <c r="G39" i="1"/>
  <c r="I38" i="1"/>
  <c r="O38" i="1" s="1"/>
  <c r="H38" i="1"/>
  <c r="N38" i="1" s="1"/>
  <c r="M38" i="1" s="1"/>
  <c r="N37" i="1"/>
  <c r="M37" i="1" s="1"/>
  <c r="I37" i="1"/>
  <c r="O37" i="1" s="1"/>
  <c r="H37" i="1"/>
  <c r="G37" i="1"/>
  <c r="I36" i="1"/>
  <c r="O36" i="1" s="1"/>
  <c r="H36" i="1"/>
  <c r="N36" i="1" s="1"/>
  <c r="N35" i="1"/>
  <c r="I35" i="1"/>
  <c r="O35" i="1" s="1"/>
  <c r="H35" i="1"/>
  <c r="G35" i="1"/>
  <c r="I34" i="1"/>
  <c r="O34" i="1" s="1"/>
  <c r="H34" i="1"/>
  <c r="N34" i="1" s="1"/>
  <c r="M34" i="1" s="1"/>
  <c r="N33" i="1"/>
  <c r="M33" i="1" s="1"/>
  <c r="I33" i="1"/>
  <c r="O33" i="1" s="1"/>
  <c r="H33" i="1"/>
  <c r="G33" i="1"/>
  <c r="I32" i="1"/>
  <c r="H32" i="1"/>
  <c r="H132" i="1" s="1"/>
  <c r="N31" i="1"/>
  <c r="I31" i="1"/>
  <c r="O31" i="1" s="1"/>
  <c r="H31" i="1"/>
  <c r="G31" i="1"/>
  <c r="M31" i="1" s="1"/>
  <c r="I30" i="1"/>
  <c r="O30" i="1" s="1"/>
  <c r="H30" i="1"/>
  <c r="N30" i="1" s="1"/>
  <c r="N29" i="1"/>
  <c r="I29" i="1"/>
  <c r="O29" i="1" s="1"/>
  <c r="H29" i="1"/>
  <c r="G29" i="1"/>
  <c r="M29" i="1" s="1"/>
  <c r="I28" i="1"/>
  <c r="O28" i="1" s="1"/>
  <c r="H28" i="1"/>
  <c r="N28" i="1" s="1"/>
  <c r="N27" i="1"/>
  <c r="I27" i="1"/>
  <c r="O27" i="1" s="1"/>
  <c r="H27" i="1"/>
  <c r="G27" i="1"/>
  <c r="M27" i="1" s="1"/>
  <c r="I26" i="1"/>
  <c r="O26" i="1" s="1"/>
  <c r="H26" i="1"/>
  <c r="N26" i="1" s="1"/>
  <c r="N25" i="1"/>
  <c r="I25" i="1"/>
  <c r="O25" i="1" s="1"/>
  <c r="H25" i="1"/>
  <c r="G25" i="1"/>
  <c r="M25" i="1" s="1"/>
  <c r="I24" i="1"/>
  <c r="O24" i="1" s="1"/>
  <c r="H24" i="1"/>
  <c r="N24" i="1" s="1"/>
  <c r="N23" i="1"/>
  <c r="I23" i="1"/>
  <c r="O23" i="1" s="1"/>
  <c r="H23" i="1"/>
  <c r="G23" i="1"/>
  <c r="M23" i="1" s="1"/>
  <c r="I22" i="1"/>
  <c r="O22" i="1" s="1"/>
  <c r="H22" i="1"/>
  <c r="N22" i="1" s="1"/>
  <c r="N21" i="1"/>
  <c r="I21" i="1"/>
  <c r="O21" i="1" s="1"/>
  <c r="H21" i="1"/>
  <c r="G21" i="1"/>
  <c r="M21" i="1" s="1"/>
  <c r="I20" i="1"/>
  <c r="O20" i="1" s="1"/>
  <c r="H20" i="1"/>
  <c r="N20" i="1" s="1"/>
  <c r="N19" i="1"/>
  <c r="I19" i="1"/>
  <c r="O19" i="1" s="1"/>
  <c r="H19" i="1"/>
  <c r="G19" i="1"/>
  <c r="M19" i="1" s="1"/>
  <c r="I18" i="1"/>
  <c r="O18" i="1" s="1"/>
  <c r="H18" i="1"/>
  <c r="N18" i="1" s="1"/>
  <c r="N17" i="1"/>
  <c r="I17" i="1"/>
  <c r="O17" i="1" s="1"/>
  <c r="H17" i="1"/>
  <c r="G17" i="1"/>
  <c r="M17" i="1" s="1"/>
  <c r="I16" i="1"/>
  <c r="O16" i="1" s="1"/>
  <c r="H16" i="1"/>
  <c r="N16" i="1" s="1"/>
  <c r="M35" i="1" l="1"/>
  <c r="M39" i="1"/>
  <c r="M43" i="1"/>
  <c r="M47" i="1"/>
  <c r="M36" i="1"/>
  <c r="M40" i="1"/>
  <c r="M44" i="1"/>
  <c r="J48" i="1"/>
  <c r="K84" i="1"/>
  <c r="J84" i="1" s="1"/>
  <c r="G84" i="1"/>
  <c r="K92" i="1"/>
  <c r="J92" i="1" s="1"/>
  <c r="G92" i="1"/>
  <c r="K104" i="1"/>
  <c r="J104" i="1" s="1"/>
  <c r="G104" i="1"/>
  <c r="K116" i="1"/>
  <c r="J116" i="1" s="1"/>
  <c r="G116" i="1"/>
  <c r="K124" i="1"/>
  <c r="J124" i="1" s="1"/>
  <c r="G124" i="1"/>
  <c r="N58" i="1"/>
  <c r="G58" i="1"/>
  <c r="M58" i="1" s="1"/>
  <c r="K66" i="1"/>
  <c r="J66" i="1" s="1"/>
  <c r="G66" i="1"/>
  <c r="K74" i="1"/>
  <c r="J74" i="1" s="1"/>
  <c r="G74" i="1"/>
  <c r="K82" i="1"/>
  <c r="J82" i="1" s="1"/>
  <c r="G82" i="1"/>
  <c r="K90" i="1"/>
  <c r="J90" i="1" s="1"/>
  <c r="G90" i="1"/>
  <c r="K98" i="1"/>
  <c r="J98" i="1" s="1"/>
  <c r="G98" i="1"/>
  <c r="I132" i="1"/>
  <c r="G132" i="1" s="1"/>
  <c r="N68" i="1"/>
  <c r="G68" i="1"/>
  <c r="M68" i="1" s="1"/>
  <c r="K76" i="1"/>
  <c r="J76" i="1" s="1"/>
  <c r="G76" i="1"/>
  <c r="K100" i="1"/>
  <c r="J100" i="1" s="1"/>
  <c r="G100" i="1"/>
  <c r="K112" i="1"/>
  <c r="J112" i="1" s="1"/>
  <c r="G112" i="1"/>
  <c r="K120" i="1"/>
  <c r="J120" i="1" s="1"/>
  <c r="G120" i="1"/>
  <c r="G16" i="1"/>
  <c r="M16" i="1" s="1"/>
  <c r="G18" i="1"/>
  <c r="M18" i="1" s="1"/>
  <c r="G20" i="1"/>
  <c r="M20" i="1" s="1"/>
  <c r="G22" i="1"/>
  <c r="M22" i="1" s="1"/>
  <c r="G24" i="1"/>
  <c r="M24" i="1" s="1"/>
  <c r="G26" i="1"/>
  <c r="M26" i="1" s="1"/>
  <c r="G28" i="1"/>
  <c r="M28" i="1" s="1"/>
  <c r="G30" i="1"/>
  <c r="M30" i="1" s="1"/>
  <c r="G32" i="1"/>
  <c r="N32" i="1"/>
  <c r="G34" i="1"/>
  <c r="G36" i="1"/>
  <c r="G38" i="1"/>
  <c r="G40" i="1"/>
  <c r="G42" i="1"/>
  <c r="G44" i="1"/>
  <c r="G46" i="1"/>
  <c r="G48" i="1"/>
  <c r="G50" i="1"/>
  <c r="N56" i="1"/>
  <c r="G56" i="1"/>
  <c r="M56" i="1" s="1"/>
  <c r="N64" i="1"/>
  <c r="G64" i="1"/>
  <c r="M64" i="1" s="1"/>
  <c r="K72" i="1"/>
  <c r="J72" i="1" s="1"/>
  <c r="G72" i="1"/>
  <c r="K80" i="1"/>
  <c r="J80" i="1" s="1"/>
  <c r="G80" i="1"/>
  <c r="K88" i="1"/>
  <c r="J88" i="1" s="1"/>
  <c r="G88" i="1"/>
  <c r="H131" i="1"/>
  <c r="G131" i="1" s="1"/>
  <c r="K96" i="1"/>
  <c r="J96" i="1" s="1"/>
  <c r="G96" i="1"/>
  <c r="K102" i="1"/>
  <c r="J102" i="1" s="1"/>
  <c r="G102" i="1"/>
  <c r="K106" i="1"/>
  <c r="J106" i="1" s="1"/>
  <c r="G106" i="1"/>
  <c r="K110" i="1"/>
  <c r="J110" i="1" s="1"/>
  <c r="G110" i="1"/>
  <c r="K114" i="1"/>
  <c r="J114" i="1" s="1"/>
  <c r="G114" i="1"/>
  <c r="K118" i="1"/>
  <c r="J118" i="1" s="1"/>
  <c r="G118" i="1"/>
  <c r="K122" i="1"/>
  <c r="J122" i="1" s="1"/>
  <c r="G122" i="1"/>
  <c r="K128" i="1"/>
  <c r="J128" i="1" s="1"/>
  <c r="G128" i="1"/>
  <c r="K130" i="1"/>
  <c r="J130" i="1" s="1"/>
  <c r="G130" i="1"/>
  <c r="K60" i="1"/>
  <c r="J60" i="1" s="1"/>
  <c r="G60" i="1"/>
  <c r="K108" i="1"/>
  <c r="J108" i="1" s="1"/>
  <c r="G108" i="1"/>
  <c r="O32" i="1"/>
  <c r="O132" i="1" s="1"/>
  <c r="K51" i="1"/>
  <c r="G51" i="1"/>
  <c r="N52" i="1"/>
  <c r="G52" i="1"/>
  <c r="M52" i="1" s="1"/>
  <c r="K54" i="1"/>
  <c r="J54" i="1" s="1"/>
  <c r="G54" i="1"/>
  <c r="N62" i="1"/>
  <c r="G62" i="1"/>
  <c r="M62" i="1" s="1"/>
  <c r="K70" i="1"/>
  <c r="J70" i="1" s="1"/>
  <c r="G70" i="1"/>
  <c r="K78" i="1"/>
  <c r="J78" i="1" s="1"/>
  <c r="G78" i="1"/>
  <c r="K86" i="1"/>
  <c r="J86" i="1" s="1"/>
  <c r="G86" i="1"/>
  <c r="K94" i="1"/>
  <c r="J94" i="1" s="1"/>
  <c r="G94" i="1"/>
  <c r="K126" i="1"/>
  <c r="J126" i="1" s="1"/>
  <c r="G126" i="1"/>
  <c r="G53" i="1"/>
  <c r="M53" i="1" s="1"/>
  <c r="G55" i="1"/>
  <c r="M55" i="1" s="1"/>
  <c r="G57" i="1"/>
  <c r="G59" i="1"/>
  <c r="M59" i="1" s="1"/>
  <c r="G61" i="1"/>
  <c r="M61" i="1" s="1"/>
  <c r="G63" i="1"/>
  <c r="G65" i="1"/>
  <c r="M65" i="1" s="1"/>
  <c r="G67" i="1"/>
  <c r="M67" i="1" s="1"/>
  <c r="G69" i="1"/>
  <c r="G71" i="1"/>
  <c r="G73" i="1"/>
  <c r="G75" i="1"/>
  <c r="G77" i="1"/>
  <c r="G79" i="1"/>
  <c r="G81" i="1"/>
  <c r="G83" i="1"/>
  <c r="G85" i="1"/>
  <c r="G87" i="1"/>
  <c r="G89" i="1"/>
  <c r="G91" i="1"/>
  <c r="G93" i="1"/>
  <c r="G95" i="1"/>
  <c r="K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J95" i="1" l="1"/>
  <c r="J51" i="1"/>
  <c r="N132" i="1"/>
  <c r="M32" i="1"/>
  <c r="M132" i="1" s="1"/>
  <c r="C132" i="1" l="1"/>
  <c r="E139" i="1"/>
  <c r="D139" i="1"/>
  <c r="D131" i="1"/>
  <c r="E131" i="1"/>
  <c r="C131" i="1"/>
  <c r="D9" i="1"/>
  <c r="E9" i="1"/>
  <c r="C9" i="1"/>
  <c r="D15" i="1"/>
  <c r="E15" i="1"/>
  <c r="C15" i="1"/>
  <c r="I15" i="1" l="1"/>
  <c r="I9" i="1"/>
  <c r="H14" i="1"/>
  <c r="H15" i="1"/>
  <c r="H9" i="1"/>
  <c r="I14" i="1"/>
  <c r="G15" i="1" l="1"/>
  <c r="G9" i="1"/>
  <c r="C139" i="1" l="1"/>
  <c r="G14" i="1"/>
  <c r="H12" i="1"/>
  <c r="H7" i="1" s="1"/>
  <c r="I12" i="1"/>
  <c r="I7" i="1" s="1"/>
  <c r="K9" i="1"/>
  <c r="L9" i="1"/>
  <c r="J9" i="1"/>
  <c r="E12" i="1"/>
  <c r="E7" i="1" s="1"/>
  <c r="D12" i="1"/>
  <c r="D7" i="1" s="1"/>
  <c r="C12" i="1"/>
  <c r="C7" i="1" s="1"/>
  <c r="E11" i="1"/>
  <c r="E8" i="1" s="1"/>
  <c r="D11" i="1"/>
  <c r="D8" i="1" s="1"/>
  <c r="C11" i="1"/>
  <c r="C8" i="1" s="1"/>
  <c r="D132" i="1"/>
  <c r="E132" i="1"/>
  <c r="G12" i="1" l="1"/>
  <c r="G7" i="1" s="1"/>
  <c r="K14" i="1"/>
  <c r="K12" i="1" s="1"/>
  <c r="K7" i="1" s="1"/>
  <c r="K15" i="1"/>
  <c r="L14" i="1"/>
  <c r="L15" i="1"/>
  <c r="N9" i="1"/>
  <c r="M11" i="1"/>
  <c r="H11" i="1"/>
  <c r="H8" i="1" s="1"/>
  <c r="D140" i="1"/>
  <c r="O14" i="1"/>
  <c r="O12" i="1" s="1"/>
  <c r="K8" i="1" l="1"/>
  <c r="N11" i="1"/>
  <c r="J15" i="1"/>
  <c r="L12" i="1"/>
  <c r="L7" i="1" s="1"/>
  <c r="L8" i="1"/>
  <c r="J14" i="1"/>
  <c r="M14" i="1"/>
  <c r="M8" i="1" s="1"/>
  <c r="M9" i="1"/>
  <c r="G11" i="1"/>
  <c r="G8" i="1" s="1"/>
  <c r="I11" i="1"/>
  <c r="I8" i="1" s="1"/>
  <c r="N14" i="1"/>
  <c r="N12" i="1" s="1"/>
  <c r="N7" i="1" s="1"/>
  <c r="O11" i="1"/>
  <c r="O8" i="1" s="1"/>
  <c r="O9" i="1"/>
  <c r="O7" i="1" s="1"/>
  <c r="J8" i="1" l="1"/>
  <c r="J12" i="1"/>
  <c r="J7" i="1" s="1"/>
  <c r="N8" i="1"/>
  <c r="M12" i="1"/>
  <c r="M7" i="1" s="1"/>
</calcChain>
</file>

<file path=xl/sharedStrings.xml><?xml version="1.0" encoding="utf-8"?>
<sst xmlns="http://schemas.openxmlformats.org/spreadsheetml/2006/main" count="174" uniqueCount="165">
  <si>
    <t>Объем медицинской помощи по профилактическим медицинским осмотрам и диспансеризации на 2020 год</t>
  </si>
  <si>
    <t>№ строки</t>
  </si>
  <si>
    <t>Возраст,
лет/мес.</t>
  </si>
  <si>
    <t>Численность застрахованных лиц на 01.01.2019, чел.</t>
  </si>
  <si>
    <t>Прогнозный отклик на профилактический медицинский осмотр, %</t>
  </si>
  <si>
    <t>Численность застрахованных лиц, подлежащих профилактическому медицинскому осмотру, чел:</t>
  </si>
  <si>
    <t>всего</t>
  </si>
  <si>
    <t>мужчин</t>
  </si>
  <si>
    <t>женщин</t>
  </si>
  <si>
    <t>А</t>
  </si>
  <si>
    <t>Всего (3+4)*</t>
  </si>
  <si>
    <t>3</t>
  </si>
  <si>
    <t>дети, всего
в том числе (3.1 + 3.2):**</t>
  </si>
  <si>
    <t>3.1</t>
  </si>
  <si>
    <t>дети-сироты старше 2 лет, подлежащие диспансеризации</t>
  </si>
  <si>
    <t>3.2</t>
  </si>
  <si>
    <t>дети (без учета детей-сирот)</t>
  </si>
  <si>
    <t>взрослые, всего
в том числе (4.1+4.2):</t>
  </si>
  <si>
    <t>4.1</t>
  </si>
  <si>
    <t>за счет средств работодателей</t>
  </si>
  <si>
    <t>4.2</t>
  </si>
  <si>
    <t>взрослые (без учета работодателей)</t>
  </si>
  <si>
    <t>4.2.1</t>
  </si>
  <si>
    <t>в том числе старше 65 лет***</t>
  </si>
  <si>
    <t>0-11 мес.****</t>
  </si>
  <si>
    <t>5.1</t>
  </si>
  <si>
    <t>0 мес.****</t>
  </si>
  <si>
    <t>5.2</t>
  </si>
  <si>
    <t>1 мес.****</t>
  </si>
  <si>
    <t>5.3</t>
  </si>
  <si>
    <t>2 мес.****</t>
  </si>
  <si>
    <t>5.4</t>
  </si>
  <si>
    <t>3 мес.****</t>
  </si>
  <si>
    <t>5.5</t>
  </si>
  <si>
    <t>4 мес.****</t>
  </si>
  <si>
    <t>5.6</t>
  </si>
  <si>
    <t>5 мес.****</t>
  </si>
  <si>
    <t>5.7</t>
  </si>
  <si>
    <t>6 мес.****</t>
  </si>
  <si>
    <t>5.8</t>
  </si>
  <si>
    <t>7 мес.****</t>
  </si>
  <si>
    <t>5.9</t>
  </si>
  <si>
    <t>8 мес.****</t>
  </si>
  <si>
    <t>5.10</t>
  </si>
  <si>
    <t>9 мес.****</t>
  </si>
  <si>
    <t>5.11</t>
  </si>
  <si>
    <t>10 мес.****</t>
  </si>
  <si>
    <t>5.12</t>
  </si>
  <si>
    <t>11 мес.****</t>
  </si>
  <si>
    <t>1 год****</t>
  </si>
  <si>
    <t>6.1</t>
  </si>
  <si>
    <t>1 год 3 мес.****</t>
  </si>
  <si>
    <t>6.2</t>
  </si>
  <si>
    <t>1 год 6 мес.****</t>
  </si>
  <si>
    <t>2 года</t>
  </si>
  <si>
    <t>3 года</t>
  </si>
  <si>
    <t>4 года</t>
  </si>
  <si>
    <t>5 лет</t>
  </si>
  <si>
    <t>6 лет</t>
  </si>
  <si>
    <t>7 лет</t>
  </si>
  <si>
    <t>8 лет</t>
  </si>
  <si>
    <t>9 лет</t>
  </si>
  <si>
    <t>10 лет</t>
  </si>
  <si>
    <t>11 лет</t>
  </si>
  <si>
    <t>12 лет</t>
  </si>
  <si>
    <t>13 лет</t>
  </si>
  <si>
    <t>14 лет</t>
  </si>
  <si>
    <t>15 лет</t>
  </si>
  <si>
    <t>16 лет</t>
  </si>
  <si>
    <t>17 лет</t>
  </si>
  <si>
    <t>18 лет</t>
  </si>
  <si>
    <t>19 лет</t>
  </si>
  <si>
    <t>20 лет</t>
  </si>
  <si>
    <t>21 лет</t>
  </si>
  <si>
    <t>22 лет</t>
  </si>
  <si>
    <t>23 лет</t>
  </si>
  <si>
    <t>24 лет</t>
  </si>
  <si>
    <t>25 лет</t>
  </si>
  <si>
    <t>26 лет</t>
  </si>
  <si>
    <t>27 лет</t>
  </si>
  <si>
    <t>28 лет</t>
  </si>
  <si>
    <t>29 лет</t>
  </si>
  <si>
    <t>30 лет</t>
  </si>
  <si>
    <t>31 лет</t>
  </si>
  <si>
    <t>32 лет</t>
  </si>
  <si>
    <t>33 лет</t>
  </si>
  <si>
    <t>34 лет</t>
  </si>
  <si>
    <t>35 лет</t>
  </si>
  <si>
    <t>36 лет</t>
  </si>
  <si>
    <t>37 лет</t>
  </si>
  <si>
    <t>38 лет</t>
  </si>
  <si>
    <t>39 лет</t>
  </si>
  <si>
    <t>40 лет</t>
  </si>
  <si>
    <t>41 лет</t>
  </si>
  <si>
    <t>42 лет</t>
  </si>
  <si>
    <t>43 лет</t>
  </si>
  <si>
    <t>44 лет</t>
  </si>
  <si>
    <t>45 лет</t>
  </si>
  <si>
    <t>46 лет</t>
  </si>
  <si>
    <t>47 лет</t>
  </si>
  <si>
    <t>48 лет</t>
  </si>
  <si>
    <t>49 лет</t>
  </si>
  <si>
    <t>50 лет</t>
  </si>
  <si>
    <t>51 лет</t>
  </si>
  <si>
    <t>52 лет</t>
  </si>
  <si>
    <t>53 лет</t>
  </si>
  <si>
    <t>54 лет</t>
  </si>
  <si>
    <t>55 лет</t>
  </si>
  <si>
    <t>56 лет</t>
  </si>
  <si>
    <t>57 лет</t>
  </si>
  <si>
    <t>58 лет</t>
  </si>
  <si>
    <t>59 лет</t>
  </si>
  <si>
    <t>60 лет</t>
  </si>
  <si>
    <t>61 лет</t>
  </si>
  <si>
    <t>62 лет</t>
  </si>
  <si>
    <t>63 лет</t>
  </si>
  <si>
    <t>64 лет</t>
  </si>
  <si>
    <t>65 лет</t>
  </si>
  <si>
    <t>66 лет</t>
  </si>
  <si>
    <t>67 лет</t>
  </si>
  <si>
    <t>68 лет</t>
  </si>
  <si>
    <t>69 лет</t>
  </si>
  <si>
    <t>70 лет</t>
  </si>
  <si>
    <t>71 лет</t>
  </si>
  <si>
    <t>72 лет</t>
  </si>
  <si>
    <t>73 лет</t>
  </si>
  <si>
    <t>74 лет</t>
  </si>
  <si>
    <t>75 лет</t>
  </si>
  <si>
    <t>76 лет</t>
  </si>
  <si>
    <t>77 лет</t>
  </si>
  <si>
    <t>78 лет</t>
  </si>
  <si>
    <t>79 лет</t>
  </si>
  <si>
    <t>80 лет</t>
  </si>
  <si>
    <t>81 лет</t>
  </si>
  <si>
    <t>82 лет</t>
  </si>
  <si>
    <t>83 лет</t>
  </si>
  <si>
    <t>84 лет</t>
  </si>
  <si>
    <t>85 лет</t>
  </si>
  <si>
    <t>86 лет</t>
  </si>
  <si>
    <t>87 лет</t>
  </si>
  <si>
    <t>88 лет</t>
  </si>
  <si>
    <t>89 лет</t>
  </si>
  <si>
    <t>90 лет</t>
  </si>
  <si>
    <t>91 лет</t>
  </si>
  <si>
    <t>92 лет</t>
  </si>
  <si>
    <t>93 лет</t>
  </si>
  <si>
    <t>94 лет</t>
  </si>
  <si>
    <t>95 лет</t>
  </si>
  <si>
    <t>96 лет</t>
  </si>
  <si>
    <t>97 лет</t>
  </si>
  <si>
    <t>98 лет</t>
  </si>
  <si>
    <t>99 лет</t>
  </si>
  <si>
    <t>100 лет и старше</t>
  </si>
  <si>
    <t>от 65 лет и старше</t>
  </si>
  <si>
    <t>ВСЕГО</t>
  </si>
  <si>
    <t>* - целевые показатели охвата населения профилактическими мероприятиями, установленные федеральным проектом "Развитие системы оказания первичной медико-санитарной помощи" национального проекта "Здравоохранение"</t>
  </si>
  <si>
    <t xml:space="preserve">** -целевые показатели охвата несовершеннолетних в возрасте 15-17 лет профилактическими медицинскими осмотрами: девочек - врачами акушерами-гинекологами, мальчиков - детскими врачами урологами-андрологами, установленные федеральным проектом "Развитие детского здравоохранения, включая создание системы современной инфраструктуры оказания медицинской помощи детям" национального проекта "Здравоохранение" </t>
  </si>
  <si>
    <t>*** -  целевые показатели охвата профилактическими медицинскими осмотрами лиц старше трудоспособного возраста, установленные федеральным проектом "Старшее поколение" национального проекта "Демография"</t>
  </si>
  <si>
    <t xml:space="preserve">**** - кратность посещения </t>
  </si>
  <si>
    <t>Всего (без учета осмотров за счет средств работодателей и детей-сирот) (3.2+4.2)</t>
  </si>
  <si>
    <t>Приложение №5 к Территориальной программе ОМС на 2020 год</t>
  </si>
  <si>
    <t>п/о взрослые</t>
  </si>
  <si>
    <t>150036 Поликлиника №4</t>
  </si>
  <si>
    <t>проф.осмотр</t>
  </si>
  <si>
    <t>диспансеризация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</si>
</sst>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&quot;*&quot;"/>
    <numFmt numFmtId="165" formatCode="0.0"/>
    <numFmt numFmtId="166" formatCode="0.0&quot;**&quot;"/>
    <numFmt numFmtId="167" formatCode="0.0&quot;***&quot;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3" fontId="3" fillId="0" borderId="0" xfId="0" applyNumberFormat="1" applyFont="1" applyAlignment="1">
      <alignment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1" fillId="0" borderId="1" xfId="0" applyNumberFormat="1" applyFont="1" applyBorder="1" applyAlignment="1">
      <alignment horizont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67" fontId="0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V140"/>
  <sheetViews>
    <sheetView tabSelected="1" topLeftCell="A108" zoomScale="90" zoomScaleNormal="90" workbookViewId="0">
      <selection sqref="A1:O132"/>
    </sheetView>
  </sheetViews>
  <sheetFormatPr defaultRowHeight="18.75" x14ac:dyDescent="0.3"/>
  <cols>
    <col min="1" max="1" width="8.140625" style="1" bestFit="1" customWidth="1"/>
    <col min="2" max="2" width="19.28515625" style="1" customWidth="1"/>
    <col min="3" max="5" width="10.5703125" style="1" bestFit="1" customWidth="1"/>
    <col min="6" max="6" width="9.42578125" style="1" bestFit="1" customWidth="1"/>
    <col min="7" max="7" width="10.5703125" style="1" bestFit="1" customWidth="1"/>
    <col min="8" max="9" width="14.42578125" style="1" bestFit="1" customWidth="1"/>
    <col min="10" max="10" width="11.42578125" style="3" bestFit="1" customWidth="1"/>
    <col min="11" max="11" width="10.5703125" style="3" bestFit="1" customWidth="1"/>
    <col min="12" max="12" width="10.7109375" style="3" bestFit="1" customWidth="1"/>
    <col min="13" max="15" width="12.5703125" style="3" customWidth="1"/>
    <col min="16" max="16" width="9.140625" style="1"/>
    <col min="17" max="18" width="16.42578125" style="1" bestFit="1" customWidth="1"/>
    <col min="19" max="19" width="9.5703125" style="1" bestFit="1" customWidth="1"/>
    <col min="20" max="16384" width="9.140625" style="1"/>
  </cols>
  <sheetData>
    <row r="1" spans="1:19" ht="64.5" customHeight="1" x14ac:dyDescent="0.3">
      <c r="A1" s="38" t="s">
        <v>162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7" t="s">
        <v>160</v>
      </c>
      <c r="N1" s="37"/>
      <c r="O1" s="37"/>
    </row>
    <row r="2" spans="1:19" ht="18.75" customHeight="1" x14ac:dyDescent="0.3">
      <c r="A2" s="45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7"/>
    </row>
    <row r="3" spans="1:19" ht="18.75" customHeight="1" x14ac:dyDescent="0.3">
      <c r="A3" s="43" t="s">
        <v>1</v>
      </c>
      <c r="B3" s="44" t="s">
        <v>2</v>
      </c>
      <c r="C3" s="44" t="s">
        <v>3</v>
      </c>
      <c r="D3" s="44"/>
      <c r="E3" s="44"/>
      <c r="F3" s="44" t="s">
        <v>4</v>
      </c>
      <c r="G3" s="44" t="s">
        <v>5</v>
      </c>
      <c r="H3" s="44"/>
      <c r="I3" s="44"/>
      <c r="J3" s="38" t="s">
        <v>164</v>
      </c>
      <c r="K3" s="38"/>
      <c r="L3" s="38"/>
      <c r="M3" s="38" t="s">
        <v>163</v>
      </c>
      <c r="N3" s="38"/>
      <c r="O3" s="38"/>
    </row>
    <row r="4" spans="1:19" ht="45.75" customHeight="1" x14ac:dyDescent="0.3">
      <c r="A4" s="43"/>
      <c r="B4" s="44"/>
      <c r="C4" s="44"/>
      <c r="D4" s="44"/>
      <c r="E4" s="44"/>
      <c r="F4" s="44"/>
      <c r="G4" s="44"/>
      <c r="H4" s="44"/>
      <c r="I4" s="44"/>
      <c r="J4" s="38"/>
      <c r="K4" s="38"/>
      <c r="L4" s="38"/>
      <c r="M4" s="38"/>
      <c r="N4" s="38"/>
      <c r="O4" s="38"/>
    </row>
    <row r="5" spans="1:19" ht="36" customHeight="1" x14ac:dyDescent="0.3">
      <c r="A5" s="43"/>
      <c r="B5" s="44"/>
      <c r="C5" s="29" t="s">
        <v>6</v>
      </c>
      <c r="D5" s="29" t="s">
        <v>7</v>
      </c>
      <c r="E5" s="29" t="s">
        <v>8</v>
      </c>
      <c r="F5" s="44"/>
      <c r="G5" s="29" t="s">
        <v>6</v>
      </c>
      <c r="H5" s="29" t="s">
        <v>7</v>
      </c>
      <c r="I5" s="29" t="s">
        <v>8</v>
      </c>
      <c r="J5" s="5" t="s">
        <v>6</v>
      </c>
      <c r="K5" s="5" t="s">
        <v>7</v>
      </c>
      <c r="L5" s="5" t="s">
        <v>8</v>
      </c>
      <c r="M5" s="5" t="s">
        <v>6</v>
      </c>
      <c r="N5" s="5" t="s">
        <v>7</v>
      </c>
      <c r="O5" s="5" t="s">
        <v>8</v>
      </c>
    </row>
    <row r="6" spans="1:19" x14ac:dyDescent="0.3">
      <c r="A6" s="28" t="s">
        <v>9</v>
      </c>
      <c r="B6" s="28">
        <v>1</v>
      </c>
      <c r="C6" s="28">
        <v>2</v>
      </c>
      <c r="D6" s="28">
        <v>3</v>
      </c>
      <c r="E6" s="28">
        <v>4</v>
      </c>
      <c r="F6" s="28">
        <v>5</v>
      </c>
      <c r="G6" s="28">
        <v>6</v>
      </c>
      <c r="H6" s="28">
        <v>7</v>
      </c>
      <c r="I6" s="28">
        <v>8</v>
      </c>
      <c r="J6" s="4">
        <v>9</v>
      </c>
      <c r="K6" s="4">
        <v>10</v>
      </c>
      <c r="L6" s="4">
        <v>11</v>
      </c>
      <c r="M6" s="4">
        <v>12</v>
      </c>
      <c r="N6" s="4">
        <v>13</v>
      </c>
      <c r="O6" s="4">
        <v>14</v>
      </c>
    </row>
    <row r="7" spans="1:19" x14ac:dyDescent="0.3">
      <c r="A7" s="28">
        <v>1</v>
      </c>
      <c r="B7" s="6" t="s">
        <v>10</v>
      </c>
      <c r="C7" s="7">
        <f>SUM(C9,C12)</f>
        <v>85337</v>
      </c>
      <c r="D7" s="7">
        <f t="shared" ref="D7:E7" si="0">SUM(D9,D12)</f>
        <v>34122</v>
      </c>
      <c r="E7" s="7">
        <f t="shared" si="0"/>
        <v>51506</v>
      </c>
      <c r="F7" s="19"/>
      <c r="G7" s="7">
        <f>SUM(G9,G12)</f>
        <v>22743</v>
      </c>
      <c r="H7" s="7">
        <f t="shared" ref="H7:I7" si="1">SUM(H9,H12)</f>
        <v>8845</v>
      </c>
      <c r="I7" s="7">
        <f t="shared" si="1"/>
        <v>13898</v>
      </c>
      <c r="J7" s="14">
        <f>SUM(J9,J12)</f>
        <v>20173</v>
      </c>
      <c r="K7" s="14">
        <f t="shared" ref="K7:O7" si="2">SUM(K9,K12)</f>
        <v>7693</v>
      </c>
      <c r="L7" s="14">
        <f t="shared" si="2"/>
        <v>12480</v>
      </c>
      <c r="M7" s="14">
        <f t="shared" si="2"/>
        <v>2570</v>
      </c>
      <c r="N7" s="14">
        <f t="shared" si="2"/>
        <v>1152</v>
      </c>
      <c r="O7" s="14">
        <f t="shared" si="2"/>
        <v>1418</v>
      </c>
      <c r="Q7" s="13"/>
      <c r="R7" s="13"/>
      <c r="S7" s="13"/>
    </row>
    <row r="8" spans="1:19" ht="90" x14ac:dyDescent="0.3">
      <c r="A8" s="28">
        <v>2</v>
      </c>
      <c r="B8" s="6" t="s">
        <v>159</v>
      </c>
      <c r="C8" s="7">
        <f>SUM(C11,C14)</f>
        <v>0</v>
      </c>
      <c r="D8" s="7">
        <f t="shared" ref="D8:E8" si="3">SUM(D11,D14)</f>
        <v>0</v>
      </c>
      <c r="E8" s="7">
        <f t="shared" si="3"/>
        <v>0</v>
      </c>
      <c r="F8" s="20"/>
      <c r="G8" s="7">
        <f>SUM(G11,G14)</f>
        <v>22743</v>
      </c>
      <c r="H8" s="7">
        <f t="shared" ref="H8:I8" si="4">SUM(H11,H14)</f>
        <v>8845</v>
      </c>
      <c r="I8" s="7">
        <f t="shared" si="4"/>
        <v>13898</v>
      </c>
      <c r="J8" s="14">
        <f>SUM(J11,J14)</f>
        <v>20173</v>
      </c>
      <c r="K8" s="14">
        <f t="shared" ref="K8:L8" si="5">SUM(K11,K14)</f>
        <v>7693</v>
      </c>
      <c r="L8" s="14">
        <f t="shared" si="5"/>
        <v>12480</v>
      </c>
      <c r="M8" s="14">
        <f>ROUND(SUM(M11,M14),0)</f>
        <v>2570</v>
      </c>
      <c r="N8" s="14">
        <f t="shared" ref="N8:O8" si="6">ROUND(SUM(N11,N14),0)</f>
        <v>1152</v>
      </c>
      <c r="O8" s="14">
        <f t="shared" si="6"/>
        <v>1418</v>
      </c>
    </row>
    <row r="9" spans="1:19" ht="45" x14ac:dyDescent="0.3">
      <c r="A9" s="8" t="s">
        <v>11</v>
      </c>
      <c r="B9" s="6" t="s">
        <v>12</v>
      </c>
      <c r="C9" s="21">
        <f>SUM(C16,C29,C32:C47)</f>
        <v>0</v>
      </c>
      <c r="D9" s="21">
        <f t="shared" ref="D9:E9" si="7">SUM(D16,D29,D32:D47)</f>
        <v>0</v>
      </c>
      <c r="E9" s="21">
        <f t="shared" si="7"/>
        <v>0</v>
      </c>
      <c r="F9" s="22"/>
      <c r="G9" s="21">
        <f>SUM(G16,G29,G32:G47)</f>
        <v>0</v>
      </c>
      <c r="H9" s="21">
        <f t="shared" ref="H9:I9" si="8">SUM(H16,H29,H32:H47)</f>
        <v>0</v>
      </c>
      <c r="I9" s="21">
        <f t="shared" si="8"/>
        <v>0</v>
      </c>
      <c r="J9" s="23">
        <f>SUM(J10:J11)</f>
        <v>0</v>
      </c>
      <c r="K9" s="23">
        <f t="shared" ref="K9:L9" si="9">SUM(K10:K11)</f>
        <v>0</v>
      </c>
      <c r="L9" s="23">
        <f t="shared" si="9"/>
        <v>0</v>
      </c>
      <c r="M9" s="23">
        <f>ROUND(SUM(M16,M29,M32:M47),0)</f>
        <v>0</v>
      </c>
      <c r="N9" s="23">
        <f t="shared" ref="N9:O9" si="10">ROUND(SUM(N16,N29,N32:N47),0)</f>
        <v>0</v>
      </c>
      <c r="O9" s="23">
        <f t="shared" si="10"/>
        <v>0</v>
      </c>
    </row>
    <row r="10" spans="1:19" ht="60" x14ac:dyDescent="0.3">
      <c r="A10" s="8" t="s">
        <v>13</v>
      </c>
      <c r="B10" s="6" t="s">
        <v>14</v>
      </c>
      <c r="C10" s="7"/>
      <c r="D10" s="7"/>
      <c r="E10" s="7"/>
      <c r="F10" s="20"/>
      <c r="G10" s="7"/>
      <c r="H10" s="7"/>
      <c r="I10" s="7"/>
      <c r="J10" s="7"/>
      <c r="K10" s="7"/>
      <c r="L10" s="7"/>
      <c r="M10" s="14">
        <v>0</v>
      </c>
      <c r="N10" s="14">
        <v>0</v>
      </c>
      <c r="O10" s="14">
        <v>0</v>
      </c>
    </row>
    <row r="11" spans="1:19" ht="30" x14ac:dyDescent="0.3">
      <c r="A11" s="8" t="s">
        <v>15</v>
      </c>
      <c r="B11" s="6" t="s">
        <v>16</v>
      </c>
      <c r="C11" s="7">
        <f>C9-C10</f>
        <v>0</v>
      </c>
      <c r="D11" s="7">
        <f t="shared" ref="D11" si="11">D9-D10</f>
        <v>0</v>
      </c>
      <c r="E11" s="7">
        <f t="shared" ref="E11" si="12">E9-E10</f>
        <v>0</v>
      </c>
      <c r="F11" s="7"/>
      <c r="G11" s="7">
        <f>G9-G10</f>
        <v>0</v>
      </c>
      <c r="H11" s="7">
        <f t="shared" ref="H11:I11" si="13">H9-H10</f>
        <v>0</v>
      </c>
      <c r="I11" s="7">
        <f t="shared" si="13"/>
        <v>0</v>
      </c>
      <c r="J11" s="14">
        <v>0</v>
      </c>
      <c r="K11" s="14">
        <v>0</v>
      </c>
      <c r="L11" s="14">
        <v>0</v>
      </c>
      <c r="M11" s="23">
        <f>SUM(M16,M29,M32:M47)</f>
        <v>0</v>
      </c>
      <c r="N11" s="23">
        <f t="shared" ref="N11:O11" si="14">SUM(N16,N29,N32:N47)</f>
        <v>0</v>
      </c>
      <c r="O11" s="23">
        <f t="shared" si="14"/>
        <v>0</v>
      </c>
    </row>
    <row r="12" spans="1:19" ht="45" x14ac:dyDescent="0.3">
      <c r="A12" s="28">
        <v>4</v>
      </c>
      <c r="B12" s="6" t="s">
        <v>17</v>
      </c>
      <c r="C12" s="7">
        <f>SUM(C48:C130)</f>
        <v>85337</v>
      </c>
      <c r="D12" s="7">
        <f t="shared" ref="D12:E12" si="15">SUM(D48:D130)</f>
        <v>34122</v>
      </c>
      <c r="E12" s="7">
        <f t="shared" si="15"/>
        <v>51506</v>
      </c>
      <c r="F12" s="7"/>
      <c r="G12" s="7">
        <f>G13+G14</f>
        <v>22743</v>
      </c>
      <c r="H12" s="7">
        <f t="shared" ref="H12:I12" si="16">H13+H14</f>
        <v>8845</v>
      </c>
      <c r="I12" s="7">
        <f t="shared" si="16"/>
        <v>13898</v>
      </c>
      <c r="J12" s="23">
        <f>SUM(J13:J14)</f>
        <v>20173</v>
      </c>
      <c r="K12" s="23">
        <f t="shared" ref="K12:O12" si="17">SUM(K13:K14)</f>
        <v>7693</v>
      </c>
      <c r="L12" s="23">
        <f t="shared" si="17"/>
        <v>12480</v>
      </c>
      <c r="M12" s="23">
        <f t="shared" si="17"/>
        <v>2570</v>
      </c>
      <c r="N12" s="23">
        <f t="shared" si="17"/>
        <v>1152</v>
      </c>
      <c r="O12" s="23">
        <f t="shared" si="17"/>
        <v>1418</v>
      </c>
    </row>
    <row r="13" spans="1:19" ht="30" x14ac:dyDescent="0.3">
      <c r="A13" s="8" t="s">
        <v>18</v>
      </c>
      <c r="B13" s="6" t="s">
        <v>19</v>
      </c>
      <c r="C13" s="9"/>
      <c r="D13" s="9"/>
      <c r="E13" s="9"/>
      <c r="F13" s="24"/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</row>
    <row r="14" spans="1:19" ht="45" x14ac:dyDescent="0.3">
      <c r="A14" s="8" t="s">
        <v>20</v>
      </c>
      <c r="B14" s="6" t="s">
        <v>21</v>
      </c>
      <c r="C14" s="9"/>
      <c r="D14" s="9"/>
      <c r="E14" s="9"/>
      <c r="F14" s="24"/>
      <c r="G14" s="9">
        <f>SUM(H14:I14)</f>
        <v>22743</v>
      </c>
      <c r="H14" s="9">
        <f>SUM(H48:H130)</f>
        <v>8845</v>
      </c>
      <c r="I14" s="9">
        <f>SUM(I48:I130)</f>
        <v>13898</v>
      </c>
      <c r="J14" s="14">
        <f>SUM(J48:J130)</f>
        <v>20173</v>
      </c>
      <c r="K14" s="14">
        <f t="shared" ref="K14:L14" si="18">SUM(K48:K130)</f>
        <v>7693</v>
      </c>
      <c r="L14" s="14">
        <f t="shared" si="18"/>
        <v>12480</v>
      </c>
      <c r="M14" s="23">
        <f>ROUND(SUM(M48:M68),0)</f>
        <v>2570</v>
      </c>
      <c r="N14" s="23">
        <f t="shared" ref="N14:O14" si="19">ROUND(SUM(N48:N68),0)</f>
        <v>1152</v>
      </c>
      <c r="O14" s="23">
        <f t="shared" si="19"/>
        <v>1418</v>
      </c>
    </row>
    <row r="15" spans="1:19" ht="30" x14ac:dyDescent="0.3">
      <c r="A15" s="8" t="s">
        <v>22</v>
      </c>
      <c r="B15" s="6" t="s">
        <v>23</v>
      </c>
      <c r="C15" s="25">
        <f>SUM(C95:C130)</f>
        <v>18485</v>
      </c>
      <c r="D15" s="25">
        <f t="shared" ref="D15:E15" si="20">SUM(D95:D130)</f>
        <v>5607</v>
      </c>
      <c r="E15" s="25">
        <f t="shared" si="20"/>
        <v>12547</v>
      </c>
      <c r="F15" s="29"/>
      <c r="G15" s="9">
        <f>SUM(H15:I15)</f>
        <v>5842</v>
      </c>
      <c r="H15" s="25">
        <f>SUM(H95:H130)</f>
        <v>1805</v>
      </c>
      <c r="I15" s="25">
        <f>SUM(I95:I130)</f>
        <v>4037</v>
      </c>
      <c r="J15" s="7">
        <f>SUM(J95:J130)</f>
        <v>5842</v>
      </c>
      <c r="K15" s="7">
        <f t="shared" ref="K15:L15" si="21">SUM(K95:K130)</f>
        <v>1805</v>
      </c>
      <c r="L15" s="7">
        <f t="shared" si="21"/>
        <v>4037</v>
      </c>
      <c r="M15" s="14">
        <v>0</v>
      </c>
      <c r="N15" s="14">
        <v>0</v>
      </c>
      <c r="O15" s="14">
        <v>0</v>
      </c>
    </row>
    <row r="16" spans="1:19" x14ac:dyDescent="0.3">
      <c r="A16" s="28">
        <v>5</v>
      </c>
      <c r="B16" s="26" t="s">
        <v>24</v>
      </c>
      <c r="C16" s="27">
        <v>0</v>
      </c>
      <c r="D16" s="27">
        <v>0</v>
      </c>
      <c r="E16" s="27">
        <v>0</v>
      </c>
      <c r="F16" s="10">
        <v>100</v>
      </c>
      <c r="G16" s="9">
        <f t="shared" ref="G16:G79" si="22">SUM(H16:I16)</f>
        <v>0</v>
      </c>
      <c r="H16" s="31">
        <f t="shared" ref="H16:I31" si="23">D16</f>
        <v>0</v>
      </c>
      <c r="I16" s="31">
        <f t="shared" si="23"/>
        <v>0</v>
      </c>
      <c r="J16" s="30"/>
      <c r="K16" s="30"/>
      <c r="L16" s="30"/>
      <c r="M16" s="9">
        <f>G16</f>
        <v>0</v>
      </c>
      <c r="N16" s="9">
        <f t="shared" ref="N16:O31" si="24">H16</f>
        <v>0</v>
      </c>
      <c r="O16" s="9">
        <f t="shared" si="24"/>
        <v>0</v>
      </c>
      <c r="Q16" s="13"/>
    </row>
    <row r="17" spans="1:17" x14ac:dyDescent="0.3">
      <c r="A17" s="8" t="s">
        <v>25</v>
      </c>
      <c r="B17" s="6" t="s">
        <v>26</v>
      </c>
      <c r="C17" s="27">
        <v>0</v>
      </c>
      <c r="D17" s="27">
        <v>0</v>
      </c>
      <c r="E17" s="27">
        <v>0</v>
      </c>
      <c r="F17" s="32">
        <v>100</v>
      </c>
      <c r="G17" s="9">
        <f t="shared" si="22"/>
        <v>0</v>
      </c>
      <c r="H17" s="31">
        <f t="shared" si="23"/>
        <v>0</v>
      </c>
      <c r="I17" s="31">
        <f t="shared" si="23"/>
        <v>0</v>
      </c>
      <c r="J17" s="30"/>
      <c r="K17" s="30"/>
      <c r="L17" s="30"/>
      <c r="M17" s="9">
        <f t="shared" ref="M17:M29" si="25">G17</f>
        <v>0</v>
      </c>
      <c r="N17" s="9">
        <f t="shared" si="24"/>
        <v>0</v>
      </c>
      <c r="O17" s="9">
        <f t="shared" si="24"/>
        <v>0</v>
      </c>
      <c r="Q17" s="13"/>
    </row>
    <row r="18" spans="1:17" x14ac:dyDescent="0.3">
      <c r="A18" s="8" t="s">
        <v>27</v>
      </c>
      <c r="B18" s="6" t="s">
        <v>28</v>
      </c>
      <c r="C18" s="27">
        <v>0</v>
      </c>
      <c r="D18" s="27">
        <v>0</v>
      </c>
      <c r="E18" s="27">
        <v>0</v>
      </c>
      <c r="F18" s="32">
        <v>100</v>
      </c>
      <c r="G18" s="9">
        <f t="shared" si="22"/>
        <v>0</v>
      </c>
      <c r="H18" s="31">
        <f t="shared" si="23"/>
        <v>0</v>
      </c>
      <c r="I18" s="31">
        <f t="shared" si="23"/>
        <v>0</v>
      </c>
      <c r="J18" s="30"/>
      <c r="K18" s="30"/>
      <c r="L18" s="30"/>
      <c r="M18" s="9">
        <f t="shared" si="25"/>
        <v>0</v>
      </c>
      <c r="N18" s="9">
        <f t="shared" si="24"/>
        <v>0</v>
      </c>
      <c r="O18" s="9">
        <f t="shared" si="24"/>
        <v>0</v>
      </c>
      <c r="Q18" s="13"/>
    </row>
    <row r="19" spans="1:17" x14ac:dyDescent="0.3">
      <c r="A19" s="8" t="s">
        <v>29</v>
      </c>
      <c r="B19" s="6" t="s">
        <v>30</v>
      </c>
      <c r="C19" s="27">
        <v>0</v>
      </c>
      <c r="D19" s="27">
        <v>0</v>
      </c>
      <c r="E19" s="27">
        <v>0</v>
      </c>
      <c r="F19" s="32">
        <v>100</v>
      </c>
      <c r="G19" s="9">
        <f t="shared" si="22"/>
        <v>0</v>
      </c>
      <c r="H19" s="31">
        <f t="shared" si="23"/>
        <v>0</v>
      </c>
      <c r="I19" s="31">
        <f t="shared" si="23"/>
        <v>0</v>
      </c>
      <c r="J19" s="30"/>
      <c r="K19" s="30"/>
      <c r="L19" s="30"/>
      <c r="M19" s="9">
        <f t="shared" si="25"/>
        <v>0</v>
      </c>
      <c r="N19" s="9">
        <f t="shared" si="24"/>
        <v>0</v>
      </c>
      <c r="O19" s="9">
        <f t="shared" si="24"/>
        <v>0</v>
      </c>
      <c r="Q19" s="13"/>
    </row>
    <row r="20" spans="1:17" x14ac:dyDescent="0.3">
      <c r="A20" s="8" t="s">
        <v>31</v>
      </c>
      <c r="B20" s="6" t="s">
        <v>32</v>
      </c>
      <c r="C20" s="27">
        <v>0</v>
      </c>
      <c r="D20" s="27">
        <v>0</v>
      </c>
      <c r="E20" s="27">
        <v>0</v>
      </c>
      <c r="F20" s="32">
        <v>100</v>
      </c>
      <c r="G20" s="9">
        <f t="shared" si="22"/>
        <v>0</v>
      </c>
      <c r="H20" s="31">
        <f t="shared" si="23"/>
        <v>0</v>
      </c>
      <c r="I20" s="31">
        <f t="shared" si="23"/>
        <v>0</v>
      </c>
      <c r="J20" s="30"/>
      <c r="K20" s="30"/>
      <c r="L20" s="30"/>
      <c r="M20" s="9">
        <f t="shared" si="25"/>
        <v>0</v>
      </c>
      <c r="N20" s="9">
        <f t="shared" si="24"/>
        <v>0</v>
      </c>
      <c r="O20" s="9">
        <f t="shared" si="24"/>
        <v>0</v>
      </c>
      <c r="Q20" s="13"/>
    </row>
    <row r="21" spans="1:17" x14ac:dyDescent="0.3">
      <c r="A21" s="8" t="s">
        <v>33</v>
      </c>
      <c r="B21" s="6" t="s">
        <v>34</v>
      </c>
      <c r="C21" s="27">
        <v>0</v>
      </c>
      <c r="D21" s="27">
        <v>0</v>
      </c>
      <c r="E21" s="27">
        <v>0</v>
      </c>
      <c r="F21" s="32">
        <v>100</v>
      </c>
      <c r="G21" s="9">
        <f t="shared" si="22"/>
        <v>0</v>
      </c>
      <c r="H21" s="31">
        <f t="shared" si="23"/>
        <v>0</v>
      </c>
      <c r="I21" s="31">
        <f t="shared" si="23"/>
        <v>0</v>
      </c>
      <c r="J21" s="30"/>
      <c r="K21" s="30"/>
      <c r="L21" s="30"/>
      <c r="M21" s="9">
        <f t="shared" si="25"/>
        <v>0</v>
      </c>
      <c r="N21" s="9">
        <f t="shared" si="24"/>
        <v>0</v>
      </c>
      <c r="O21" s="9">
        <f t="shared" si="24"/>
        <v>0</v>
      </c>
      <c r="Q21" s="13"/>
    </row>
    <row r="22" spans="1:17" x14ac:dyDescent="0.3">
      <c r="A22" s="8" t="s">
        <v>35</v>
      </c>
      <c r="B22" s="6" t="s">
        <v>36</v>
      </c>
      <c r="C22" s="27">
        <v>0</v>
      </c>
      <c r="D22" s="27">
        <v>0</v>
      </c>
      <c r="E22" s="27">
        <v>0</v>
      </c>
      <c r="F22" s="32">
        <v>100</v>
      </c>
      <c r="G22" s="9">
        <f t="shared" si="22"/>
        <v>0</v>
      </c>
      <c r="H22" s="31">
        <f t="shared" si="23"/>
        <v>0</v>
      </c>
      <c r="I22" s="31">
        <f t="shared" si="23"/>
        <v>0</v>
      </c>
      <c r="J22" s="30"/>
      <c r="K22" s="30"/>
      <c r="L22" s="30"/>
      <c r="M22" s="9">
        <f t="shared" si="25"/>
        <v>0</v>
      </c>
      <c r="N22" s="9">
        <f t="shared" si="24"/>
        <v>0</v>
      </c>
      <c r="O22" s="9">
        <f t="shared" si="24"/>
        <v>0</v>
      </c>
      <c r="Q22" s="13"/>
    </row>
    <row r="23" spans="1:17" x14ac:dyDescent="0.3">
      <c r="A23" s="8" t="s">
        <v>37</v>
      </c>
      <c r="B23" s="6" t="s">
        <v>38</v>
      </c>
      <c r="C23" s="27">
        <v>0</v>
      </c>
      <c r="D23" s="27">
        <v>0</v>
      </c>
      <c r="E23" s="27">
        <v>0</v>
      </c>
      <c r="F23" s="32">
        <v>100</v>
      </c>
      <c r="G23" s="9">
        <f t="shared" si="22"/>
        <v>0</v>
      </c>
      <c r="H23" s="31">
        <f t="shared" si="23"/>
        <v>0</v>
      </c>
      <c r="I23" s="31">
        <f t="shared" si="23"/>
        <v>0</v>
      </c>
      <c r="J23" s="30"/>
      <c r="K23" s="30"/>
      <c r="L23" s="30"/>
      <c r="M23" s="9">
        <f t="shared" si="25"/>
        <v>0</v>
      </c>
      <c r="N23" s="9">
        <f t="shared" si="24"/>
        <v>0</v>
      </c>
      <c r="O23" s="9">
        <f t="shared" si="24"/>
        <v>0</v>
      </c>
      <c r="Q23" s="13"/>
    </row>
    <row r="24" spans="1:17" x14ac:dyDescent="0.3">
      <c r="A24" s="8" t="s">
        <v>39</v>
      </c>
      <c r="B24" s="6" t="s">
        <v>40</v>
      </c>
      <c r="C24" s="27">
        <v>0</v>
      </c>
      <c r="D24" s="27">
        <v>0</v>
      </c>
      <c r="E24" s="27">
        <v>0</v>
      </c>
      <c r="F24" s="32">
        <v>100</v>
      </c>
      <c r="G24" s="9">
        <f t="shared" si="22"/>
        <v>0</v>
      </c>
      <c r="H24" s="31">
        <f t="shared" si="23"/>
        <v>0</v>
      </c>
      <c r="I24" s="31">
        <f t="shared" si="23"/>
        <v>0</v>
      </c>
      <c r="J24" s="30"/>
      <c r="K24" s="30"/>
      <c r="L24" s="30"/>
      <c r="M24" s="9">
        <f t="shared" si="25"/>
        <v>0</v>
      </c>
      <c r="N24" s="9">
        <f t="shared" si="24"/>
        <v>0</v>
      </c>
      <c r="O24" s="9">
        <f t="shared" si="24"/>
        <v>0</v>
      </c>
      <c r="Q24" s="13"/>
    </row>
    <row r="25" spans="1:17" x14ac:dyDescent="0.3">
      <c r="A25" s="8" t="s">
        <v>41</v>
      </c>
      <c r="B25" s="6" t="s">
        <v>42</v>
      </c>
      <c r="C25" s="27">
        <v>0</v>
      </c>
      <c r="D25" s="27">
        <v>0</v>
      </c>
      <c r="E25" s="27">
        <v>0</v>
      </c>
      <c r="F25" s="32">
        <v>100</v>
      </c>
      <c r="G25" s="9">
        <f t="shared" si="22"/>
        <v>0</v>
      </c>
      <c r="H25" s="31">
        <f t="shared" si="23"/>
        <v>0</v>
      </c>
      <c r="I25" s="31">
        <f t="shared" si="23"/>
        <v>0</v>
      </c>
      <c r="J25" s="30"/>
      <c r="K25" s="30"/>
      <c r="L25" s="30"/>
      <c r="M25" s="9">
        <f t="shared" si="25"/>
        <v>0</v>
      </c>
      <c r="N25" s="9">
        <f t="shared" si="24"/>
        <v>0</v>
      </c>
      <c r="O25" s="9">
        <f t="shared" si="24"/>
        <v>0</v>
      </c>
      <c r="Q25" s="13"/>
    </row>
    <row r="26" spans="1:17" x14ac:dyDescent="0.3">
      <c r="A26" s="8" t="s">
        <v>43</v>
      </c>
      <c r="B26" s="6" t="s">
        <v>44</v>
      </c>
      <c r="C26" s="27">
        <v>0</v>
      </c>
      <c r="D26" s="27">
        <v>0</v>
      </c>
      <c r="E26" s="27">
        <v>0</v>
      </c>
      <c r="F26" s="32">
        <v>100</v>
      </c>
      <c r="G26" s="9">
        <f t="shared" si="22"/>
        <v>0</v>
      </c>
      <c r="H26" s="31">
        <f t="shared" si="23"/>
        <v>0</v>
      </c>
      <c r="I26" s="31">
        <f t="shared" si="23"/>
        <v>0</v>
      </c>
      <c r="J26" s="30"/>
      <c r="K26" s="30"/>
      <c r="L26" s="30"/>
      <c r="M26" s="9">
        <f t="shared" si="25"/>
        <v>0</v>
      </c>
      <c r="N26" s="9">
        <f t="shared" si="24"/>
        <v>0</v>
      </c>
      <c r="O26" s="9">
        <f t="shared" si="24"/>
        <v>0</v>
      </c>
      <c r="Q26" s="13"/>
    </row>
    <row r="27" spans="1:17" x14ac:dyDescent="0.3">
      <c r="A27" s="8" t="s">
        <v>45</v>
      </c>
      <c r="B27" s="6" t="s">
        <v>46</v>
      </c>
      <c r="C27" s="27">
        <v>0</v>
      </c>
      <c r="D27" s="27">
        <v>0</v>
      </c>
      <c r="E27" s="27">
        <v>0</v>
      </c>
      <c r="F27" s="32">
        <v>100</v>
      </c>
      <c r="G27" s="9">
        <f t="shared" si="22"/>
        <v>0</v>
      </c>
      <c r="H27" s="31">
        <f t="shared" si="23"/>
        <v>0</v>
      </c>
      <c r="I27" s="31">
        <f t="shared" si="23"/>
        <v>0</v>
      </c>
      <c r="J27" s="30"/>
      <c r="K27" s="30"/>
      <c r="L27" s="30"/>
      <c r="M27" s="9">
        <f t="shared" si="25"/>
        <v>0</v>
      </c>
      <c r="N27" s="9">
        <f t="shared" si="24"/>
        <v>0</v>
      </c>
      <c r="O27" s="9">
        <f t="shared" si="24"/>
        <v>0</v>
      </c>
      <c r="Q27" s="13"/>
    </row>
    <row r="28" spans="1:17" x14ac:dyDescent="0.3">
      <c r="A28" s="8" t="s">
        <v>47</v>
      </c>
      <c r="B28" s="6" t="s">
        <v>48</v>
      </c>
      <c r="C28" s="27">
        <v>0</v>
      </c>
      <c r="D28" s="27">
        <v>0</v>
      </c>
      <c r="E28" s="27">
        <v>0</v>
      </c>
      <c r="F28" s="32">
        <v>100</v>
      </c>
      <c r="G28" s="9">
        <f t="shared" si="22"/>
        <v>0</v>
      </c>
      <c r="H28" s="31">
        <f t="shared" si="23"/>
        <v>0</v>
      </c>
      <c r="I28" s="31">
        <f t="shared" si="23"/>
        <v>0</v>
      </c>
      <c r="J28" s="30"/>
      <c r="K28" s="30"/>
      <c r="L28" s="30"/>
      <c r="M28" s="9">
        <f t="shared" si="25"/>
        <v>0</v>
      </c>
      <c r="N28" s="9">
        <f t="shared" si="24"/>
        <v>0</v>
      </c>
      <c r="O28" s="9">
        <f t="shared" si="24"/>
        <v>0</v>
      </c>
      <c r="Q28" s="13"/>
    </row>
    <row r="29" spans="1:17" x14ac:dyDescent="0.3">
      <c r="A29" s="28">
        <v>6</v>
      </c>
      <c r="B29" s="6" t="s">
        <v>49</v>
      </c>
      <c r="C29" s="27">
        <v>0</v>
      </c>
      <c r="D29" s="27">
        <v>0</v>
      </c>
      <c r="E29" s="27">
        <v>0</v>
      </c>
      <c r="F29" s="32">
        <v>100</v>
      </c>
      <c r="G29" s="9">
        <f t="shared" si="22"/>
        <v>0</v>
      </c>
      <c r="H29" s="31">
        <f t="shared" si="23"/>
        <v>0</v>
      </c>
      <c r="I29" s="31">
        <f t="shared" si="23"/>
        <v>0</v>
      </c>
      <c r="J29" s="30"/>
      <c r="K29" s="30"/>
      <c r="L29" s="30"/>
      <c r="M29" s="9">
        <f t="shared" si="25"/>
        <v>0</v>
      </c>
      <c r="N29" s="9">
        <f>H29</f>
        <v>0</v>
      </c>
      <c r="O29" s="9">
        <f>I29</f>
        <v>0</v>
      </c>
      <c r="Q29" s="13"/>
    </row>
    <row r="30" spans="1:17" x14ac:dyDescent="0.3">
      <c r="A30" s="8" t="s">
        <v>50</v>
      </c>
      <c r="B30" s="6" t="s">
        <v>51</v>
      </c>
      <c r="C30" s="27">
        <v>0</v>
      </c>
      <c r="D30" s="27">
        <v>0</v>
      </c>
      <c r="E30" s="27">
        <v>0</v>
      </c>
      <c r="F30" s="32">
        <v>100</v>
      </c>
      <c r="G30" s="9">
        <f t="shared" si="22"/>
        <v>0</v>
      </c>
      <c r="H30" s="31">
        <f t="shared" si="23"/>
        <v>0</v>
      </c>
      <c r="I30" s="31">
        <f t="shared" si="23"/>
        <v>0</v>
      </c>
      <c r="J30" s="30"/>
      <c r="K30" s="30"/>
      <c r="L30" s="30"/>
      <c r="M30" s="9">
        <f>G30</f>
        <v>0</v>
      </c>
      <c r="N30" s="9">
        <f t="shared" si="24"/>
        <v>0</v>
      </c>
      <c r="O30" s="9">
        <f t="shared" si="24"/>
        <v>0</v>
      </c>
      <c r="Q30" s="13"/>
    </row>
    <row r="31" spans="1:17" x14ac:dyDescent="0.3">
      <c r="A31" s="8" t="s">
        <v>52</v>
      </c>
      <c r="B31" s="6" t="s">
        <v>53</v>
      </c>
      <c r="C31" s="27">
        <v>0</v>
      </c>
      <c r="D31" s="27">
        <v>0</v>
      </c>
      <c r="E31" s="27">
        <v>0</v>
      </c>
      <c r="F31" s="32">
        <v>100</v>
      </c>
      <c r="G31" s="9">
        <f t="shared" si="22"/>
        <v>0</v>
      </c>
      <c r="H31" s="31">
        <f t="shared" si="23"/>
        <v>0</v>
      </c>
      <c r="I31" s="31">
        <f t="shared" si="23"/>
        <v>0</v>
      </c>
      <c r="J31" s="30"/>
      <c r="K31" s="30"/>
      <c r="L31" s="30"/>
      <c r="M31" s="9">
        <f>G31</f>
        <v>0</v>
      </c>
      <c r="N31" s="9">
        <f t="shared" si="24"/>
        <v>0</v>
      </c>
      <c r="O31" s="9">
        <f t="shared" si="24"/>
        <v>0</v>
      </c>
      <c r="Q31" s="13"/>
    </row>
    <row r="32" spans="1:17" x14ac:dyDescent="0.3">
      <c r="A32" s="28">
        <v>7</v>
      </c>
      <c r="B32" s="6" t="s">
        <v>54</v>
      </c>
      <c r="C32" s="27">
        <v>0</v>
      </c>
      <c r="D32" s="27">
        <v>0</v>
      </c>
      <c r="E32" s="27">
        <v>0</v>
      </c>
      <c r="F32" s="32">
        <v>100</v>
      </c>
      <c r="G32" s="9">
        <f t="shared" si="22"/>
        <v>0</v>
      </c>
      <c r="H32" s="31">
        <f t="shared" ref="H32:I44" si="26">D32</f>
        <v>0</v>
      </c>
      <c r="I32" s="31">
        <f t="shared" si="26"/>
        <v>0</v>
      </c>
      <c r="J32" s="30"/>
      <c r="K32" s="30"/>
      <c r="L32" s="30"/>
      <c r="M32" s="9">
        <f>SUM(N32:O32)</f>
        <v>0</v>
      </c>
      <c r="N32" s="9">
        <f>H32</f>
        <v>0</v>
      </c>
      <c r="O32" s="9">
        <f>I32</f>
        <v>0</v>
      </c>
      <c r="Q32" s="13"/>
    </row>
    <row r="33" spans="1:22" x14ac:dyDescent="0.3">
      <c r="A33" s="28">
        <v>8</v>
      </c>
      <c r="B33" s="6" t="s">
        <v>55</v>
      </c>
      <c r="C33" s="27">
        <v>0</v>
      </c>
      <c r="D33" s="27">
        <v>0</v>
      </c>
      <c r="E33" s="27">
        <v>0</v>
      </c>
      <c r="F33" s="32">
        <v>100</v>
      </c>
      <c r="G33" s="9">
        <f t="shared" si="22"/>
        <v>0</v>
      </c>
      <c r="H33" s="31">
        <f t="shared" si="26"/>
        <v>0</v>
      </c>
      <c r="I33" s="31">
        <f t="shared" si="26"/>
        <v>0</v>
      </c>
      <c r="J33" s="30"/>
      <c r="K33" s="30"/>
      <c r="L33" s="30"/>
      <c r="M33" s="9">
        <f t="shared" ref="M33:M50" si="27">SUM(N33:O33)</f>
        <v>0</v>
      </c>
      <c r="N33" s="9">
        <f t="shared" ref="N33:O50" si="28">H33</f>
        <v>0</v>
      </c>
      <c r="O33" s="9">
        <f t="shared" si="28"/>
        <v>0</v>
      </c>
      <c r="Q33" s="13"/>
    </row>
    <row r="34" spans="1:22" x14ac:dyDescent="0.3">
      <c r="A34" s="28">
        <v>9</v>
      </c>
      <c r="B34" s="6" t="s">
        <v>56</v>
      </c>
      <c r="C34" s="27">
        <v>0</v>
      </c>
      <c r="D34" s="27">
        <v>0</v>
      </c>
      <c r="E34" s="27">
        <v>0</v>
      </c>
      <c r="F34" s="32">
        <v>100</v>
      </c>
      <c r="G34" s="9">
        <f t="shared" si="22"/>
        <v>0</v>
      </c>
      <c r="H34" s="31">
        <f t="shared" si="26"/>
        <v>0</v>
      </c>
      <c r="I34" s="31">
        <f t="shared" si="26"/>
        <v>0</v>
      </c>
      <c r="J34" s="30"/>
      <c r="K34" s="30"/>
      <c r="L34" s="30"/>
      <c r="M34" s="9">
        <f t="shared" si="27"/>
        <v>0</v>
      </c>
      <c r="N34" s="9">
        <f t="shared" si="28"/>
        <v>0</v>
      </c>
      <c r="O34" s="9">
        <f t="shared" si="28"/>
        <v>0</v>
      </c>
      <c r="Q34" s="13"/>
    </row>
    <row r="35" spans="1:22" x14ac:dyDescent="0.3">
      <c r="A35" s="28">
        <v>10</v>
      </c>
      <c r="B35" s="6" t="s">
        <v>57</v>
      </c>
      <c r="C35" s="27">
        <v>0</v>
      </c>
      <c r="D35" s="27">
        <v>0</v>
      </c>
      <c r="E35" s="27">
        <v>0</v>
      </c>
      <c r="F35" s="32">
        <v>100</v>
      </c>
      <c r="G35" s="9">
        <f t="shared" si="22"/>
        <v>0</v>
      </c>
      <c r="H35" s="31">
        <f t="shared" si="26"/>
        <v>0</v>
      </c>
      <c r="I35" s="31">
        <f t="shared" si="26"/>
        <v>0</v>
      </c>
      <c r="J35" s="30"/>
      <c r="K35" s="30"/>
      <c r="L35" s="30"/>
      <c r="M35" s="9">
        <f t="shared" si="27"/>
        <v>0</v>
      </c>
      <c r="N35" s="9">
        <f t="shared" si="28"/>
        <v>0</v>
      </c>
      <c r="O35" s="9">
        <f t="shared" si="28"/>
        <v>0</v>
      </c>
      <c r="Q35" s="13"/>
    </row>
    <row r="36" spans="1:22" x14ac:dyDescent="0.3">
      <c r="A36" s="28">
        <v>11</v>
      </c>
      <c r="B36" s="6" t="s">
        <v>58</v>
      </c>
      <c r="C36" s="27">
        <v>0</v>
      </c>
      <c r="D36" s="27">
        <v>0</v>
      </c>
      <c r="E36" s="27">
        <v>0</v>
      </c>
      <c r="F36" s="32">
        <v>100</v>
      </c>
      <c r="G36" s="9">
        <f t="shared" si="22"/>
        <v>0</v>
      </c>
      <c r="H36" s="31">
        <f t="shared" si="26"/>
        <v>0</v>
      </c>
      <c r="I36" s="31">
        <f t="shared" si="26"/>
        <v>0</v>
      </c>
      <c r="J36" s="30"/>
      <c r="K36" s="30"/>
      <c r="L36" s="30"/>
      <c r="M36" s="9">
        <f t="shared" si="27"/>
        <v>0</v>
      </c>
      <c r="N36" s="9">
        <f t="shared" si="28"/>
        <v>0</v>
      </c>
      <c r="O36" s="9">
        <f t="shared" si="28"/>
        <v>0</v>
      </c>
      <c r="Q36" s="13"/>
    </row>
    <row r="37" spans="1:22" x14ac:dyDescent="0.3">
      <c r="A37" s="28">
        <v>12</v>
      </c>
      <c r="B37" s="6" t="s">
        <v>59</v>
      </c>
      <c r="C37" s="27">
        <v>0</v>
      </c>
      <c r="D37" s="27">
        <v>0</v>
      </c>
      <c r="E37" s="27">
        <v>0</v>
      </c>
      <c r="F37" s="32">
        <v>100</v>
      </c>
      <c r="G37" s="9">
        <f t="shared" si="22"/>
        <v>0</v>
      </c>
      <c r="H37" s="31">
        <f t="shared" si="26"/>
        <v>0</v>
      </c>
      <c r="I37" s="31">
        <f t="shared" si="26"/>
        <v>0</v>
      </c>
      <c r="J37" s="30"/>
      <c r="K37" s="30"/>
      <c r="L37" s="30"/>
      <c r="M37" s="9">
        <f t="shared" si="27"/>
        <v>0</v>
      </c>
      <c r="N37" s="9">
        <f t="shared" si="28"/>
        <v>0</v>
      </c>
      <c r="O37" s="9">
        <f t="shared" si="28"/>
        <v>0</v>
      </c>
      <c r="Q37" s="13"/>
    </row>
    <row r="38" spans="1:22" x14ac:dyDescent="0.3">
      <c r="A38" s="28">
        <v>13</v>
      </c>
      <c r="B38" s="6" t="s">
        <v>60</v>
      </c>
      <c r="C38" s="27">
        <v>0</v>
      </c>
      <c r="D38" s="27">
        <v>0</v>
      </c>
      <c r="E38" s="27">
        <v>0</v>
      </c>
      <c r="F38" s="32">
        <v>100</v>
      </c>
      <c r="G38" s="9">
        <f t="shared" si="22"/>
        <v>0</v>
      </c>
      <c r="H38" s="31">
        <f t="shared" si="26"/>
        <v>0</v>
      </c>
      <c r="I38" s="31">
        <f t="shared" si="26"/>
        <v>0</v>
      </c>
      <c r="J38" s="30"/>
      <c r="K38" s="30"/>
      <c r="L38" s="30"/>
      <c r="M38" s="9">
        <f t="shared" si="27"/>
        <v>0</v>
      </c>
      <c r="N38" s="9">
        <f t="shared" si="28"/>
        <v>0</v>
      </c>
      <c r="O38" s="9">
        <f t="shared" si="28"/>
        <v>0</v>
      </c>
      <c r="Q38" s="13"/>
    </row>
    <row r="39" spans="1:22" x14ac:dyDescent="0.3">
      <c r="A39" s="28">
        <v>14</v>
      </c>
      <c r="B39" s="6" t="s">
        <v>61</v>
      </c>
      <c r="C39" s="27">
        <v>0</v>
      </c>
      <c r="D39" s="27">
        <v>0</v>
      </c>
      <c r="E39" s="27">
        <v>0</v>
      </c>
      <c r="F39" s="32">
        <v>100</v>
      </c>
      <c r="G39" s="9">
        <f t="shared" si="22"/>
        <v>0</v>
      </c>
      <c r="H39" s="31">
        <f t="shared" si="26"/>
        <v>0</v>
      </c>
      <c r="I39" s="31">
        <f t="shared" si="26"/>
        <v>0</v>
      </c>
      <c r="J39" s="30"/>
      <c r="K39" s="30"/>
      <c r="L39" s="30"/>
      <c r="M39" s="9">
        <f t="shared" si="27"/>
        <v>0</v>
      </c>
      <c r="N39" s="9">
        <f t="shared" si="28"/>
        <v>0</v>
      </c>
      <c r="O39" s="9">
        <f t="shared" si="28"/>
        <v>0</v>
      </c>
      <c r="Q39" s="13"/>
    </row>
    <row r="40" spans="1:22" x14ac:dyDescent="0.3">
      <c r="A40" s="28">
        <v>15</v>
      </c>
      <c r="B40" s="6" t="s">
        <v>62</v>
      </c>
      <c r="C40" s="27">
        <v>0</v>
      </c>
      <c r="D40" s="27">
        <v>0</v>
      </c>
      <c r="E40" s="27">
        <v>0</v>
      </c>
      <c r="F40" s="32">
        <v>100</v>
      </c>
      <c r="G40" s="9">
        <f t="shared" si="22"/>
        <v>0</v>
      </c>
      <c r="H40" s="31">
        <f t="shared" si="26"/>
        <v>0</v>
      </c>
      <c r="I40" s="31">
        <f t="shared" si="26"/>
        <v>0</v>
      </c>
      <c r="J40" s="30"/>
      <c r="K40" s="30"/>
      <c r="L40" s="30"/>
      <c r="M40" s="9">
        <f t="shared" si="27"/>
        <v>0</v>
      </c>
      <c r="N40" s="9">
        <f t="shared" si="28"/>
        <v>0</v>
      </c>
      <c r="O40" s="9">
        <f t="shared" si="28"/>
        <v>0</v>
      </c>
      <c r="Q40" s="13"/>
    </row>
    <row r="41" spans="1:22" x14ac:dyDescent="0.3">
      <c r="A41" s="28">
        <v>16</v>
      </c>
      <c r="B41" s="6" t="s">
        <v>63</v>
      </c>
      <c r="C41" s="27">
        <v>0</v>
      </c>
      <c r="D41" s="27">
        <v>0</v>
      </c>
      <c r="E41" s="27">
        <v>0</v>
      </c>
      <c r="F41" s="32">
        <v>100</v>
      </c>
      <c r="G41" s="9">
        <f t="shared" si="22"/>
        <v>0</v>
      </c>
      <c r="H41" s="31">
        <f t="shared" si="26"/>
        <v>0</v>
      </c>
      <c r="I41" s="31">
        <f t="shared" si="26"/>
        <v>0</v>
      </c>
      <c r="J41" s="30"/>
      <c r="K41" s="30"/>
      <c r="L41" s="30"/>
      <c r="M41" s="9">
        <f t="shared" si="27"/>
        <v>0</v>
      </c>
      <c r="N41" s="9">
        <f t="shared" si="28"/>
        <v>0</v>
      </c>
      <c r="O41" s="9">
        <f t="shared" si="28"/>
        <v>0</v>
      </c>
      <c r="Q41" s="13"/>
    </row>
    <row r="42" spans="1:22" x14ac:dyDescent="0.3">
      <c r="A42" s="28">
        <v>17</v>
      </c>
      <c r="B42" s="6" t="s">
        <v>64</v>
      </c>
      <c r="C42" s="27">
        <v>0</v>
      </c>
      <c r="D42" s="27">
        <v>0</v>
      </c>
      <c r="E42" s="27">
        <v>0</v>
      </c>
      <c r="F42" s="32">
        <v>100</v>
      </c>
      <c r="G42" s="9">
        <f t="shared" si="22"/>
        <v>0</v>
      </c>
      <c r="H42" s="31">
        <f t="shared" si="26"/>
        <v>0</v>
      </c>
      <c r="I42" s="31">
        <f t="shared" si="26"/>
        <v>0</v>
      </c>
      <c r="J42" s="30"/>
      <c r="K42" s="30"/>
      <c r="L42" s="30"/>
      <c r="M42" s="9">
        <f t="shared" si="27"/>
        <v>0</v>
      </c>
      <c r="N42" s="9">
        <f t="shared" si="28"/>
        <v>0</v>
      </c>
      <c r="O42" s="9">
        <f t="shared" si="28"/>
        <v>0</v>
      </c>
      <c r="Q42" s="13"/>
    </row>
    <row r="43" spans="1:22" x14ac:dyDescent="0.3">
      <c r="A43" s="28">
        <v>18</v>
      </c>
      <c r="B43" s="6" t="s">
        <v>65</v>
      </c>
      <c r="C43" s="27">
        <v>0</v>
      </c>
      <c r="D43" s="27">
        <v>0</v>
      </c>
      <c r="E43" s="27">
        <v>0</v>
      </c>
      <c r="F43" s="32">
        <v>100</v>
      </c>
      <c r="G43" s="9">
        <f t="shared" si="22"/>
        <v>0</v>
      </c>
      <c r="H43" s="31">
        <f t="shared" si="26"/>
        <v>0</v>
      </c>
      <c r="I43" s="31">
        <f t="shared" si="26"/>
        <v>0</v>
      </c>
      <c r="J43" s="30"/>
      <c r="K43" s="30"/>
      <c r="L43" s="30"/>
      <c r="M43" s="9">
        <f t="shared" si="27"/>
        <v>0</v>
      </c>
      <c r="N43" s="9">
        <f t="shared" si="28"/>
        <v>0</v>
      </c>
      <c r="O43" s="9">
        <f t="shared" si="28"/>
        <v>0</v>
      </c>
      <c r="Q43" s="13"/>
    </row>
    <row r="44" spans="1:22" x14ac:dyDescent="0.3">
      <c r="A44" s="28">
        <v>19</v>
      </c>
      <c r="B44" s="6" t="s">
        <v>66</v>
      </c>
      <c r="C44" s="27">
        <v>0</v>
      </c>
      <c r="D44" s="27">
        <v>0</v>
      </c>
      <c r="E44" s="27">
        <v>0</v>
      </c>
      <c r="F44" s="32">
        <v>100</v>
      </c>
      <c r="G44" s="9">
        <f t="shared" si="22"/>
        <v>0</v>
      </c>
      <c r="H44" s="31">
        <f t="shared" si="26"/>
        <v>0</v>
      </c>
      <c r="I44" s="31">
        <f t="shared" si="26"/>
        <v>0</v>
      </c>
      <c r="J44" s="30"/>
      <c r="K44" s="30"/>
      <c r="L44" s="30"/>
      <c r="M44" s="9">
        <f t="shared" si="27"/>
        <v>0</v>
      </c>
      <c r="N44" s="9">
        <f t="shared" si="28"/>
        <v>0</v>
      </c>
      <c r="O44" s="9">
        <f t="shared" si="28"/>
        <v>0</v>
      </c>
      <c r="Q44" s="13"/>
    </row>
    <row r="45" spans="1:22" x14ac:dyDescent="0.3">
      <c r="A45" s="28">
        <v>20</v>
      </c>
      <c r="B45" s="6" t="s">
        <v>67</v>
      </c>
      <c r="C45" s="27">
        <v>0</v>
      </c>
      <c r="D45" s="27">
        <v>0</v>
      </c>
      <c r="E45" s="27">
        <v>0</v>
      </c>
      <c r="F45" s="33">
        <v>65</v>
      </c>
      <c r="G45" s="9">
        <f t="shared" si="22"/>
        <v>0</v>
      </c>
      <c r="H45" s="9">
        <f>ROUND(D45*$F45/100,0)</f>
        <v>0</v>
      </c>
      <c r="I45" s="9">
        <f>ROUND(E45*$F45/100,0)</f>
        <v>0</v>
      </c>
      <c r="J45" s="30"/>
      <c r="K45" s="30"/>
      <c r="L45" s="30"/>
      <c r="M45" s="9">
        <f t="shared" si="27"/>
        <v>0</v>
      </c>
      <c r="N45" s="9">
        <f t="shared" si="28"/>
        <v>0</v>
      </c>
      <c r="O45" s="9">
        <f t="shared" si="28"/>
        <v>0</v>
      </c>
      <c r="Q45" s="13"/>
    </row>
    <row r="46" spans="1:22" x14ac:dyDescent="0.3">
      <c r="A46" s="28">
        <v>21</v>
      </c>
      <c r="B46" s="6" t="s">
        <v>68</v>
      </c>
      <c r="C46" s="27">
        <v>0</v>
      </c>
      <c r="D46" s="27">
        <v>0</v>
      </c>
      <c r="E46" s="27">
        <v>0</v>
      </c>
      <c r="F46" s="33">
        <v>65</v>
      </c>
      <c r="G46" s="9">
        <f t="shared" si="22"/>
        <v>0</v>
      </c>
      <c r="H46" s="9">
        <f>ROUND(D46*$F46/100,0)</f>
        <v>0</v>
      </c>
      <c r="I46" s="9">
        <f t="shared" ref="I46:I47" si="29">ROUND(E46*$F46/100,0)</f>
        <v>0</v>
      </c>
      <c r="J46" s="30"/>
      <c r="K46" s="30"/>
      <c r="L46" s="30"/>
      <c r="M46" s="9">
        <f t="shared" si="27"/>
        <v>0</v>
      </c>
      <c r="N46" s="9">
        <f t="shared" si="28"/>
        <v>0</v>
      </c>
      <c r="O46" s="9">
        <f t="shared" si="28"/>
        <v>0</v>
      </c>
      <c r="Q46" s="13"/>
    </row>
    <row r="47" spans="1:22" x14ac:dyDescent="0.3">
      <c r="A47" s="28">
        <v>22</v>
      </c>
      <c r="B47" s="6" t="s">
        <v>69</v>
      </c>
      <c r="C47" s="27">
        <v>0</v>
      </c>
      <c r="D47" s="27">
        <v>0</v>
      </c>
      <c r="E47" s="27">
        <v>0</v>
      </c>
      <c r="F47" s="33">
        <v>65</v>
      </c>
      <c r="G47" s="9">
        <f t="shared" si="22"/>
        <v>0</v>
      </c>
      <c r="H47" s="9">
        <f t="shared" ref="H47" si="30">ROUND(D47*$F47/100,0)</f>
        <v>0</v>
      </c>
      <c r="I47" s="9">
        <f t="shared" si="29"/>
        <v>0</v>
      </c>
      <c r="J47" s="30"/>
      <c r="K47" s="30"/>
      <c r="L47" s="30"/>
      <c r="M47" s="9">
        <f t="shared" si="27"/>
        <v>0</v>
      </c>
      <c r="N47" s="9">
        <f t="shared" si="28"/>
        <v>0</v>
      </c>
      <c r="O47" s="9">
        <f t="shared" si="28"/>
        <v>0</v>
      </c>
      <c r="Q47" s="13"/>
    </row>
    <row r="48" spans="1:22" x14ac:dyDescent="0.3">
      <c r="A48" s="28">
        <v>23</v>
      </c>
      <c r="B48" s="6" t="s">
        <v>70</v>
      </c>
      <c r="C48" s="27">
        <v>1108</v>
      </c>
      <c r="D48" s="27">
        <v>565</v>
      </c>
      <c r="E48" s="27">
        <v>537</v>
      </c>
      <c r="F48" s="34">
        <v>26.5</v>
      </c>
      <c r="G48" s="9">
        <f t="shared" si="22"/>
        <v>292</v>
      </c>
      <c r="H48" s="9">
        <f>ROUND(D48*$F48/100,0)</f>
        <v>150</v>
      </c>
      <c r="I48" s="9">
        <f>ROUND(E48*$F48/100,0)</f>
        <v>142</v>
      </c>
      <c r="J48" s="9">
        <f t="shared" ref="J48" si="31">SUM(K48:L48)</f>
        <v>292</v>
      </c>
      <c r="K48" s="9">
        <f>H48</f>
        <v>150</v>
      </c>
      <c r="L48" s="9">
        <f>I48</f>
        <v>142</v>
      </c>
      <c r="M48" s="9"/>
      <c r="N48" s="9"/>
      <c r="O48" s="9"/>
      <c r="Q48" s="13"/>
      <c r="R48" s="13"/>
      <c r="S48" s="13"/>
      <c r="T48" s="13"/>
      <c r="U48" s="13"/>
      <c r="V48" s="13"/>
    </row>
    <row r="49" spans="1:22" x14ac:dyDescent="0.3">
      <c r="A49" s="28">
        <v>24</v>
      </c>
      <c r="B49" s="6" t="s">
        <v>71</v>
      </c>
      <c r="C49" s="27">
        <v>1064</v>
      </c>
      <c r="D49" s="27">
        <v>548</v>
      </c>
      <c r="E49" s="27">
        <v>496</v>
      </c>
      <c r="F49" s="34">
        <v>16.600000000000001</v>
      </c>
      <c r="G49" s="9">
        <f t="shared" si="22"/>
        <v>173</v>
      </c>
      <c r="H49" s="9">
        <f t="shared" ref="H49:I94" si="32">ROUND(D49*$F49/100,0)</f>
        <v>91</v>
      </c>
      <c r="I49" s="9">
        <f t="shared" si="32"/>
        <v>82</v>
      </c>
      <c r="J49" s="30"/>
      <c r="K49" s="30"/>
      <c r="L49" s="30"/>
      <c r="M49" s="9">
        <f t="shared" si="27"/>
        <v>173</v>
      </c>
      <c r="N49" s="9">
        <f t="shared" si="28"/>
        <v>91</v>
      </c>
      <c r="O49" s="9">
        <f t="shared" si="28"/>
        <v>82</v>
      </c>
      <c r="Q49" s="13"/>
      <c r="R49" s="13"/>
      <c r="S49" s="13"/>
      <c r="T49" s="13"/>
      <c r="U49" s="13"/>
      <c r="V49" s="13"/>
    </row>
    <row r="50" spans="1:22" x14ac:dyDescent="0.3">
      <c r="A50" s="28">
        <v>25</v>
      </c>
      <c r="B50" s="6" t="s">
        <v>72</v>
      </c>
      <c r="C50" s="27">
        <v>1185</v>
      </c>
      <c r="D50" s="27">
        <v>570</v>
      </c>
      <c r="E50" s="27">
        <v>587</v>
      </c>
      <c r="F50" s="34">
        <v>16.600000000000001</v>
      </c>
      <c r="G50" s="9">
        <f t="shared" si="22"/>
        <v>192</v>
      </c>
      <c r="H50" s="9">
        <f t="shared" si="32"/>
        <v>95</v>
      </c>
      <c r="I50" s="9">
        <f t="shared" si="32"/>
        <v>97</v>
      </c>
      <c r="J50" s="30"/>
      <c r="K50" s="30"/>
      <c r="L50" s="30"/>
      <c r="M50" s="9">
        <f t="shared" si="27"/>
        <v>192</v>
      </c>
      <c r="N50" s="9">
        <f t="shared" si="28"/>
        <v>95</v>
      </c>
      <c r="O50" s="9">
        <f t="shared" si="28"/>
        <v>97</v>
      </c>
      <c r="Q50" s="13"/>
      <c r="R50" s="13"/>
      <c r="S50" s="13"/>
      <c r="T50" s="13"/>
      <c r="U50" s="13"/>
      <c r="V50" s="13"/>
    </row>
    <row r="51" spans="1:22" x14ac:dyDescent="0.3">
      <c r="A51" s="28">
        <v>26</v>
      </c>
      <c r="B51" s="6" t="s">
        <v>73</v>
      </c>
      <c r="C51" s="27">
        <v>1116</v>
      </c>
      <c r="D51" s="27">
        <v>521</v>
      </c>
      <c r="E51" s="27">
        <v>572</v>
      </c>
      <c r="F51" s="34">
        <v>26.5</v>
      </c>
      <c r="G51" s="9">
        <f t="shared" si="22"/>
        <v>290</v>
      </c>
      <c r="H51" s="9">
        <f t="shared" si="32"/>
        <v>138</v>
      </c>
      <c r="I51" s="9">
        <f t="shared" si="32"/>
        <v>152</v>
      </c>
      <c r="J51" s="9">
        <f t="shared" ref="J51" si="33">SUM(K51:L51)</f>
        <v>290</v>
      </c>
      <c r="K51" s="9">
        <f>H51</f>
        <v>138</v>
      </c>
      <c r="L51" s="9">
        <f>I51</f>
        <v>152</v>
      </c>
      <c r="M51" s="30"/>
      <c r="N51" s="30"/>
      <c r="O51" s="30"/>
      <c r="Q51" s="13"/>
      <c r="R51" s="13"/>
      <c r="S51" s="13"/>
      <c r="T51" s="13"/>
      <c r="U51" s="13"/>
      <c r="V51" s="13"/>
    </row>
    <row r="52" spans="1:22" x14ac:dyDescent="0.3">
      <c r="A52" s="28">
        <v>27</v>
      </c>
      <c r="B52" s="6" t="s">
        <v>74</v>
      </c>
      <c r="C52" s="27">
        <v>1235</v>
      </c>
      <c r="D52" s="27">
        <v>561</v>
      </c>
      <c r="E52" s="27">
        <v>642</v>
      </c>
      <c r="F52" s="34">
        <v>12</v>
      </c>
      <c r="G52" s="9">
        <f t="shared" si="22"/>
        <v>144</v>
      </c>
      <c r="H52" s="9">
        <f t="shared" si="32"/>
        <v>67</v>
      </c>
      <c r="I52" s="9">
        <f t="shared" si="32"/>
        <v>77</v>
      </c>
      <c r="J52" s="30"/>
      <c r="K52" s="30"/>
      <c r="L52" s="30"/>
      <c r="M52" s="9">
        <f>G52</f>
        <v>144</v>
      </c>
      <c r="N52" s="9">
        <f t="shared" ref="N52:O53" si="34">H52</f>
        <v>67</v>
      </c>
      <c r="O52" s="9">
        <f t="shared" si="34"/>
        <v>77</v>
      </c>
      <c r="Q52" s="13"/>
      <c r="R52" s="13"/>
      <c r="S52" s="13"/>
      <c r="T52" s="13"/>
      <c r="U52" s="13"/>
      <c r="V52" s="13"/>
    </row>
    <row r="53" spans="1:22" x14ac:dyDescent="0.3">
      <c r="A53" s="28">
        <v>28</v>
      </c>
      <c r="B53" s="6" t="s">
        <v>75</v>
      </c>
      <c r="C53" s="27">
        <v>1270</v>
      </c>
      <c r="D53" s="27">
        <v>640</v>
      </c>
      <c r="E53" s="27">
        <v>630</v>
      </c>
      <c r="F53" s="34">
        <v>12</v>
      </c>
      <c r="G53" s="9">
        <f t="shared" si="22"/>
        <v>153</v>
      </c>
      <c r="H53" s="9">
        <f t="shared" si="32"/>
        <v>77</v>
      </c>
      <c r="I53" s="9">
        <f t="shared" si="32"/>
        <v>76</v>
      </c>
      <c r="J53" s="30"/>
      <c r="K53" s="30"/>
      <c r="L53" s="30"/>
      <c r="M53" s="9">
        <f>G53</f>
        <v>153</v>
      </c>
      <c r="N53" s="9">
        <f t="shared" si="34"/>
        <v>77</v>
      </c>
      <c r="O53" s="9">
        <f t="shared" si="34"/>
        <v>76</v>
      </c>
      <c r="Q53" s="13"/>
      <c r="R53" s="13"/>
      <c r="S53" s="13"/>
      <c r="T53" s="13"/>
      <c r="U53" s="13"/>
      <c r="V53" s="13"/>
    </row>
    <row r="54" spans="1:22" x14ac:dyDescent="0.3">
      <c r="A54" s="28">
        <v>29</v>
      </c>
      <c r="B54" s="6" t="s">
        <v>76</v>
      </c>
      <c r="C54" s="27">
        <v>1355</v>
      </c>
      <c r="D54" s="27">
        <v>658</v>
      </c>
      <c r="E54" s="27">
        <v>697</v>
      </c>
      <c r="F54" s="34">
        <v>26.5</v>
      </c>
      <c r="G54" s="9">
        <f t="shared" si="22"/>
        <v>359</v>
      </c>
      <c r="H54" s="9">
        <f t="shared" si="32"/>
        <v>174</v>
      </c>
      <c r="I54" s="9">
        <f t="shared" si="32"/>
        <v>185</v>
      </c>
      <c r="J54" s="9">
        <f t="shared" ref="J54" si="35">SUM(K54:L54)</f>
        <v>359</v>
      </c>
      <c r="K54" s="9">
        <f>H54</f>
        <v>174</v>
      </c>
      <c r="L54" s="9">
        <f>I54</f>
        <v>185</v>
      </c>
      <c r="M54" s="30"/>
      <c r="N54" s="30"/>
      <c r="O54" s="30"/>
      <c r="Q54" s="13"/>
      <c r="R54" s="13"/>
      <c r="S54" s="13"/>
      <c r="T54" s="13"/>
      <c r="U54" s="13"/>
      <c r="V54" s="13"/>
    </row>
    <row r="55" spans="1:22" x14ac:dyDescent="0.3">
      <c r="A55" s="28">
        <v>30</v>
      </c>
      <c r="B55" s="6" t="s">
        <v>77</v>
      </c>
      <c r="C55" s="27">
        <v>1350</v>
      </c>
      <c r="D55" s="27">
        <v>634</v>
      </c>
      <c r="E55" s="27">
        <v>716</v>
      </c>
      <c r="F55" s="34">
        <v>12</v>
      </c>
      <c r="G55" s="9">
        <f t="shared" si="22"/>
        <v>162</v>
      </c>
      <c r="H55" s="9">
        <f t="shared" si="32"/>
        <v>76</v>
      </c>
      <c r="I55" s="9">
        <f t="shared" si="32"/>
        <v>86</v>
      </c>
      <c r="J55" s="30"/>
      <c r="K55" s="30"/>
      <c r="L55" s="30"/>
      <c r="M55" s="9">
        <f>G55</f>
        <v>162</v>
      </c>
      <c r="N55" s="9">
        <f t="shared" ref="N55:O56" si="36">H55</f>
        <v>76</v>
      </c>
      <c r="O55" s="9">
        <f t="shared" si="36"/>
        <v>86</v>
      </c>
      <c r="Q55" s="13"/>
      <c r="R55" s="13"/>
      <c r="S55" s="13"/>
      <c r="T55" s="13"/>
      <c r="U55" s="13"/>
      <c r="V55" s="13"/>
    </row>
    <row r="56" spans="1:22" x14ac:dyDescent="0.3">
      <c r="A56" s="28">
        <v>31</v>
      </c>
      <c r="B56" s="6" t="s">
        <v>78</v>
      </c>
      <c r="C56" s="27">
        <v>1577</v>
      </c>
      <c r="D56" s="27">
        <v>747</v>
      </c>
      <c r="E56" s="27">
        <v>830</v>
      </c>
      <c r="F56" s="34">
        <v>12</v>
      </c>
      <c r="G56" s="9">
        <f t="shared" si="22"/>
        <v>190</v>
      </c>
      <c r="H56" s="9">
        <f t="shared" si="32"/>
        <v>90</v>
      </c>
      <c r="I56" s="9">
        <f t="shared" si="32"/>
        <v>100</v>
      </c>
      <c r="J56" s="30"/>
      <c r="K56" s="30"/>
      <c r="L56" s="30"/>
      <c r="M56" s="9">
        <f>G56</f>
        <v>190</v>
      </c>
      <c r="N56" s="9">
        <f t="shared" si="36"/>
        <v>90</v>
      </c>
      <c r="O56" s="9">
        <f t="shared" si="36"/>
        <v>100</v>
      </c>
      <c r="Q56" s="13"/>
      <c r="R56" s="13"/>
      <c r="S56" s="13"/>
      <c r="T56" s="13"/>
      <c r="U56" s="13"/>
      <c r="V56" s="13"/>
    </row>
    <row r="57" spans="1:22" x14ac:dyDescent="0.3">
      <c r="A57" s="28">
        <v>32</v>
      </c>
      <c r="B57" s="6" t="s">
        <v>79</v>
      </c>
      <c r="C57" s="27">
        <v>1685</v>
      </c>
      <c r="D57" s="27">
        <v>781</v>
      </c>
      <c r="E57" s="27">
        <v>904</v>
      </c>
      <c r="F57" s="34">
        <v>26.5</v>
      </c>
      <c r="G57" s="9">
        <f t="shared" si="22"/>
        <v>447</v>
      </c>
      <c r="H57" s="9">
        <f t="shared" si="32"/>
        <v>207</v>
      </c>
      <c r="I57" s="9">
        <f t="shared" si="32"/>
        <v>240</v>
      </c>
      <c r="J57" s="9">
        <f t="shared" ref="J57" si="37">SUM(K57:L57)</f>
        <v>447</v>
      </c>
      <c r="K57" s="9">
        <f>H57</f>
        <v>207</v>
      </c>
      <c r="L57" s="9">
        <f>I57</f>
        <v>240</v>
      </c>
      <c r="M57" s="30"/>
      <c r="N57" s="30"/>
      <c r="O57" s="30"/>
      <c r="Q57" s="13"/>
      <c r="R57" s="13"/>
      <c r="S57" s="13"/>
      <c r="T57" s="13"/>
      <c r="U57" s="13"/>
      <c r="V57" s="13"/>
    </row>
    <row r="58" spans="1:22" x14ac:dyDescent="0.3">
      <c r="A58" s="28">
        <v>33</v>
      </c>
      <c r="B58" s="6" t="s">
        <v>80</v>
      </c>
      <c r="C58" s="27">
        <v>1779</v>
      </c>
      <c r="D58" s="27">
        <v>795</v>
      </c>
      <c r="E58" s="27">
        <v>984</v>
      </c>
      <c r="F58" s="34">
        <v>12</v>
      </c>
      <c r="G58" s="9">
        <f t="shared" si="22"/>
        <v>213</v>
      </c>
      <c r="H58" s="9">
        <f t="shared" si="32"/>
        <v>95</v>
      </c>
      <c r="I58" s="9">
        <f t="shared" si="32"/>
        <v>118</v>
      </c>
      <c r="J58" s="30"/>
      <c r="K58" s="30"/>
      <c r="L58" s="30"/>
      <c r="M58" s="9">
        <f>G58</f>
        <v>213</v>
      </c>
      <c r="N58" s="9">
        <f t="shared" ref="N58:O59" si="38">H58</f>
        <v>95</v>
      </c>
      <c r="O58" s="9">
        <f t="shared" si="38"/>
        <v>118</v>
      </c>
      <c r="Q58" s="13"/>
      <c r="R58" s="13"/>
      <c r="S58" s="13"/>
      <c r="T58" s="13"/>
      <c r="U58" s="13"/>
      <c r="V58" s="13"/>
    </row>
    <row r="59" spans="1:22" x14ac:dyDescent="0.3">
      <c r="A59" s="28">
        <v>34</v>
      </c>
      <c r="B59" s="6" t="s">
        <v>81</v>
      </c>
      <c r="C59" s="27">
        <v>1836</v>
      </c>
      <c r="D59" s="27">
        <v>803</v>
      </c>
      <c r="E59" s="27">
        <v>1033</v>
      </c>
      <c r="F59" s="34">
        <v>12</v>
      </c>
      <c r="G59" s="9">
        <f t="shared" si="22"/>
        <v>220</v>
      </c>
      <c r="H59" s="9">
        <f t="shared" si="32"/>
        <v>96</v>
      </c>
      <c r="I59" s="9">
        <f t="shared" si="32"/>
        <v>124</v>
      </c>
      <c r="J59" s="30"/>
      <c r="K59" s="30"/>
      <c r="L59" s="30"/>
      <c r="M59" s="9">
        <f>G59</f>
        <v>220</v>
      </c>
      <c r="N59" s="9">
        <f t="shared" si="38"/>
        <v>96</v>
      </c>
      <c r="O59" s="9">
        <f t="shared" si="38"/>
        <v>124</v>
      </c>
      <c r="Q59" s="13"/>
      <c r="R59" s="13"/>
      <c r="S59" s="13"/>
      <c r="T59" s="13"/>
      <c r="U59" s="13"/>
      <c r="V59" s="13"/>
    </row>
    <row r="60" spans="1:22" x14ac:dyDescent="0.3">
      <c r="A60" s="28">
        <v>35</v>
      </c>
      <c r="B60" s="6" t="s">
        <v>82</v>
      </c>
      <c r="C60" s="27">
        <v>1719</v>
      </c>
      <c r="D60" s="27">
        <v>778</v>
      </c>
      <c r="E60" s="27">
        <v>961</v>
      </c>
      <c r="F60" s="34">
        <v>26.5</v>
      </c>
      <c r="G60" s="9">
        <f t="shared" si="22"/>
        <v>461</v>
      </c>
      <c r="H60" s="9">
        <f t="shared" si="32"/>
        <v>206</v>
      </c>
      <c r="I60" s="9">
        <f t="shared" si="32"/>
        <v>255</v>
      </c>
      <c r="J60" s="9">
        <f t="shared" ref="J60" si="39">SUM(K60:L60)</f>
        <v>461</v>
      </c>
      <c r="K60" s="9">
        <f>H60</f>
        <v>206</v>
      </c>
      <c r="L60" s="9">
        <f>I60</f>
        <v>255</v>
      </c>
      <c r="M60" s="30"/>
      <c r="N60" s="30"/>
      <c r="O60" s="30"/>
      <c r="Q60" s="13"/>
      <c r="R60" s="13"/>
      <c r="S60" s="13"/>
      <c r="T60" s="13"/>
      <c r="U60" s="13"/>
      <c r="V60" s="13"/>
    </row>
    <row r="61" spans="1:22" x14ac:dyDescent="0.3">
      <c r="A61" s="28">
        <v>36</v>
      </c>
      <c r="B61" s="6" t="s">
        <v>83</v>
      </c>
      <c r="C61" s="27">
        <v>1822</v>
      </c>
      <c r="D61" s="27">
        <v>778</v>
      </c>
      <c r="E61" s="27">
        <v>1044</v>
      </c>
      <c r="F61" s="34">
        <v>12</v>
      </c>
      <c r="G61" s="9">
        <f t="shared" si="22"/>
        <v>218</v>
      </c>
      <c r="H61" s="9">
        <f t="shared" si="32"/>
        <v>93</v>
      </c>
      <c r="I61" s="9">
        <f t="shared" si="32"/>
        <v>125</v>
      </c>
      <c r="J61" s="30"/>
      <c r="K61" s="30"/>
      <c r="L61" s="30"/>
      <c r="M61" s="9">
        <f>G61</f>
        <v>218</v>
      </c>
      <c r="N61" s="9">
        <f t="shared" ref="N61:O62" si="40">H61</f>
        <v>93</v>
      </c>
      <c r="O61" s="9">
        <f t="shared" si="40"/>
        <v>125</v>
      </c>
      <c r="Q61" s="13"/>
      <c r="R61" s="13"/>
      <c r="S61" s="13"/>
      <c r="T61" s="13"/>
      <c r="U61" s="13"/>
      <c r="V61" s="13"/>
    </row>
    <row r="62" spans="1:22" x14ac:dyDescent="0.3">
      <c r="A62" s="28">
        <v>37</v>
      </c>
      <c r="B62" s="6" t="s">
        <v>84</v>
      </c>
      <c r="C62" s="27">
        <v>1797</v>
      </c>
      <c r="D62" s="27">
        <v>734</v>
      </c>
      <c r="E62" s="27">
        <v>1078</v>
      </c>
      <c r="F62" s="34">
        <v>12</v>
      </c>
      <c r="G62" s="9">
        <f t="shared" si="22"/>
        <v>217</v>
      </c>
      <c r="H62" s="9">
        <f t="shared" si="32"/>
        <v>88</v>
      </c>
      <c r="I62" s="9">
        <f t="shared" si="32"/>
        <v>129</v>
      </c>
      <c r="J62" s="30"/>
      <c r="K62" s="30"/>
      <c r="L62" s="30"/>
      <c r="M62" s="9">
        <f>G62</f>
        <v>217</v>
      </c>
      <c r="N62" s="9">
        <f t="shared" si="40"/>
        <v>88</v>
      </c>
      <c r="O62" s="9">
        <f t="shared" si="40"/>
        <v>129</v>
      </c>
      <c r="Q62" s="13"/>
      <c r="R62" s="13"/>
      <c r="S62" s="13"/>
      <c r="T62" s="13"/>
      <c r="U62" s="13"/>
      <c r="V62" s="13"/>
    </row>
    <row r="63" spans="1:22" x14ac:dyDescent="0.3">
      <c r="A63" s="28">
        <v>38</v>
      </c>
      <c r="B63" s="6" t="s">
        <v>85</v>
      </c>
      <c r="C63" s="27">
        <v>1744</v>
      </c>
      <c r="D63" s="27">
        <v>691</v>
      </c>
      <c r="E63" s="27">
        <v>1069</v>
      </c>
      <c r="F63" s="34">
        <v>26.5</v>
      </c>
      <c r="G63" s="9">
        <f t="shared" si="22"/>
        <v>466</v>
      </c>
      <c r="H63" s="9">
        <f t="shared" si="32"/>
        <v>183</v>
      </c>
      <c r="I63" s="9">
        <f t="shared" si="32"/>
        <v>283</v>
      </c>
      <c r="J63" s="9">
        <f t="shared" ref="J63" si="41">SUM(K63:L63)</f>
        <v>466</v>
      </c>
      <c r="K63" s="9">
        <f>H63</f>
        <v>183</v>
      </c>
      <c r="L63" s="9">
        <f>I63</f>
        <v>283</v>
      </c>
      <c r="M63" s="30"/>
      <c r="N63" s="30"/>
      <c r="O63" s="30"/>
      <c r="Q63" s="13"/>
      <c r="R63" s="13"/>
      <c r="S63" s="13"/>
      <c r="T63" s="13"/>
      <c r="U63" s="13"/>
      <c r="V63" s="13"/>
    </row>
    <row r="64" spans="1:22" x14ac:dyDescent="0.3">
      <c r="A64" s="28">
        <v>39</v>
      </c>
      <c r="B64" s="6" t="s">
        <v>86</v>
      </c>
      <c r="C64" s="27">
        <v>1686</v>
      </c>
      <c r="D64" s="27">
        <v>695</v>
      </c>
      <c r="E64" s="27">
        <v>1004</v>
      </c>
      <c r="F64" s="34">
        <v>12</v>
      </c>
      <c r="G64" s="9">
        <f t="shared" si="22"/>
        <v>203</v>
      </c>
      <c r="H64" s="9">
        <f t="shared" si="32"/>
        <v>83</v>
      </c>
      <c r="I64" s="9">
        <f t="shared" si="32"/>
        <v>120</v>
      </c>
      <c r="J64" s="30"/>
      <c r="K64" s="30"/>
      <c r="L64" s="30"/>
      <c r="M64" s="9">
        <f>G64</f>
        <v>203</v>
      </c>
      <c r="N64" s="9">
        <f t="shared" ref="N64:O65" si="42">H64</f>
        <v>83</v>
      </c>
      <c r="O64" s="9">
        <f t="shared" si="42"/>
        <v>120</v>
      </c>
      <c r="Q64" s="13"/>
      <c r="R64" s="13"/>
      <c r="S64" s="13"/>
      <c r="T64" s="13"/>
      <c r="U64" s="13"/>
      <c r="V64" s="13"/>
    </row>
    <row r="65" spans="1:22" x14ac:dyDescent="0.3">
      <c r="A65" s="28">
        <v>40</v>
      </c>
      <c r="B65" s="6" t="s">
        <v>87</v>
      </c>
      <c r="C65" s="27">
        <v>1572</v>
      </c>
      <c r="D65" s="27">
        <v>658</v>
      </c>
      <c r="E65" s="27">
        <v>939</v>
      </c>
      <c r="F65" s="34">
        <v>11</v>
      </c>
      <c r="G65" s="9">
        <f t="shared" si="22"/>
        <v>175</v>
      </c>
      <c r="H65" s="9">
        <f t="shared" si="32"/>
        <v>72</v>
      </c>
      <c r="I65" s="9">
        <f t="shared" si="32"/>
        <v>103</v>
      </c>
      <c r="J65" s="30"/>
      <c r="K65" s="30"/>
      <c r="L65" s="30"/>
      <c r="M65" s="9">
        <f>G65</f>
        <v>175</v>
      </c>
      <c r="N65" s="9">
        <f t="shared" si="42"/>
        <v>72</v>
      </c>
      <c r="O65" s="9">
        <f t="shared" si="42"/>
        <v>103</v>
      </c>
      <c r="Q65" s="13"/>
      <c r="R65" s="13"/>
      <c r="S65" s="13"/>
      <c r="T65" s="13"/>
      <c r="U65" s="13"/>
      <c r="V65" s="13"/>
    </row>
    <row r="66" spans="1:22" x14ac:dyDescent="0.3">
      <c r="A66" s="28">
        <v>41</v>
      </c>
      <c r="B66" s="6" t="s">
        <v>88</v>
      </c>
      <c r="C66" s="27">
        <v>1451</v>
      </c>
      <c r="D66" s="27">
        <v>595</v>
      </c>
      <c r="E66" s="27">
        <v>856</v>
      </c>
      <c r="F66" s="34">
        <v>27</v>
      </c>
      <c r="G66" s="9">
        <f t="shared" si="22"/>
        <v>392</v>
      </c>
      <c r="H66" s="9">
        <f t="shared" si="32"/>
        <v>161</v>
      </c>
      <c r="I66" s="9">
        <f t="shared" si="32"/>
        <v>231</v>
      </c>
      <c r="J66" s="9">
        <f t="shared" ref="J66" si="43">SUM(K66:L66)</f>
        <v>392</v>
      </c>
      <c r="K66" s="9">
        <f>H66</f>
        <v>161</v>
      </c>
      <c r="L66" s="9">
        <f>I66</f>
        <v>231</v>
      </c>
      <c r="M66" s="30"/>
      <c r="N66" s="30"/>
      <c r="O66" s="30"/>
      <c r="Q66" s="13"/>
      <c r="R66" s="13"/>
      <c r="S66" s="13"/>
      <c r="T66" s="13"/>
      <c r="U66" s="13"/>
      <c r="V66" s="13"/>
    </row>
    <row r="67" spans="1:22" x14ac:dyDescent="0.3">
      <c r="A67" s="28">
        <v>42</v>
      </c>
      <c r="B67" s="6" t="s">
        <v>89</v>
      </c>
      <c r="C67" s="27">
        <v>1436</v>
      </c>
      <c r="D67" s="27">
        <v>593</v>
      </c>
      <c r="E67" s="27">
        <v>849</v>
      </c>
      <c r="F67" s="34">
        <v>11</v>
      </c>
      <c r="G67" s="9">
        <f t="shared" si="22"/>
        <v>158</v>
      </c>
      <c r="H67" s="9">
        <f t="shared" si="32"/>
        <v>65</v>
      </c>
      <c r="I67" s="9">
        <f t="shared" si="32"/>
        <v>93</v>
      </c>
      <c r="J67" s="30"/>
      <c r="K67" s="30"/>
      <c r="L67" s="30"/>
      <c r="M67" s="9">
        <f>G67</f>
        <v>158</v>
      </c>
      <c r="N67" s="9">
        <f t="shared" ref="N67:O68" si="44">H67</f>
        <v>65</v>
      </c>
      <c r="O67" s="9">
        <f t="shared" si="44"/>
        <v>93</v>
      </c>
      <c r="Q67" s="13"/>
      <c r="R67" s="13"/>
      <c r="S67" s="13"/>
      <c r="T67" s="13"/>
      <c r="U67" s="13"/>
      <c r="V67" s="13"/>
    </row>
    <row r="68" spans="1:22" x14ac:dyDescent="0.3">
      <c r="A68" s="28">
        <v>43</v>
      </c>
      <c r="B68" s="6" t="s">
        <v>90</v>
      </c>
      <c r="C68" s="27">
        <v>1341</v>
      </c>
      <c r="D68" s="27">
        <v>578</v>
      </c>
      <c r="E68" s="27">
        <v>799</v>
      </c>
      <c r="F68" s="34">
        <v>11</v>
      </c>
      <c r="G68" s="9">
        <f t="shared" si="22"/>
        <v>152</v>
      </c>
      <c r="H68" s="9">
        <f t="shared" si="32"/>
        <v>64</v>
      </c>
      <c r="I68" s="9">
        <f t="shared" si="32"/>
        <v>88</v>
      </c>
      <c r="J68" s="30"/>
      <c r="K68" s="30"/>
      <c r="L68" s="30"/>
      <c r="M68" s="9">
        <f>G68</f>
        <v>152</v>
      </c>
      <c r="N68" s="9">
        <f t="shared" si="44"/>
        <v>64</v>
      </c>
      <c r="O68" s="9">
        <f t="shared" si="44"/>
        <v>88</v>
      </c>
      <c r="Q68" s="13"/>
      <c r="R68" s="13"/>
      <c r="S68" s="13"/>
      <c r="T68" s="13"/>
      <c r="U68" s="13"/>
      <c r="V68" s="13"/>
    </row>
    <row r="69" spans="1:22" x14ac:dyDescent="0.3">
      <c r="A69" s="28">
        <v>44</v>
      </c>
      <c r="B69" s="6" t="s">
        <v>91</v>
      </c>
      <c r="C69" s="27">
        <v>1344</v>
      </c>
      <c r="D69" s="27">
        <v>541</v>
      </c>
      <c r="E69" s="27">
        <v>829</v>
      </c>
      <c r="F69" s="34">
        <v>32</v>
      </c>
      <c r="G69" s="9">
        <f t="shared" si="22"/>
        <v>438</v>
      </c>
      <c r="H69" s="9">
        <f t="shared" si="32"/>
        <v>173</v>
      </c>
      <c r="I69" s="9">
        <f t="shared" si="32"/>
        <v>265</v>
      </c>
      <c r="J69" s="9">
        <f t="shared" ref="J69:J120" si="45">SUM(K69:L69)</f>
        <v>438</v>
      </c>
      <c r="K69" s="9">
        <f t="shared" ref="K69:L84" si="46">H69</f>
        <v>173</v>
      </c>
      <c r="L69" s="9">
        <f t="shared" si="46"/>
        <v>265</v>
      </c>
      <c r="M69" s="35"/>
      <c r="N69" s="35"/>
      <c r="O69" s="35"/>
      <c r="Q69" s="13"/>
      <c r="R69" s="13"/>
      <c r="S69" s="13"/>
      <c r="T69" s="13"/>
      <c r="U69" s="13"/>
      <c r="V69" s="13"/>
    </row>
    <row r="70" spans="1:22" x14ac:dyDescent="0.3">
      <c r="A70" s="28">
        <v>45</v>
      </c>
      <c r="B70" s="6" t="s">
        <v>92</v>
      </c>
      <c r="C70" s="27">
        <v>1321</v>
      </c>
      <c r="D70" s="27">
        <v>578</v>
      </c>
      <c r="E70" s="27">
        <v>761</v>
      </c>
      <c r="F70" s="34">
        <v>32</v>
      </c>
      <c r="G70" s="9">
        <f t="shared" si="22"/>
        <v>429</v>
      </c>
      <c r="H70" s="9">
        <f t="shared" si="32"/>
        <v>185</v>
      </c>
      <c r="I70" s="9">
        <f t="shared" si="32"/>
        <v>244</v>
      </c>
      <c r="J70" s="9">
        <f t="shared" si="45"/>
        <v>429</v>
      </c>
      <c r="K70" s="9">
        <f t="shared" si="46"/>
        <v>185</v>
      </c>
      <c r="L70" s="9">
        <f t="shared" si="46"/>
        <v>244</v>
      </c>
      <c r="M70" s="30"/>
      <c r="N70" s="30"/>
      <c r="O70" s="30"/>
      <c r="Q70" s="13"/>
      <c r="R70" s="13"/>
      <c r="S70" s="13"/>
      <c r="T70" s="13"/>
      <c r="U70" s="13"/>
      <c r="V70" s="13"/>
    </row>
    <row r="71" spans="1:22" x14ac:dyDescent="0.3">
      <c r="A71" s="28">
        <v>46</v>
      </c>
      <c r="B71" s="6" t="s">
        <v>93</v>
      </c>
      <c r="C71" s="27">
        <v>1371</v>
      </c>
      <c r="D71" s="27">
        <v>574</v>
      </c>
      <c r="E71" s="27">
        <v>803</v>
      </c>
      <c r="F71" s="34">
        <v>32</v>
      </c>
      <c r="G71" s="9">
        <f t="shared" si="22"/>
        <v>441</v>
      </c>
      <c r="H71" s="9">
        <f t="shared" si="32"/>
        <v>184</v>
      </c>
      <c r="I71" s="9">
        <f t="shared" si="32"/>
        <v>257</v>
      </c>
      <c r="J71" s="9">
        <f t="shared" si="45"/>
        <v>441</v>
      </c>
      <c r="K71" s="9">
        <f t="shared" si="46"/>
        <v>184</v>
      </c>
      <c r="L71" s="9">
        <f t="shared" si="46"/>
        <v>257</v>
      </c>
      <c r="M71" s="30"/>
      <c r="N71" s="30"/>
      <c r="O71" s="30"/>
      <c r="Q71" s="13"/>
      <c r="R71" s="13"/>
      <c r="S71" s="13"/>
      <c r="T71" s="13"/>
      <c r="U71" s="13"/>
      <c r="V71" s="13"/>
    </row>
    <row r="72" spans="1:22" x14ac:dyDescent="0.3">
      <c r="A72" s="28">
        <v>47</v>
      </c>
      <c r="B72" s="6" t="s">
        <v>94</v>
      </c>
      <c r="C72" s="27">
        <v>1363</v>
      </c>
      <c r="D72" s="27">
        <v>530</v>
      </c>
      <c r="E72" s="27">
        <v>860</v>
      </c>
      <c r="F72" s="34">
        <v>32</v>
      </c>
      <c r="G72" s="9">
        <f t="shared" si="22"/>
        <v>445</v>
      </c>
      <c r="H72" s="9">
        <f t="shared" si="32"/>
        <v>170</v>
      </c>
      <c r="I72" s="9">
        <f t="shared" si="32"/>
        <v>275</v>
      </c>
      <c r="J72" s="9">
        <f t="shared" si="45"/>
        <v>445</v>
      </c>
      <c r="K72" s="9">
        <f t="shared" si="46"/>
        <v>170</v>
      </c>
      <c r="L72" s="9">
        <f t="shared" si="46"/>
        <v>275</v>
      </c>
      <c r="M72" s="30"/>
      <c r="N72" s="30"/>
      <c r="O72" s="30"/>
      <c r="Q72" s="13"/>
      <c r="R72" s="13"/>
      <c r="S72" s="13"/>
      <c r="T72" s="13"/>
      <c r="U72" s="13"/>
      <c r="V72" s="13"/>
    </row>
    <row r="73" spans="1:22" x14ac:dyDescent="0.3">
      <c r="A73" s="28">
        <v>48</v>
      </c>
      <c r="B73" s="6" t="s">
        <v>95</v>
      </c>
      <c r="C73" s="27">
        <v>1395</v>
      </c>
      <c r="D73" s="27">
        <v>574</v>
      </c>
      <c r="E73" s="27">
        <v>853</v>
      </c>
      <c r="F73" s="34">
        <v>32</v>
      </c>
      <c r="G73" s="9">
        <f t="shared" si="22"/>
        <v>457</v>
      </c>
      <c r="H73" s="9">
        <f t="shared" si="32"/>
        <v>184</v>
      </c>
      <c r="I73" s="9">
        <f t="shared" si="32"/>
        <v>273</v>
      </c>
      <c r="J73" s="9">
        <f t="shared" si="45"/>
        <v>457</v>
      </c>
      <c r="K73" s="9">
        <f t="shared" si="46"/>
        <v>184</v>
      </c>
      <c r="L73" s="9">
        <f t="shared" si="46"/>
        <v>273</v>
      </c>
      <c r="M73" s="30"/>
      <c r="N73" s="30"/>
      <c r="O73" s="30"/>
      <c r="Q73" s="13"/>
      <c r="R73" s="13"/>
      <c r="S73" s="13"/>
      <c r="T73" s="13"/>
      <c r="U73" s="13"/>
      <c r="V73" s="13"/>
    </row>
    <row r="74" spans="1:22" x14ac:dyDescent="0.3">
      <c r="A74" s="28">
        <v>49</v>
      </c>
      <c r="B74" s="6" t="s">
        <v>96</v>
      </c>
      <c r="C74" s="27">
        <v>1300</v>
      </c>
      <c r="D74" s="27">
        <v>569</v>
      </c>
      <c r="E74" s="27">
        <v>762</v>
      </c>
      <c r="F74" s="34">
        <v>32</v>
      </c>
      <c r="G74" s="9">
        <f t="shared" si="22"/>
        <v>426</v>
      </c>
      <c r="H74" s="9">
        <f t="shared" si="32"/>
        <v>182</v>
      </c>
      <c r="I74" s="9">
        <f t="shared" si="32"/>
        <v>244</v>
      </c>
      <c r="J74" s="9">
        <f t="shared" si="45"/>
        <v>426</v>
      </c>
      <c r="K74" s="9">
        <f t="shared" si="46"/>
        <v>182</v>
      </c>
      <c r="L74" s="9">
        <f t="shared" si="46"/>
        <v>244</v>
      </c>
      <c r="M74" s="30"/>
      <c r="N74" s="30"/>
      <c r="O74" s="30"/>
      <c r="Q74" s="13"/>
      <c r="R74" s="13"/>
      <c r="S74" s="13"/>
      <c r="T74" s="13"/>
      <c r="U74" s="13"/>
      <c r="V74" s="13"/>
    </row>
    <row r="75" spans="1:22" x14ac:dyDescent="0.3">
      <c r="A75" s="28">
        <v>50</v>
      </c>
      <c r="B75" s="6" t="s">
        <v>97</v>
      </c>
      <c r="C75" s="27">
        <v>1349</v>
      </c>
      <c r="D75" s="27">
        <v>590</v>
      </c>
      <c r="E75" s="27">
        <v>797</v>
      </c>
      <c r="F75" s="34">
        <v>32</v>
      </c>
      <c r="G75" s="9">
        <f t="shared" si="22"/>
        <v>444</v>
      </c>
      <c r="H75" s="9">
        <f t="shared" si="32"/>
        <v>189</v>
      </c>
      <c r="I75" s="9">
        <f t="shared" si="32"/>
        <v>255</v>
      </c>
      <c r="J75" s="9">
        <f t="shared" si="45"/>
        <v>444</v>
      </c>
      <c r="K75" s="9">
        <f t="shared" si="46"/>
        <v>189</v>
      </c>
      <c r="L75" s="9">
        <f t="shared" si="46"/>
        <v>255</v>
      </c>
      <c r="M75" s="30"/>
      <c r="N75" s="30"/>
      <c r="O75" s="30"/>
      <c r="Q75" s="13"/>
      <c r="R75" s="13"/>
      <c r="S75" s="13"/>
      <c r="T75" s="13"/>
      <c r="U75" s="13"/>
      <c r="V75" s="13"/>
    </row>
    <row r="76" spans="1:22" x14ac:dyDescent="0.3">
      <c r="A76" s="28">
        <v>51</v>
      </c>
      <c r="B76" s="6" t="s">
        <v>98</v>
      </c>
      <c r="C76" s="27">
        <v>1330</v>
      </c>
      <c r="D76" s="27">
        <v>555</v>
      </c>
      <c r="E76" s="27">
        <v>808</v>
      </c>
      <c r="F76" s="34">
        <v>32</v>
      </c>
      <c r="G76" s="9">
        <f t="shared" si="22"/>
        <v>437</v>
      </c>
      <c r="H76" s="9">
        <f t="shared" si="32"/>
        <v>178</v>
      </c>
      <c r="I76" s="9">
        <f t="shared" si="32"/>
        <v>259</v>
      </c>
      <c r="J76" s="9">
        <f t="shared" si="45"/>
        <v>437</v>
      </c>
      <c r="K76" s="9">
        <f t="shared" si="46"/>
        <v>178</v>
      </c>
      <c r="L76" s="9">
        <f t="shared" si="46"/>
        <v>259</v>
      </c>
      <c r="M76" s="30"/>
      <c r="N76" s="30"/>
      <c r="O76" s="30"/>
      <c r="Q76" s="13"/>
      <c r="R76" s="13"/>
      <c r="S76" s="13"/>
      <c r="T76" s="13"/>
      <c r="U76" s="13"/>
      <c r="V76" s="13"/>
    </row>
    <row r="77" spans="1:22" x14ac:dyDescent="0.3">
      <c r="A77" s="28">
        <v>52</v>
      </c>
      <c r="B77" s="6" t="s">
        <v>99</v>
      </c>
      <c r="C77" s="27">
        <v>1315</v>
      </c>
      <c r="D77" s="27">
        <v>562</v>
      </c>
      <c r="E77" s="27">
        <v>792</v>
      </c>
      <c r="F77" s="34">
        <v>32</v>
      </c>
      <c r="G77" s="9">
        <f t="shared" si="22"/>
        <v>433</v>
      </c>
      <c r="H77" s="9">
        <f t="shared" si="32"/>
        <v>180</v>
      </c>
      <c r="I77" s="9">
        <f t="shared" si="32"/>
        <v>253</v>
      </c>
      <c r="J77" s="9">
        <f t="shared" si="45"/>
        <v>433</v>
      </c>
      <c r="K77" s="9">
        <f t="shared" si="46"/>
        <v>180</v>
      </c>
      <c r="L77" s="9">
        <f t="shared" si="46"/>
        <v>253</v>
      </c>
      <c r="M77" s="30"/>
      <c r="N77" s="30"/>
      <c r="O77" s="30"/>
      <c r="Q77" s="13"/>
      <c r="R77" s="13"/>
      <c r="S77" s="13"/>
      <c r="T77" s="13"/>
      <c r="U77" s="13"/>
      <c r="V77" s="13"/>
    </row>
    <row r="78" spans="1:22" x14ac:dyDescent="0.3">
      <c r="A78" s="28">
        <v>53</v>
      </c>
      <c r="B78" s="6" t="s">
        <v>100</v>
      </c>
      <c r="C78" s="27">
        <v>1241</v>
      </c>
      <c r="D78" s="27">
        <v>544</v>
      </c>
      <c r="E78" s="27">
        <v>721</v>
      </c>
      <c r="F78" s="34">
        <v>32</v>
      </c>
      <c r="G78" s="9">
        <f t="shared" si="22"/>
        <v>405</v>
      </c>
      <c r="H78" s="9">
        <f t="shared" si="32"/>
        <v>174</v>
      </c>
      <c r="I78" s="9">
        <f t="shared" si="32"/>
        <v>231</v>
      </c>
      <c r="J78" s="9">
        <f t="shared" si="45"/>
        <v>405</v>
      </c>
      <c r="K78" s="9">
        <f t="shared" si="46"/>
        <v>174</v>
      </c>
      <c r="L78" s="9">
        <f t="shared" si="46"/>
        <v>231</v>
      </c>
      <c r="M78" s="30"/>
      <c r="N78" s="30"/>
      <c r="O78" s="30"/>
      <c r="Q78" s="13"/>
      <c r="R78" s="13"/>
      <c r="S78" s="13"/>
      <c r="T78" s="13"/>
      <c r="U78" s="13"/>
      <c r="V78" s="13"/>
    </row>
    <row r="79" spans="1:22" x14ac:dyDescent="0.3">
      <c r="A79" s="28">
        <v>54</v>
      </c>
      <c r="B79" s="6" t="s">
        <v>101</v>
      </c>
      <c r="C79" s="27">
        <v>1323</v>
      </c>
      <c r="D79" s="27">
        <v>551</v>
      </c>
      <c r="E79" s="27">
        <v>793</v>
      </c>
      <c r="F79" s="34">
        <v>32</v>
      </c>
      <c r="G79" s="9">
        <f t="shared" si="22"/>
        <v>430</v>
      </c>
      <c r="H79" s="9">
        <f t="shared" si="32"/>
        <v>176</v>
      </c>
      <c r="I79" s="9">
        <f t="shared" si="32"/>
        <v>254</v>
      </c>
      <c r="J79" s="9">
        <f t="shared" si="45"/>
        <v>430</v>
      </c>
      <c r="K79" s="9">
        <f t="shared" si="46"/>
        <v>176</v>
      </c>
      <c r="L79" s="9">
        <f t="shared" si="46"/>
        <v>254</v>
      </c>
      <c r="M79" s="30"/>
      <c r="N79" s="30"/>
      <c r="O79" s="30"/>
      <c r="Q79" s="13"/>
      <c r="R79" s="13"/>
      <c r="S79" s="13"/>
      <c r="T79" s="13"/>
      <c r="U79" s="13"/>
      <c r="V79" s="13"/>
    </row>
    <row r="80" spans="1:22" x14ac:dyDescent="0.3">
      <c r="A80" s="28">
        <v>55</v>
      </c>
      <c r="B80" s="6" t="s">
        <v>102</v>
      </c>
      <c r="C80" s="27">
        <v>1370</v>
      </c>
      <c r="D80" s="27">
        <v>627</v>
      </c>
      <c r="E80" s="27">
        <v>792</v>
      </c>
      <c r="F80" s="34">
        <v>32</v>
      </c>
      <c r="G80" s="9">
        <f t="shared" ref="G80:G130" si="47">SUM(H80:I80)</f>
        <v>454</v>
      </c>
      <c r="H80" s="9">
        <f t="shared" si="32"/>
        <v>201</v>
      </c>
      <c r="I80" s="9">
        <f t="shared" si="32"/>
        <v>253</v>
      </c>
      <c r="J80" s="9">
        <f t="shared" si="45"/>
        <v>454</v>
      </c>
      <c r="K80" s="9">
        <f t="shared" si="46"/>
        <v>201</v>
      </c>
      <c r="L80" s="9">
        <f t="shared" si="46"/>
        <v>253</v>
      </c>
      <c r="M80" s="30"/>
      <c r="N80" s="30"/>
      <c r="O80" s="30"/>
      <c r="Q80" s="13"/>
      <c r="R80" s="13"/>
      <c r="S80" s="13"/>
      <c r="T80" s="13"/>
      <c r="U80" s="13"/>
      <c r="V80" s="13"/>
    </row>
    <row r="81" spans="1:22" x14ac:dyDescent="0.3">
      <c r="A81" s="28">
        <v>56</v>
      </c>
      <c r="B81" s="6" t="s">
        <v>103</v>
      </c>
      <c r="C81" s="27">
        <v>1389</v>
      </c>
      <c r="D81" s="27">
        <v>572</v>
      </c>
      <c r="E81" s="27">
        <v>829</v>
      </c>
      <c r="F81" s="34">
        <v>32</v>
      </c>
      <c r="G81" s="9">
        <f t="shared" si="47"/>
        <v>448</v>
      </c>
      <c r="H81" s="9">
        <f t="shared" si="32"/>
        <v>183</v>
      </c>
      <c r="I81" s="9">
        <f t="shared" si="32"/>
        <v>265</v>
      </c>
      <c r="J81" s="9">
        <f t="shared" si="45"/>
        <v>448</v>
      </c>
      <c r="K81" s="9">
        <f t="shared" si="46"/>
        <v>183</v>
      </c>
      <c r="L81" s="9">
        <f t="shared" si="46"/>
        <v>265</v>
      </c>
      <c r="M81" s="30"/>
      <c r="N81" s="30"/>
      <c r="O81" s="30"/>
      <c r="Q81" s="13"/>
      <c r="R81" s="13"/>
      <c r="S81" s="13"/>
      <c r="T81" s="13"/>
      <c r="U81" s="13"/>
      <c r="V81" s="13"/>
    </row>
    <row r="82" spans="1:22" x14ac:dyDescent="0.3">
      <c r="A82" s="28">
        <v>57</v>
      </c>
      <c r="B82" s="6" t="s">
        <v>104</v>
      </c>
      <c r="C82" s="27">
        <v>1449</v>
      </c>
      <c r="D82" s="27">
        <v>623</v>
      </c>
      <c r="E82" s="27">
        <v>846</v>
      </c>
      <c r="F82" s="34">
        <v>32</v>
      </c>
      <c r="G82" s="9">
        <f t="shared" si="47"/>
        <v>470</v>
      </c>
      <c r="H82" s="9">
        <f t="shared" si="32"/>
        <v>199</v>
      </c>
      <c r="I82" s="9">
        <f t="shared" si="32"/>
        <v>271</v>
      </c>
      <c r="J82" s="9">
        <f t="shared" si="45"/>
        <v>470</v>
      </c>
      <c r="K82" s="9">
        <f t="shared" si="46"/>
        <v>199</v>
      </c>
      <c r="L82" s="9">
        <f t="shared" si="46"/>
        <v>271</v>
      </c>
      <c r="M82" s="30"/>
      <c r="N82" s="30"/>
      <c r="O82" s="30"/>
      <c r="Q82" s="13"/>
      <c r="R82" s="13"/>
      <c r="S82" s="13"/>
      <c r="T82" s="13"/>
      <c r="U82" s="13"/>
      <c r="V82" s="13"/>
    </row>
    <row r="83" spans="1:22" x14ac:dyDescent="0.3">
      <c r="A83" s="28">
        <v>58</v>
      </c>
      <c r="B83" s="6" t="s">
        <v>105</v>
      </c>
      <c r="C83" s="27">
        <v>1426</v>
      </c>
      <c r="D83" s="27">
        <v>588</v>
      </c>
      <c r="E83" s="27">
        <v>856</v>
      </c>
      <c r="F83" s="34">
        <v>32</v>
      </c>
      <c r="G83" s="9">
        <f t="shared" si="47"/>
        <v>462</v>
      </c>
      <c r="H83" s="9">
        <f t="shared" si="32"/>
        <v>188</v>
      </c>
      <c r="I83" s="9">
        <f t="shared" si="32"/>
        <v>274</v>
      </c>
      <c r="J83" s="9">
        <f t="shared" si="45"/>
        <v>462</v>
      </c>
      <c r="K83" s="9">
        <f t="shared" si="46"/>
        <v>188</v>
      </c>
      <c r="L83" s="9">
        <f t="shared" si="46"/>
        <v>274</v>
      </c>
      <c r="M83" s="30"/>
      <c r="N83" s="30"/>
      <c r="O83" s="30"/>
      <c r="Q83" s="13"/>
      <c r="R83" s="13"/>
      <c r="S83" s="13"/>
      <c r="T83" s="13"/>
      <c r="U83" s="13"/>
      <c r="V83" s="13"/>
    </row>
    <row r="84" spans="1:22" x14ac:dyDescent="0.3">
      <c r="A84" s="28">
        <v>59</v>
      </c>
      <c r="B84" s="6" t="s">
        <v>106</v>
      </c>
      <c r="C84" s="27">
        <v>1484</v>
      </c>
      <c r="D84" s="27">
        <v>609</v>
      </c>
      <c r="E84" s="27">
        <v>899</v>
      </c>
      <c r="F84" s="34">
        <v>32</v>
      </c>
      <c r="G84" s="9">
        <f t="shared" si="47"/>
        <v>483</v>
      </c>
      <c r="H84" s="9">
        <f t="shared" si="32"/>
        <v>195</v>
      </c>
      <c r="I84" s="9">
        <f t="shared" si="32"/>
        <v>288</v>
      </c>
      <c r="J84" s="9">
        <f t="shared" si="45"/>
        <v>483</v>
      </c>
      <c r="K84" s="9">
        <f t="shared" si="46"/>
        <v>195</v>
      </c>
      <c r="L84" s="9">
        <f t="shared" si="46"/>
        <v>288</v>
      </c>
      <c r="M84" s="30"/>
      <c r="N84" s="30"/>
      <c r="O84" s="30"/>
      <c r="Q84" s="13"/>
      <c r="R84" s="13"/>
      <c r="S84" s="13"/>
      <c r="T84" s="13"/>
      <c r="U84" s="13"/>
      <c r="V84" s="13"/>
    </row>
    <row r="85" spans="1:22" x14ac:dyDescent="0.3">
      <c r="A85" s="28">
        <v>60</v>
      </c>
      <c r="B85" s="6" t="s">
        <v>107</v>
      </c>
      <c r="C85" s="27">
        <v>1433</v>
      </c>
      <c r="D85" s="27">
        <v>534</v>
      </c>
      <c r="E85" s="27">
        <v>926</v>
      </c>
      <c r="F85" s="34">
        <v>32</v>
      </c>
      <c r="G85" s="9">
        <f t="shared" si="47"/>
        <v>467</v>
      </c>
      <c r="H85" s="9">
        <f t="shared" si="32"/>
        <v>171</v>
      </c>
      <c r="I85" s="9">
        <f t="shared" si="32"/>
        <v>296</v>
      </c>
      <c r="J85" s="9">
        <f t="shared" si="45"/>
        <v>467</v>
      </c>
      <c r="K85" s="9">
        <f t="shared" ref="K85:L130" si="48">H85</f>
        <v>171</v>
      </c>
      <c r="L85" s="9">
        <f t="shared" si="48"/>
        <v>296</v>
      </c>
      <c r="M85" s="30"/>
      <c r="N85" s="30"/>
      <c r="O85" s="30"/>
      <c r="Q85" s="13"/>
      <c r="R85" s="13"/>
      <c r="S85" s="13"/>
      <c r="T85" s="13"/>
      <c r="U85" s="13"/>
      <c r="V85" s="13"/>
    </row>
    <row r="86" spans="1:22" x14ac:dyDescent="0.3">
      <c r="A86" s="28">
        <v>61</v>
      </c>
      <c r="B86" s="6" t="s">
        <v>108</v>
      </c>
      <c r="C86" s="27">
        <v>1493</v>
      </c>
      <c r="D86" s="27">
        <v>595</v>
      </c>
      <c r="E86" s="27">
        <v>921</v>
      </c>
      <c r="F86" s="34">
        <v>32</v>
      </c>
      <c r="G86" s="9">
        <f t="shared" si="47"/>
        <v>485</v>
      </c>
      <c r="H86" s="9">
        <f t="shared" si="32"/>
        <v>190</v>
      </c>
      <c r="I86" s="9">
        <f t="shared" si="32"/>
        <v>295</v>
      </c>
      <c r="J86" s="9">
        <f t="shared" si="45"/>
        <v>485</v>
      </c>
      <c r="K86" s="9">
        <f t="shared" si="48"/>
        <v>190</v>
      </c>
      <c r="L86" s="9">
        <f t="shared" si="48"/>
        <v>295</v>
      </c>
      <c r="M86" s="30"/>
      <c r="N86" s="30"/>
      <c r="O86" s="30"/>
      <c r="Q86" s="13"/>
      <c r="R86" s="13"/>
      <c r="S86" s="13"/>
      <c r="T86" s="13"/>
      <c r="U86" s="13"/>
      <c r="V86" s="13"/>
    </row>
    <row r="87" spans="1:22" x14ac:dyDescent="0.3">
      <c r="A87" s="28">
        <v>62</v>
      </c>
      <c r="B87" s="6" t="s">
        <v>109</v>
      </c>
      <c r="C87" s="27">
        <v>1490</v>
      </c>
      <c r="D87" s="27">
        <v>592</v>
      </c>
      <c r="E87" s="27">
        <v>932</v>
      </c>
      <c r="F87" s="34">
        <v>32</v>
      </c>
      <c r="G87" s="9">
        <f t="shared" si="47"/>
        <v>487</v>
      </c>
      <c r="H87" s="9">
        <f t="shared" si="32"/>
        <v>189</v>
      </c>
      <c r="I87" s="9">
        <f t="shared" si="32"/>
        <v>298</v>
      </c>
      <c r="J87" s="9">
        <f t="shared" si="45"/>
        <v>487</v>
      </c>
      <c r="K87" s="9">
        <f t="shared" si="48"/>
        <v>189</v>
      </c>
      <c r="L87" s="9">
        <f t="shared" si="48"/>
        <v>298</v>
      </c>
      <c r="M87" s="30"/>
      <c r="N87" s="30"/>
      <c r="O87" s="30"/>
      <c r="Q87" s="13"/>
      <c r="R87" s="13"/>
      <c r="S87" s="13"/>
      <c r="T87" s="13"/>
      <c r="U87" s="13"/>
      <c r="V87" s="13"/>
    </row>
    <row r="88" spans="1:22" x14ac:dyDescent="0.3">
      <c r="A88" s="28">
        <v>63</v>
      </c>
      <c r="B88" s="6" t="s">
        <v>110</v>
      </c>
      <c r="C88" s="27">
        <v>1527</v>
      </c>
      <c r="D88" s="27">
        <v>600</v>
      </c>
      <c r="E88" s="27">
        <v>913</v>
      </c>
      <c r="F88" s="34">
        <v>32</v>
      </c>
      <c r="G88" s="9">
        <f t="shared" si="47"/>
        <v>484</v>
      </c>
      <c r="H88" s="9">
        <f t="shared" si="32"/>
        <v>192</v>
      </c>
      <c r="I88" s="9">
        <f t="shared" si="32"/>
        <v>292</v>
      </c>
      <c r="J88" s="9">
        <f t="shared" si="45"/>
        <v>484</v>
      </c>
      <c r="K88" s="9">
        <f t="shared" si="48"/>
        <v>192</v>
      </c>
      <c r="L88" s="9">
        <f t="shared" si="48"/>
        <v>292</v>
      </c>
      <c r="M88" s="30"/>
      <c r="N88" s="30"/>
      <c r="O88" s="30"/>
      <c r="Q88" s="13"/>
      <c r="R88" s="13"/>
      <c r="S88" s="13"/>
      <c r="T88" s="13"/>
      <c r="U88" s="13"/>
      <c r="V88" s="13"/>
    </row>
    <row r="89" spans="1:22" x14ac:dyDescent="0.3">
      <c r="A89" s="28">
        <v>64</v>
      </c>
      <c r="B89" s="6" t="s">
        <v>111</v>
      </c>
      <c r="C89" s="27">
        <v>1389</v>
      </c>
      <c r="D89" s="27">
        <v>540</v>
      </c>
      <c r="E89" s="27">
        <v>879</v>
      </c>
      <c r="F89" s="34">
        <v>32</v>
      </c>
      <c r="G89" s="9">
        <f t="shared" si="47"/>
        <v>454</v>
      </c>
      <c r="H89" s="9">
        <f t="shared" si="32"/>
        <v>173</v>
      </c>
      <c r="I89" s="9">
        <f t="shared" si="32"/>
        <v>281</v>
      </c>
      <c r="J89" s="9">
        <f t="shared" si="45"/>
        <v>454</v>
      </c>
      <c r="K89" s="9">
        <f t="shared" si="48"/>
        <v>173</v>
      </c>
      <c r="L89" s="9">
        <f t="shared" si="48"/>
        <v>281</v>
      </c>
      <c r="M89" s="30"/>
      <c r="N89" s="30"/>
      <c r="O89" s="30"/>
      <c r="Q89" s="13"/>
      <c r="R89" s="13"/>
      <c r="S89" s="13"/>
      <c r="T89" s="13"/>
      <c r="U89" s="13"/>
      <c r="V89" s="13"/>
    </row>
    <row r="90" spans="1:22" x14ac:dyDescent="0.3">
      <c r="A90" s="28">
        <v>65</v>
      </c>
      <c r="B90" s="6" t="s">
        <v>112</v>
      </c>
      <c r="C90" s="27">
        <v>1439</v>
      </c>
      <c r="D90" s="27">
        <v>560</v>
      </c>
      <c r="E90" s="27">
        <v>893</v>
      </c>
      <c r="F90" s="34">
        <v>32</v>
      </c>
      <c r="G90" s="9">
        <f t="shared" si="47"/>
        <v>465</v>
      </c>
      <c r="H90" s="9">
        <f t="shared" si="32"/>
        <v>179</v>
      </c>
      <c r="I90" s="9">
        <f t="shared" si="32"/>
        <v>286</v>
      </c>
      <c r="J90" s="9">
        <f t="shared" si="45"/>
        <v>465</v>
      </c>
      <c r="K90" s="9">
        <f t="shared" si="48"/>
        <v>179</v>
      </c>
      <c r="L90" s="9">
        <f t="shared" si="48"/>
        <v>286</v>
      </c>
      <c r="M90" s="30"/>
      <c r="N90" s="30"/>
      <c r="O90" s="30"/>
      <c r="Q90" s="13"/>
      <c r="R90" s="13"/>
      <c r="S90" s="13"/>
      <c r="T90" s="13"/>
      <c r="U90" s="13"/>
      <c r="V90" s="13"/>
    </row>
    <row r="91" spans="1:22" x14ac:dyDescent="0.3">
      <c r="A91" s="28">
        <v>66</v>
      </c>
      <c r="B91" s="6" t="s">
        <v>113</v>
      </c>
      <c r="C91" s="27">
        <v>1284</v>
      </c>
      <c r="D91" s="27">
        <v>467</v>
      </c>
      <c r="E91" s="27">
        <v>831</v>
      </c>
      <c r="F91" s="34">
        <v>32</v>
      </c>
      <c r="G91" s="9">
        <f t="shared" si="47"/>
        <v>415</v>
      </c>
      <c r="H91" s="9">
        <f t="shared" si="32"/>
        <v>149</v>
      </c>
      <c r="I91" s="9">
        <f t="shared" si="32"/>
        <v>266</v>
      </c>
      <c r="J91" s="9">
        <f t="shared" si="45"/>
        <v>415</v>
      </c>
      <c r="K91" s="9">
        <f t="shared" si="48"/>
        <v>149</v>
      </c>
      <c r="L91" s="9">
        <f t="shared" si="48"/>
        <v>266</v>
      </c>
      <c r="M91" s="30"/>
      <c r="N91" s="30"/>
      <c r="O91" s="30"/>
      <c r="Q91" s="13"/>
      <c r="R91" s="13"/>
      <c r="S91" s="13"/>
    </row>
    <row r="92" spans="1:22" x14ac:dyDescent="0.3">
      <c r="A92" s="28">
        <v>67</v>
      </c>
      <c r="B92" s="6" t="s">
        <v>114</v>
      </c>
      <c r="C92" s="27">
        <v>1299</v>
      </c>
      <c r="D92" s="27">
        <v>519</v>
      </c>
      <c r="E92" s="27">
        <v>794</v>
      </c>
      <c r="F92" s="34">
        <v>32</v>
      </c>
      <c r="G92" s="9">
        <f t="shared" si="47"/>
        <v>420</v>
      </c>
      <c r="H92" s="9">
        <f t="shared" si="32"/>
        <v>166</v>
      </c>
      <c r="I92" s="9">
        <f t="shared" si="32"/>
        <v>254</v>
      </c>
      <c r="J92" s="9">
        <f t="shared" si="45"/>
        <v>420</v>
      </c>
      <c r="K92" s="9">
        <f t="shared" si="48"/>
        <v>166</v>
      </c>
      <c r="L92" s="9">
        <f t="shared" si="48"/>
        <v>254</v>
      </c>
      <c r="M92" s="30"/>
      <c r="N92" s="30"/>
      <c r="O92" s="30"/>
      <c r="Q92" s="13"/>
      <c r="R92" s="13"/>
      <c r="S92" s="13"/>
    </row>
    <row r="93" spans="1:22" x14ac:dyDescent="0.3">
      <c r="A93" s="28">
        <v>68</v>
      </c>
      <c r="B93" s="6" t="s">
        <v>115</v>
      </c>
      <c r="C93" s="27">
        <v>1328</v>
      </c>
      <c r="D93" s="27">
        <v>498</v>
      </c>
      <c r="E93" s="27">
        <v>849</v>
      </c>
      <c r="F93" s="34">
        <v>32</v>
      </c>
      <c r="G93" s="9">
        <f t="shared" si="47"/>
        <v>431</v>
      </c>
      <c r="H93" s="9">
        <f t="shared" si="32"/>
        <v>159</v>
      </c>
      <c r="I93" s="9">
        <f t="shared" si="32"/>
        <v>272</v>
      </c>
      <c r="J93" s="9">
        <f t="shared" si="45"/>
        <v>431</v>
      </c>
      <c r="K93" s="9">
        <f t="shared" si="48"/>
        <v>159</v>
      </c>
      <c r="L93" s="9">
        <f t="shared" si="48"/>
        <v>272</v>
      </c>
      <c r="M93" s="30"/>
      <c r="N93" s="30"/>
      <c r="O93" s="30"/>
      <c r="Q93" s="13"/>
      <c r="R93" s="13"/>
      <c r="S93" s="13"/>
    </row>
    <row r="94" spans="1:22" x14ac:dyDescent="0.3">
      <c r="A94" s="28">
        <v>69</v>
      </c>
      <c r="B94" s="6" t="s">
        <v>116</v>
      </c>
      <c r="C94" s="27">
        <v>1272</v>
      </c>
      <c r="D94" s="27">
        <v>500</v>
      </c>
      <c r="E94" s="27">
        <v>793</v>
      </c>
      <c r="F94" s="34">
        <v>32</v>
      </c>
      <c r="G94" s="9">
        <f t="shared" si="47"/>
        <v>414</v>
      </c>
      <c r="H94" s="9">
        <f t="shared" si="32"/>
        <v>160</v>
      </c>
      <c r="I94" s="9">
        <f t="shared" si="32"/>
        <v>254</v>
      </c>
      <c r="J94" s="9">
        <f t="shared" si="45"/>
        <v>414</v>
      </c>
      <c r="K94" s="9">
        <f t="shared" si="48"/>
        <v>160</v>
      </c>
      <c r="L94" s="9">
        <f t="shared" si="48"/>
        <v>254</v>
      </c>
      <c r="M94" s="30"/>
      <c r="N94" s="30"/>
      <c r="O94" s="30"/>
      <c r="Q94" s="13"/>
      <c r="R94" s="13"/>
      <c r="S94" s="13"/>
    </row>
    <row r="95" spans="1:22" x14ac:dyDescent="0.3">
      <c r="A95" s="28">
        <v>70</v>
      </c>
      <c r="B95" s="6" t="s">
        <v>117</v>
      </c>
      <c r="C95" s="27">
        <v>1055</v>
      </c>
      <c r="D95" s="27">
        <v>370</v>
      </c>
      <c r="E95" s="27">
        <v>681</v>
      </c>
      <c r="F95" s="34">
        <v>32.200000000000003</v>
      </c>
      <c r="G95" s="9">
        <f t="shared" si="47"/>
        <v>338</v>
      </c>
      <c r="H95" s="9">
        <f t="shared" ref="H95:I110" si="49">ROUND(D95*$F95/100,0)</f>
        <v>119</v>
      </c>
      <c r="I95" s="9">
        <f t="shared" si="49"/>
        <v>219</v>
      </c>
      <c r="J95" s="9">
        <f t="shared" si="45"/>
        <v>338</v>
      </c>
      <c r="K95" s="9">
        <f t="shared" si="48"/>
        <v>119</v>
      </c>
      <c r="L95" s="9">
        <f t="shared" si="48"/>
        <v>219</v>
      </c>
      <c r="M95" s="30"/>
      <c r="N95" s="30"/>
      <c r="O95" s="30"/>
      <c r="Q95" s="13"/>
      <c r="R95" s="13"/>
      <c r="S95" s="13"/>
    </row>
    <row r="96" spans="1:22" x14ac:dyDescent="0.3">
      <c r="A96" s="28">
        <v>71</v>
      </c>
      <c r="B96" s="6" t="s">
        <v>118</v>
      </c>
      <c r="C96" s="27">
        <v>1195</v>
      </c>
      <c r="D96" s="27">
        <v>420</v>
      </c>
      <c r="E96" s="27">
        <v>775</v>
      </c>
      <c r="F96" s="34">
        <v>32.200000000000003</v>
      </c>
      <c r="G96" s="9">
        <f t="shared" si="47"/>
        <v>385</v>
      </c>
      <c r="H96" s="9">
        <f t="shared" si="49"/>
        <v>135</v>
      </c>
      <c r="I96" s="9">
        <f t="shared" si="49"/>
        <v>250</v>
      </c>
      <c r="J96" s="9">
        <f t="shared" si="45"/>
        <v>385</v>
      </c>
      <c r="K96" s="9">
        <f t="shared" si="48"/>
        <v>135</v>
      </c>
      <c r="L96" s="9">
        <f t="shared" si="48"/>
        <v>250</v>
      </c>
      <c r="M96" s="30"/>
      <c r="N96" s="30"/>
      <c r="O96" s="30"/>
      <c r="Q96" s="13"/>
      <c r="R96" s="13"/>
      <c r="S96" s="13"/>
    </row>
    <row r="97" spans="1:19" x14ac:dyDescent="0.3">
      <c r="A97" s="28">
        <v>72</v>
      </c>
      <c r="B97" s="6" t="s">
        <v>119</v>
      </c>
      <c r="C97" s="27">
        <v>1011</v>
      </c>
      <c r="D97" s="27">
        <v>351</v>
      </c>
      <c r="E97" s="27">
        <v>663</v>
      </c>
      <c r="F97" s="34">
        <v>32.200000000000003</v>
      </c>
      <c r="G97" s="9">
        <f t="shared" si="47"/>
        <v>326</v>
      </c>
      <c r="H97" s="9">
        <f t="shared" si="49"/>
        <v>113</v>
      </c>
      <c r="I97" s="9">
        <f t="shared" si="49"/>
        <v>213</v>
      </c>
      <c r="J97" s="9">
        <f t="shared" si="45"/>
        <v>326</v>
      </c>
      <c r="K97" s="9">
        <f t="shared" si="48"/>
        <v>113</v>
      </c>
      <c r="L97" s="9">
        <f t="shared" si="48"/>
        <v>213</v>
      </c>
      <c r="M97" s="30"/>
      <c r="N97" s="30"/>
      <c r="O97" s="30"/>
      <c r="Q97" s="13"/>
      <c r="R97" s="13"/>
      <c r="S97" s="13"/>
    </row>
    <row r="98" spans="1:19" x14ac:dyDescent="0.3">
      <c r="A98" s="28">
        <v>73</v>
      </c>
      <c r="B98" s="6" t="s">
        <v>120</v>
      </c>
      <c r="C98" s="27">
        <v>996</v>
      </c>
      <c r="D98" s="27">
        <v>366</v>
      </c>
      <c r="E98" s="27">
        <v>624</v>
      </c>
      <c r="F98" s="34">
        <v>32.200000000000003</v>
      </c>
      <c r="G98" s="9">
        <f t="shared" si="47"/>
        <v>319</v>
      </c>
      <c r="H98" s="9">
        <f t="shared" si="49"/>
        <v>118</v>
      </c>
      <c r="I98" s="9">
        <f t="shared" si="49"/>
        <v>201</v>
      </c>
      <c r="J98" s="9">
        <f t="shared" si="45"/>
        <v>319</v>
      </c>
      <c r="K98" s="9">
        <f t="shared" si="48"/>
        <v>118</v>
      </c>
      <c r="L98" s="9">
        <f t="shared" si="48"/>
        <v>201</v>
      </c>
      <c r="M98" s="30"/>
      <c r="N98" s="30"/>
      <c r="O98" s="30"/>
      <c r="Q98" s="13"/>
      <c r="R98" s="13"/>
      <c r="S98" s="13"/>
    </row>
    <row r="99" spans="1:19" x14ac:dyDescent="0.3">
      <c r="A99" s="28">
        <v>74</v>
      </c>
      <c r="B99" s="6" t="s">
        <v>121</v>
      </c>
      <c r="C99" s="27">
        <v>1032</v>
      </c>
      <c r="D99" s="27">
        <v>351</v>
      </c>
      <c r="E99" s="27">
        <v>681</v>
      </c>
      <c r="F99" s="34">
        <v>32.200000000000003</v>
      </c>
      <c r="G99" s="9">
        <f t="shared" si="47"/>
        <v>332</v>
      </c>
      <c r="H99" s="9">
        <f t="shared" si="49"/>
        <v>113</v>
      </c>
      <c r="I99" s="9">
        <f t="shared" si="49"/>
        <v>219</v>
      </c>
      <c r="J99" s="9">
        <f t="shared" si="45"/>
        <v>332</v>
      </c>
      <c r="K99" s="9">
        <f t="shared" si="48"/>
        <v>113</v>
      </c>
      <c r="L99" s="9">
        <f t="shared" si="48"/>
        <v>219</v>
      </c>
      <c r="M99" s="30"/>
      <c r="N99" s="30"/>
      <c r="O99" s="30"/>
      <c r="Q99" s="13"/>
      <c r="R99" s="13"/>
      <c r="S99" s="13"/>
    </row>
    <row r="100" spans="1:19" x14ac:dyDescent="0.3">
      <c r="A100" s="28">
        <v>75</v>
      </c>
      <c r="B100" s="6" t="s">
        <v>122</v>
      </c>
      <c r="C100" s="27">
        <v>846</v>
      </c>
      <c r="D100" s="27">
        <v>283</v>
      </c>
      <c r="E100" s="27">
        <v>567</v>
      </c>
      <c r="F100" s="34">
        <v>32.200000000000003</v>
      </c>
      <c r="G100" s="9">
        <f t="shared" si="47"/>
        <v>274</v>
      </c>
      <c r="H100" s="9">
        <f t="shared" si="49"/>
        <v>91</v>
      </c>
      <c r="I100" s="9">
        <f t="shared" si="49"/>
        <v>183</v>
      </c>
      <c r="J100" s="9">
        <f t="shared" si="45"/>
        <v>274</v>
      </c>
      <c r="K100" s="9">
        <f t="shared" si="48"/>
        <v>91</v>
      </c>
      <c r="L100" s="9">
        <f t="shared" si="48"/>
        <v>183</v>
      </c>
      <c r="M100" s="30"/>
      <c r="N100" s="30"/>
      <c r="O100" s="30"/>
      <c r="Q100" s="13"/>
      <c r="R100" s="13"/>
      <c r="S100" s="13"/>
    </row>
    <row r="101" spans="1:19" x14ac:dyDescent="0.3">
      <c r="A101" s="28">
        <v>76</v>
      </c>
      <c r="B101" s="6" t="s">
        <v>123</v>
      </c>
      <c r="C101" s="27">
        <v>930</v>
      </c>
      <c r="D101" s="27">
        <v>312</v>
      </c>
      <c r="E101" s="27">
        <v>609</v>
      </c>
      <c r="F101" s="34">
        <v>32.200000000000003</v>
      </c>
      <c r="G101" s="9">
        <f t="shared" si="47"/>
        <v>296</v>
      </c>
      <c r="H101" s="9">
        <f t="shared" si="49"/>
        <v>100</v>
      </c>
      <c r="I101" s="9">
        <f t="shared" si="49"/>
        <v>196</v>
      </c>
      <c r="J101" s="9">
        <f t="shared" si="45"/>
        <v>296</v>
      </c>
      <c r="K101" s="9">
        <f t="shared" si="48"/>
        <v>100</v>
      </c>
      <c r="L101" s="9">
        <f t="shared" si="48"/>
        <v>196</v>
      </c>
      <c r="M101" s="30"/>
      <c r="N101" s="30"/>
      <c r="O101" s="30"/>
      <c r="Q101" s="13"/>
      <c r="R101" s="13"/>
      <c r="S101" s="13"/>
    </row>
    <row r="102" spans="1:19" x14ac:dyDescent="0.3">
      <c r="A102" s="28">
        <v>77</v>
      </c>
      <c r="B102" s="6" t="s">
        <v>124</v>
      </c>
      <c r="C102" s="27">
        <v>709</v>
      </c>
      <c r="D102" s="27">
        <v>222</v>
      </c>
      <c r="E102" s="27">
        <v>492</v>
      </c>
      <c r="F102" s="34">
        <v>32.200000000000003</v>
      </c>
      <c r="G102" s="9">
        <f t="shared" si="47"/>
        <v>229</v>
      </c>
      <c r="H102" s="9">
        <f t="shared" si="49"/>
        <v>71</v>
      </c>
      <c r="I102" s="9">
        <f t="shared" si="49"/>
        <v>158</v>
      </c>
      <c r="J102" s="9">
        <f t="shared" si="45"/>
        <v>229</v>
      </c>
      <c r="K102" s="9">
        <f t="shared" si="48"/>
        <v>71</v>
      </c>
      <c r="L102" s="9">
        <f t="shared" si="48"/>
        <v>158</v>
      </c>
      <c r="M102" s="30"/>
      <c r="N102" s="30"/>
      <c r="O102" s="30"/>
      <c r="Q102" s="13"/>
      <c r="R102" s="13"/>
      <c r="S102" s="13"/>
    </row>
    <row r="103" spans="1:19" x14ac:dyDescent="0.3">
      <c r="A103" s="28">
        <v>78</v>
      </c>
      <c r="B103" s="6" t="s">
        <v>125</v>
      </c>
      <c r="C103" s="27">
        <v>496</v>
      </c>
      <c r="D103" s="27">
        <v>155</v>
      </c>
      <c r="E103" s="27">
        <v>341</v>
      </c>
      <c r="F103" s="34">
        <v>32.200000000000003</v>
      </c>
      <c r="G103" s="9">
        <f t="shared" si="47"/>
        <v>160</v>
      </c>
      <c r="H103" s="9">
        <f t="shared" si="49"/>
        <v>50</v>
      </c>
      <c r="I103" s="9">
        <f t="shared" si="49"/>
        <v>110</v>
      </c>
      <c r="J103" s="9">
        <f t="shared" si="45"/>
        <v>160</v>
      </c>
      <c r="K103" s="9">
        <f t="shared" si="48"/>
        <v>50</v>
      </c>
      <c r="L103" s="9">
        <f t="shared" si="48"/>
        <v>110</v>
      </c>
      <c r="M103" s="30"/>
      <c r="N103" s="30"/>
      <c r="O103" s="30"/>
      <c r="Q103" s="13"/>
      <c r="R103" s="13"/>
      <c r="S103" s="13"/>
    </row>
    <row r="104" spans="1:19" x14ac:dyDescent="0.3">
      <c r="A104" s="28">
        <v>79</v>
      </c>
      <c r="B104" s="6" t="s">
        <v>126</v>
      </c>
      <c r="C104" s="27">
        <v>390</v>
      </c>
      <c r="D104" s="27">
        <v>124</v>
      </c>
      <c r="E104" s="27">
        <v>268</v>
      </c>
      <c r="F104" s="34">
        <v>32.200000000000003</v>
      </c>
      <c r="G104" s="9">
        <f t="shared" si="47"/>
        <v>126</v>
      </c>
      <c r="H104" s="9">
        <f t="shared" si="49"/>
        <v>40</v>
      </c>
      <c r="I104" s="9">
        <f t="shared" si="49"/>
        <v>86</v>
      </c>
      <c r="J104" s="9">
        <f t="shared" si="45"/>
        <v>126</v>
      </c>
      <c r="K104" s="9">
        <f t="shared" si="48"/>
        <v>40</v>
      </c>
      <c r="L104" s="9">
        <f t="shared" si="48"/>
        <v>86</v>
      </c>
      <c r="M104" s="30"/>
      <c r="N104" s="30"/>
      <c r="O104" s="30"/>
      <c r="Q104" s="13"/>
      <c r="R104" s="13"/>
      <c r="S104" s="13"/>
    </row>
    <row r="105" spans="1:19" x14ac:dyDescent="0.3">
      <c r="A105" s="28">
        <v>80</v>
      </c>
      <c r="B105" s="6" t="s">
        <v>127</v>
      </c>
      <c r="C105" s="27">
        <v>432</v>
      </c>
      <c r="D105" s="27">
        <v>138</v>
      </c>
      <c r="E105" s="27">
        <v>284</v>
      </c>
      <c r="F105" s="34">
        <v>32.200000000000003</v>
      </c>
      <c r="G105" s="9">
        <f t="shared" si="47"/>
        <v>135</v>
      </c>
      <c r="H105" s="9">
        <f t="shared" si="49"/>
        <v>44</v>
      </c>
      <c r="I105" s="9">
        <f t="shared" si="49"/>
        <v>91</v>
      </c>
      <c r="J105" s="9">
        <f t="shared" si="45"/>
        <v>135</v>
      </c>
      <c r="K105" s="9">
        <f t="shared" si="48"/>
        <v>44</v>
      </c>
      <c r="L105" s="9">
        <f t="shared" si="48"/>
        <v>91</v>
      </c>
      <c r="M105" s="30"/>
      <c r="N105" s="30"/>
      <c r="O105" s="30"/>
      <c r="Q105" s="13"/>
      <c r="R105" s="13"/>
      <c r="S105" s="13"/>
    </row>
    <row r="106" spans="1:19" x14ac:dyDescent="0.3">
      <c r="A106" s="28">
        <v>81</v>
      </c>
      <c r="B106" s="6" t="s">
        <v>128</v>
      </c>
      <c r="C106" s="27">
        <v>618</v>
      </c>
      <c r="D106" s="27">
        <v>173</v>
      </c>
      <c r="E106" s="27">
        <v>426</v>
      </c>
      <c r="F106" s="34">
        <v>32.200000000000003</v>
      </c>
      <c r="G106" s="9">
        <f t="shared" si="47"/>
        <v>193</v>
      </c>
      <c r="H106" s="9">
        <f t="shared" si="49"/>
        <v>56</v>
      </c>
      <c r="I106" s="9">
        <f t="shared" si="49"/>
        <v>137</v>
      </c>
      <c r="J106" s="9">
        <f t="shared" si="45"/>
        <v>193</v>
      </c>
      <c r="K106" s="9">
        <f t="shared" si="48"/>
        <v>56</v>
      </c>
      <c r="L106" s="9">
        <f t="shared" si="48"/>
        <v>137</v>
      </c>
      <c r="M106" s="30"/>
      <c r="N106" s="30"/>
      <c r="O106" s="30"/>
      <c r="Q106" s="13"/>
      <c r="R106" s="13"/>
      <c r="S106" s="13"/>
    </row>
    <row r="107" spans="1:19" x14ac:dyDescent="0.3">
      <c r="A107" s="28">
        <v>82</v>
      </c>
      <c r="B107" s="6" t="s">
        <v>129</v>
      </c>
      <c r="C107" s="27">
        <v>826</v>
      </c>
      <c r="D107" s="27">
        <v>234</v>
      </c>
      <c r="E107" s="27">
        <v>581</v>
      </c>
      <c r="F107" s="34">
        <v>32.200000000000003</v>
      </c>
      <c r="G107" s="9">
        <f t="shared" si="47"/>
        <v>262</v>
      </c>
      <c r="H107" s="9">
        <f t="shared" si="49"/>
        <v>75</v>
      </c>
      <c r="I107" s="9">
        <f t="shared" si="49"/>
        <v>187</v>
      </c>
      <c r="J107" s="9">
        <f t="shared" si="45"/>
        <v>262</v>
      </c>
      <c r="K107" s="9">
        <f t="shared" si="48"/>
        <v>75</v>
      </c>
      <c r="L107" s="9">
        <f t="shared" si="48"/>
        <v>187</v>
      </c>
      <c r="M107" s="30"/>
      <c r="N107" s="30"/>
      <c r="O107" s="30"/>
      <c r="Q107" s="13"/>
      <c r="R107" s="13"/>
      <c r="S107" s="13"/>
    </row>
    <row r="108" spans="1:19" x14ac:dyDescent="0.3">
      <c r="A108" s="28">
        <v>83</v>
      </c>
      <c r="B108" s="6" t="s">
        <v>130</v>
      </c>
      <c r="C108" s="27">
        <v>961</v>
      </c>
      <c r="D108" s="27">
        <v>262</v>
      </c>
      <c r="E108" s="27">
        <v>674</v>
      </c>
      <c r="F108" s="34">
        <v>32.200000000000003</v>
      </c>
      <c r="G108" s="9">
        <f t="shared" si="47"/>
        <v>301</v>
      </c>
      <c r="H108" s="9">
        <f t="shared" si="49"/>
        <v>84</v>
      </c>
      <c r="I108" s="9">
        <f t="shared" si="49"/>
        <v>217</v>
      </c>
      <c r="J108" s="9">
        <f t="shared" si="45"/>
        <v>301</v>
      </c>
      <c r="K108" s="9">
        <f t="shared" si="48"/>
        <v>84</v>
      </c>
      <c r="L108" s="9">
        <f t="shared" si="48"/>
        <v>217</v>
      </c>
      <c r="M108" s="30"/>
      <c r="N108" s="30"/>
      <c r="O108" s="30"/>
      <c r="Q108" s="13"/>
      <c r="R108" s="13"/>
      <c r="S108" s="13"/>
    </row>
    <row r="109" spans="1:19" x14ac:dyDescent="0.3">
      <c r="A109" s="28">
        <v>84</v>
      </c>
      <c r="B109" s="6" t="s">
        <v>131</v>
      </c>
      <c r="C109" s="27">
        <v>936</v>
      </c>
      <c r="D109" s="27">
        <v>237</v>
      </c>
      <c r="E109" s="27">
        <v>681</v>
      </c>
      <c r="F109" s="34">
        <v>32.200000000000003</v>
      </c>
      <c r="G109" s="9">
        <f t="shared" si="47"/>
        <v>295</v>
      </c>
      <c r="H109" s="9">
        <f t="shared" si="49"/>
        <v>76</v>
      </c>
      <c r="I109" s="9">
        <f t="shared" si="49"/>
        <v>219</v>
      </c>
      <c r="J109" s="9">
        <f t="shared" si="45"/>
        <v>295</v>
      </c>
      <c r="K109" s="9">
        <f t="shared" si="48"/>
        <v>76</v>
      </c>
      <c r="L109" s="9">
        <f t="shared" si="48"/>
        <v>219</v>
      </c>
      <c r="M109" s="30"/>
      <c r="N109" s="30"/>
      <c r="O109" s="30"/>
      <c r="Q109" s="13"/>
      <c r="R109" s="13"/>
      <c r="S109" s="13"/>
    </row>
    <row r="110" spans="1:19" x14ac:dyDescent="0.3">
      <c r="A110" s="28">
        <v>85</v>
      </c>
      <c r="B110" s="6" t="s">
        <v>132</v>
      </c>
      <c r="C110" s="27">
        <v>888</v>
      </c>
      <c r="D110" s="27">
        <v>241</v>
      </c>
      <c r="E110" s="27">
        <v>620</v>
      </c>
      <c r="F110" s="34">
        <v>32.200000000000003</v>
      </c>
      <c r="G110" s="9">
        <f t="shared" si="47"/>
        <v>278</v>
      </c>
      <c r="H110" s="9">
        <f t="shared" si="49"/>
        <v>78</v>
      </c>
      <c r="I110" s="9">
        <f t="shared" si="49"/>
        <v>200</v>
      </c>
      <c r="J110" s="9">
        <f t="shared" si="45"/>
        <v>278</v>
      </c>
      <c r="K110" s="9">
        <f t="shared" si="48"/>
        <v>78</v>
      </c>
      <c r="L110" s="9">
        <f t="shared" si="48"/>
        <v>200</v>
      </c>
      <c r="M110" s="30"/>
      <c r="N110" s="30"/>
      <c r="O110" s="30"/>
      <c r="Q110" s="13"/>
      <c r="R110" s="13"/>
      <c r="S110" s="13"/>
    </row>
    <row r="111" spans="1:19" x14ac:dyDescent="0.3">
      <c r="A111" s="28">
        <v>86</v>
      </c>
      <c r="B111" s="6" t="s">
        <v>133</v>
      </c>
      <c r="C111" s="27">
        <v>861</v>
      </c>
      <c r="D111" s="27">
        <v>229</v>
      </c>
      <c r="E111" s="27">
        <v>616</v>
      </c>
      <c r="F111" s="34">
        <v>32.200000000000003</v>
      </c>
      <c r="G111" s="9">
        <f t="shared" si="47"/>
        <v>272</v>
      </c>
      <c r="H111" s="9">
        <f t="shared" ref="H111:I130" si="50">ROUND(D111*$F111/100,0)</f>
        <v>74</v>
      </c>
      <c r="I111" s="9">
        <f t="shared" si="50"/>
        <v>198</v>
      </c>
      <c r="J111" s="9">
        <f t="shared" si="45"/>
        <v>272</v>
      </c>
      <c r="K111" s="9">
        <f t="shared" si="48"/>
        <v>74</v>
      </c>
      <c r="L111" s="9">
        <f t="shared" si="48"/>
        <v>198</v>
      </c>
      <c r="M111" s="30"/>
      <c r="N111" s="30"/>
      <c r="O111" s="30"/>
      <c r="Q111" s="13"/>
      <c r="R111" s="13"/>
      <c r="S111" s="13"/>
    </row>
    <row r="112" spans="1:19" x14ac:dyDescent="0.3">
      <c r="A112" s="28">
        <v>87</v>
      </c>
      <c r="B112" s="6" t="s">
        <v>134</v>
      </c>
      <c r="C112" s="27">
        <v>668</v>
      </c>
      <c r="D112" s="27">
        <v>188</v>
      </c>
      <c r="E112" s="27">
        <v>449</v>
      </c>
      <c r="F112" s="34">
        <v>32.200000000000003</v>
      </c>
      <c r="G112" s="9">
        <f t="shared" si="47"/>
        <v>206</v>
      </c>
      <c r="H112" s="9">
        <f t="shared" si="50"/>
        <v>61</v>
      </c>
      <c r="I112" s="9">
        <f t="shared" si="50"/>
        <v>145</v>
      </c>
      <c r="J112" s="9">
        <f t="shared" si="45"/>
        <v>206</v>
      </c>
      <c r="K112" s="9">
        <f t="shared" si="48"/>
        <v>61</v>
      </c>
      <c r="L112" s="9">
        <f t="shared" si="48"/>
        <v>145</v>
      </c>
      <c r="M112" s="30"/>
      <c r="N112" s="30"/>
      <c r="O112" s="30"/>
      <c r="Q112" s="13"/>
      <c r="R112" s="13"/>
      <c r="S112" s="13"/>
    </row>
    <row r="113" spans="1:19" x14ac:dyDescent="0.3">
      <c r="A113" s="28">
        <v>88</v>
      </c>
      <c r="B113" s="6" t="s">
        <v>135</v>
      </c>
      <c r="C113" s="27">
        <v>584</v>
      </c>
      <c r="D113" s="27">
        <v>175</v>
      </c>
      <c r="E113" s="27">
        <v>397</v>
      </c>
      <c r="F113" s="34">
        <v>32.200000000000003</v>
      </c>
      <c r="G113" s="9">
        <f t="shared" si="47"/>
        <v>184</v>
      </c>
      <c r="H113" s="9">
        <f t="shared" si="50"/>
        <v>56</v>
      </c>
      <c r="I113" s="9">
        <f t="shared" si="50"/>
        <v>128</v>
      </c>
      <c r="J113" s="9">
        <f t="shared" si="45"/>
        <v>184</v>
      </c>
      <c r="K113" s="9">
        <f t="shared" si="48"/>
        <v>56</v>
      </c>
      <c r="L113" s="9">
        <f t="shared" si="48"/>
        <v>128</v>
      </c>
      <c r="M113" s="30"/>
      <c r="N113" s="30"/>
      <c r="O113" s="30"/>
      <c r="Q113" s="13"/>
      <c r="R113" s="13"/>
      <c r="S113" s="13"/>
    </row>
    <row r="114" spans="1:19" x14ac:dyDescent="0.3">
      <c r="A114" s="28">
        <v>89</v>
      </c>
      <c r="B114" s="6" t="s">
        <v>136</v>
      </c>
      <c r="C114" s="27">
        <v>400</v>
      </c>
      <c r="D114" s="27">
        <v>106</v>
      </c>
      <c r="E114" s="27">
        <v>281</v>
      </c>
      <c r="F114" s="34">
        <v>32.200000000000003</v>
      </c>
      <c r="G114" s="9">
        <f t="shared" si="47"/>
        <v>124</v>
      </c>
      <c r="H114" s="9">
        <f t="shared" si="50"/>
        <v>34</v>
      </c>
      <c r="I114" s="9">
        <f t="shared" si="50"/>
        <v>90</v>
      </c>
      <c r="J114" s="9">
        <f t="shared" si="45"/>
        <v>124</v>
      </c>
      <c r="K114" s="9">
        <f t="shared" si="48"/>
        <v>34</v>
      </c>
      <c r="L114" s="9">
        <f t="shared" si="48"/>
        <v>90</v>
      </c>
      <c r="M114" s="30"/>
      <c r="N114" s="30"/>
      <c r="O114" s="30"/>
      <c r="Q114" s="13"/>
      <c r="R114" s="13"/>
      <c r="S114" s="13"/>
    </row>
    <row r="115" spans="1:19" x14ac:dyDescent="0.3">
      <c r="A115" s="28">
        <v>90</v>
      </c>
      <c r="B115" s="6" t="s">
        <v>137</v>
      </c>
      <c r="C115" s="27">
        <v>337</v>
      </c>
      <c r="D115" s="27">
        <v>102</v>
      </c>
      <c r="E115" s="27">
        <v>222</v>
      </c>
      <c r="F115" s="34">
        <v>32.200000000000003</v>
      </c>
      <c r="G115" s="9">
        <f t="shared" si="47"/>
        <v>104</v>
      </c>
      <c r="H115" s="9">
        <f t="shared" si="50"/>
        <v>33</v>
      </c>
      <c r="I115" s="9">
        <f t="shared" si="50"/>
        <v>71</v>
      </c>
      <c r="J115" s="9">
        <f t="shared" si="45"/>
        <v>104</v>
      </c>
      <c r="K115" s="9">
        <f t="shared" si="48"/>
        <v>33</v>
      </c>
      <c r="L115" s="9">
        <f t="shared" si="48"/>
        <v>71</v>
      </c>
      <c r="M115" s="30"/>
      <c r="N115" s="30"/>
      <c r="O115" s="30"/>
      <c r="Q115" s="13"/>
      <c r="R115" s="13"/>
      <c r="S115" s="13"/>
    </row>
    <row r="116" spans="1:19" x14ac:dyDescent="0.3">
      <c r="A116" s="28">
        <v>91</v>
      </c>
      <c r="B116" s="6" t="s">
        <v>138</v>
      </c>
      <c r="C116" s="27">
        <v>369</v>
      </c>
      <c r="D116" s="27">
        <v>106</v>
      </c>
      <c r="E116" s="27">
        <v>236</v>
      </c>
      <c r="F116" s="34">
        <v>32.200000000000003</v>
      </c>
      <c r="G116" s="9">
        <f t="shared" si="47"/>
        <v>110</v>
      </c>
      <c r="H116" s="9">
        <f t="shared" si="50"/>
        <v>34</v>
      </c>
      <c r="I116" s="9">
        <f t="shared" si="50"/>
        <v>76</v>
      </c>
      <c r="J116" s="9">
        <f t="shared" si="45"/>
        <v>110</v>
      </c>
      <c r="K116" s="9">
        <f t="shared" si="48"/>
        <v>34</v>
      </c>
      <c r="L116" s="9">
        <f t="shared" si="48"/>
        <v>76</v>
      </c>
      <c r="M116" s="30"/>
      <c r="N116" s="30"/>
      <c r="O116" s="30"/>
      <c r="Q116" s="13"/>
      <c r="R116" s="13"/>
      <c r="S116" s="13"/>
    </row>
    <row r="117" spans="1:19" x14ac:dyDescent="0.3">
      <c r="A117" s="28">
        <v>92</v>
      </c>
      <c r="B117" s="6" t="s">
        <v>139</v>
      </c>
      <c r="C117" s="27">
        <v>268</v>
      </c>
      <c r="D117" s="27">
        <v>65</v>
      </c>
      <c r="E117" s="27">
        <v>195</v>
      </c>
      <c r="F117" s="34">
        <v>32.200000000000003</v>
      </c>
      <c r="G117" s="9">
        <f t="shared" si="47"/>
        <v>84</v>
      </c>
      <c r="H117" s="9">
        <f t="shared" si="50"/>
        <v>21</v>
      </c>
      <c r="I117" s="9">
        <f t="shared" si="50"/>
        <v>63</v>
      </c>
      <c r="J117" s="9">
        <f t="shared" si="45"/>
        <v>84</v>
      </c>
      <c r="K117" s="9">
        <f t="shared" si="48"/>
        <v>21</v>
      </c>
      <c r="L117" s="9">
        <f t="shared" si="48"/>
        <v>63</v>
      </c>
      <c r="M117" s="30"/>
      <c r="N117" s="30"/>
      <c r="O117" s="30"/>
      <c r="Q117" s="13"/>
      <c r="R117" s="13"/>
      <c r="S117" s="13"/>
    </row>
    <row r="118" spans="1:19" x14ac:dyDescent="0.3">
      <c r="A118" s="28">
        <v>93</v>
      </c>
      <c r="B118" s="6" t="s">
        <v>140</v>
      </c>
      <c r="C118" s="27">
        <v>320</v>
      </c>
      <c r="D118" s="27">
        <v>82</v>
      </c>
      <c r="E118" s="27">
        <v>212</v>
      </c>
      <c r="F118" s="34">
        <v>32.200000000000003</v>
      </c>
      <c r="G118" s="9">
        <f t="shared" si="47"/>
        <v>94</v>
      </c>
      <c r="H118" s="9">
        <f t="shared" si="50"/>
        <v>26</v>
      </c>
      <c r="I118" s="9">
        <f t="shared" si="50"/>
        <v>68</v>
      </c>
      <c r="J118" s="9">
        <f t="shared" si="45"/>
        <v>94</v>
      </c>
      <c r="K118" s="9">
        <f t="shared" si="48"/>
        <v>26</v>
      </c>
      <c r="L118" s="9">
        <f t="shared" si="48"/>
        <v>68</v>
      </c>
      <c r="M118" s="30"/>
      <c r="N118" s="30"/>
      <c r="O118" s="30"/>
      <c r="Q118" s="13"/>
      <c r="R118" s="13"/>
      <c r="S118" s="13"/>
    </row>
    <row r="119" spans="1:19" x14ac:dyDescent="0.3">
      <c r="A119" s="28">
        <v>94</v>
      </c>
      <c r="B119" s="6" t="s">
        <v>141</v>
      </c>
      <c r="C119" s="27">
        <v>269</v>
      </c>
      <c r="D119" s="27">
        <v>54</v>
      </c>
      <c r="E119" s="27">
        <v>199</v>
      </c>
      <c r="F119" s="34">
        <v>32.200000000000003</v>
      </c>
      <c r="G119" s="9">
        <f t="shared" si="47"/>
        <v>81</v>
      </c>
      <c r="H119" s="9">
        <f t="shared" si="50"/>
        <v>17</v>
      </c>
      <c r="I119" s="9">
        <f t="shared" si="50"/>
        <v>64</v>
      </c>
      <c r="J119" s="9">
        <f t="shared" si="45"/>
        <v>81</v>
      </c>
      <c r="K119" s="9">
        <f t="shared" si="48"/>
        <v>17</v>
      </c>
      <c r="L119" s="9">
        <f t="shared" si="48"/>
        <v>64</v>
      </c>
      <c r="M119" s="30"/>
      <c r="N119" s="30"/>
      <c r="O119" s="30"/>
      <c r="Q119" s="13"/>
      <c r="R119" s="13"/>
      <c r="S119" s="13"/>
    </row>
    <row r="120" spans="1:19" x14ac:dyDescent="0.3">
      <c r="A120" s="28">
        <v>95</v>
      </c>
      <c r="B120" s="6" t="s">
        <v>142</v>
      </c>
      <c r="C120" s="27">
        <v>241</v>
      </c>
      <c r="D120" s="27">
        <v>55</v>
      </c>
      <c r="E120" s="27">
        <v>176</v>
      </c>
      <c r="F120" s="34">
        <v>32.200000000000003</v>
      </c>
      <c r="G120" s="9">
        <f t="shared" si="47"/>
        <v>75</v>
      </c>
      <c r="H120" s="9">
        <f t="shared" si="50"/>
        <v>18</v>
      </c>
      <c r="I120" s="9">
        <f t="shared" si="50"/>
        <v>57</v>
      </c>
      <c r="J120" s="9">
        <f t="shared" si="45"/>
        <v>75</v>
      </c>
      <c r="K120" s="9">
        <f t="shared" si="48"/>
        <v>18</v>
      </c>
      <c r="L120" s="9">
        <f t="shared" si="48"/>
        <v>57</v>
      </c>
      <c r="M120" s="30"/>
      <c r="N120" s="30"/>
      <c r="O120" s="30"/>
      <c r="Q120" s="13"/>
      <c r="R120" s="13"/>
      <c r="S120" s="13"/>
    </row>
    <row r="121" spans="1:19" x14ac:dyDescent="0.3">
      <c r="A121" s="28">
        <v>96</v>
      </c>
      <c r="B121" s="6" t="s">
        <v>143</v>
      </c>
      <c r="C121" s="27">
        <v>231</v>
      </c>
      <c r="D121" s="27">
        <v>61</v>
      </c>
      <c r="E121" s="27">
        <v>158</v>
      </c>
      <c r="F121" s="34">
        <v>32.200000000000003</v>
      </c>
      <c r="G121" s="9">
        <f t="shared" si="47"/>
        <v>71</v>
      </c>
      <c r="H121" s="9">
        <f t="shared" si="50"/>
        <v>20</v>
      </c>
      <c r="I121" s="9">
        <f t="shared" si="50"/>
        <v>51</v>
      </c>
      <c r="J121" s="9">
        <f>SUM(K121:L121)</f>
        <v>71</v>
      </c>
      <c r="K121" s="9">
        <f t="shared" si="48"/>
        <v>20</v>
      </c>
      <c r="L121" s="9">
        <f t="shared" si="48"/>
        <v>51</v>
      </c>
      <c r="M121" s="30"/>
      <c r="N121" s="30"/>
      <c r="O121" s="30"/>
      <c r="Q121" s="13"/>
      <c r="R121" s="13"/>
      <c r="S121" s="13"/>
    </row>
    <row r="122" spans="1:19" x14ac:dyDescent="0.3">
      <c r="A122" s="28">
        <v>97</v>
      </c>
      <c r="B122" s="6" t="s">
        <v>144</v>
      </c>
      <c r="C122" s="27">
        <v>172</v>
      </c>
      <c r="D122" s="27">
        <v>42</v>
      </c>
      <c r="E122" s="27">
        <v>119</v>
      </c>
      <c r="F122" s="34">
        <v>32.200000000000003</v>
      </c>
      <c r="G122" s="9">
        <f t="shared" si="47"/>
        <v>52</v>
      </c>
      <c r="H122" s="9">
        <f t="shared" si="50"/>
        <v>14</v>
      </c>
      <c r="I122" s="9">
        <f t="shared" si="50"/>
        <v>38</v>
      </c>
      <c r="J122" s="9">
        <f t="shared" ref="J122:J130" si="51">SUM(K122:L122)</f>
        <v>52</v>
      </c>
      <c r="K122" s="9">
        <f t="shared" si="48"/>
        <v>14</v>
      </c>
      <c r="L122" s="9">
        <f t="shared" si="48"/>
        <v>38</v>
      </c>
      <c r="M122" s="30"/>
      <c r="N122" s="30"/>
      <c r="O122" s="30"/>
      <c r="Q122" s="13"/>
      <c r="R122" s="13"/>
      <c r="S122" s="13"/>
    </row>
    <row r="123" spans="1:19" x14ac:dyDescent="0.3">
      <c r="A123" s="28">
        <v>98</v>
      </c>
      <c r="B123" s="6" t="s">
        <v>145</v>
      </c>
      <c r="C123" s="27">
        <v>119</v>
      </c>
      <c r="D123" s="27">
        <v>33</v>
      </c>
      <c r="E123" s="27">
        <v>82</v>
      </c>
      <c r="F123" s="34">
        <v>32.200000000000003</v>
      </c>
      <c r="G123" s="9">
        <f t="shared" si="47"/>
        <v>37</v>
      </c>
      <c r="H123" s="9">
        <f t="shared" si="50"/>
        <v>11</v>
      </c>
      <c r="I123" s="9">
        <f t="shared" si="50"/>
        <v>26</v>
      </c>
      <c r="J123" s="9">
        <f t="shared" si="51"/>
        <v>37</v>
      </c>
      <c r="K123" s="9">
        <f t="shared" si="48"/>
        <v>11</v>
      </c>
      <c r="L123" s="9">
        <f t="shared" si="48"/>
        <v>26</v>
      </c>
      <c r="M123" s="30"/>
      <c r="N123" s="30"/>
      <c r="O123" s="30"/>
      <c r="Q123" s="13"/>
      <c r="R123" s="13"/>
      <c r="S123" s="13"/>
    </row>
    <row r="124" spans="1:19" x14ac:dyDescent="0.3">
      <c r="A124" s="28">
        <v>99</v>
      </c>
      <c r="B124" s="6" t="s">
        <v>146</v>
      </c>
      <c r="C124" s="27">
        <v>89</v>
      </c>
      <c r="D124" s="27">
        <v>15</v>
      </c>
      <c r="E124" s="27">
        <v>70</v>
      </c>
      <c r="F124" s="34">
        <v>32.200000000000003</v>
      </c>
      <c r="G124" s="9">
        <f t="shared" si="47"/>
        <v>28</v>
      </c>
      <c r="H124" s="9">
        <f t="shared" si="50"/>
        <v>5</v>
      </c>
      <c r="I124" s="9">
        <f t="shared" si="50"/>
        <v>23</v>
      </c>
      <c r="J124" s="9">
        <f t="shared" si="51"/>
        <v>28</v>
      </c>
      <c r="K124" s="9">
        <f t="shared" si="48"/>
        <v>5</v>
      </c>
      <c r="L124" s="9">
        <f t="shared" si="48"/>
        <v>23</v>
      </c>
      <c r="M124" s="30"/>
      <c r="N124" s="30"/>
      <c r="O124" s="30"/>
      <c r="Q124" s="13"/>
      <c r="R124" s="13"/>
      <c r="S124" s="13"/>
    </row>
    <row r="125" spans="1:19" x14ac:dyDescent="0.3">
      <c r="A125" s="28">
        <v>100</v>
      </c>
      <c r="B125" s="6" t="s">
        <v>147</v>
      </c>
      <c r="C125" s="27">
        <v>71</v>
      </c>
      <c r="D125" s="27">
        <v>14</v>
      </c>
      <c r="E125" s="27">
        <v>57</v>
      </c>
      <c r="F125" s="34">
        <v>32.200000000000003</v>
      </c>
      <c r="G125" s="9">
        <f t="shared" si="47"/>
        <v>23</v>
      </c>
      <c r="H125" s="9">
        <f t="shared" si="50"/>
        <v>5</v>
      </c>
      <c r="I125" s="9">
        <f t="shared" si="50"/>
        <v>18</v>
      </c>
      <c r="J125" s="9">
        <f t="shared" si="51"/>
        <v>23</v>
      </c>
      <c r="K125" s="9">
        <f t="shared" si="48"/>
        <v>5</v>
      </c>
      <c r="L125" s="9">
        <f t="shared" si="48"/>
        <v>18</v>
      </c>
      <c r="M125" s="30"/>
      <c r="N125" s="30"/>
      <c r="O125" s="30"/>
      <c r="Q125" s="13"/>
      <c r="R125" s="13"/>
      <c r="S125" s="13"/>
    </row>
    <row r="126" spans="1:19" x14ac:dyDescent="0.3">
      <c r="A126" s="28">
        <v>101</v>
      </c>
      <c r="B126" s="6" t="s">
        <v>148</v>
      </c>
      <c r="C126" s="27">
        <v>53</v>
      </c>
      <c r="D126" s="27">
        <v>10</v>
      </c>
      <c r="E126" s="27">
        <v>36</v>
      </c>
      <c r="F126" s="34">
        <v>32.200000000000003</v>
      </c>
      <c r="G126" s="9">
        <f t="shared" si="47"/>
        <v>15</v>
      </c>
      <c r="H126" s="9">
        <f t="shared" si="50"/>
        <v>3</v>
      </c>
      <c r="I126" s="9">
        <f t="shared" si="50"/>
        <v>12</v>
      </c>
      <c r="J126" s="9">
        <f t="shared" si="51"/>
        <v>15</v>
      </c>
      <c r="K126" s="9">
        <f t="shared" si="48"/>
        <v>3</v>
      </c>
      <c r="L126" s="9">
        <f t="shared" si="48"/>
        <v>12</v>
      </c>
      <c r="M126" s="30"/>
      <c r="N126" s="30"/>
      <c r="O126" s="30"/>
      <c r="Q126" s="13"/>
      <c r="R126" s="13"/>
      <c r="S126" s="13"/>
    </row>
    <row r="127" spans="1:19" x14ac:dyDescent="0.3">
      <c r="A127" s="28">
        <v>102</v>
      </c>
      <c r="B127" s="6" t="s">
        <v>149</v>
      </c>
      <c r="C127" s="27">
        <v>51</v>
      </c>
      <c r="D127" s="27">
        <v>18</v>
      </c>
      <c r="E127" s="27">
        <v>31</v>
      </c>
      <c r="F127" s="34">
        <v>32.200000000000003</v>
      </c>
      <c r="G127" s="9">
        <f t="shared" si="47"/>
        <v>16</v>
      </c>
      <c r="H127" s="9">
        <f t="shared" si="50"/>
        <v>6</v>
      </c>
      <c r="I127" s="9">
        <f t="shared" si="50"/>
        <v>10</v>
      </c>
      <c r="J127" s="9">
        <f t="shared" si="51"/>
        <v>16</v>
      </c>
      <c r="K127" s="9">
        <f t="shared" si="48"/>
        <v>6</v>
      </c>
      <c r="L127" s="9">
        <f t="shared" si="48"/>
        <v>10</v>
      </c>
      <c r="M127" s="30"/>
      <c r="N127" s="30"/>
      <c r="O127" s="30"/>
      <c r="Q127" s="13"/>
      <c r="R127" s="13"/>
      <c r="S127" s="13"/>
    </row>
    <row r="128" spans="1:19" x14ac:dyDescent="0.3">
      <c r="A128" s="28">
        <v>103</v>
      </c>
      <c r="B128" s="6" t="s">
        <v>150</v>
      </c>
      <c r="C128" s="27">
        <v>29</v>
      </c>
      <c r="D128" s="27">
        <v>7</v>
      </c>
      <c r="E128" s="27">
        <v>17</v>
      </c>
      <c r="F128" s="34">
        <v>32.200000000000003</v>
      </c>
      <c r="G128" s="9">
        <f t="shared" si="47"/>
        <v>7</v>
      </c>
      <c r="H128" s="9">
        <f t="shared" si="50"/>
        <v>2</v>
      </c>
      <c r="I128" s="9">
        <f t="shared" si="50"/>
        <v>5</v>
      </c>
      <c r="J128" s="9">
        <f t="shared" si="51"/>
        <v>7</v>
      </c>
      <c r="K128" s="9">
        <f t="shared" si="48"/>
        <v>2</v>
      </c>
      <c r="L128" s="9">
        <f t="shared" si="48"/>
        <v>5</v>
      </c>
      <c r="M128" s="30"/>
      <c r="N128" s="30"/>
      <c r="O128" s="30"/>
      <c r="Q128" s="13"/>
      <c r="R128" s="13"/>
      <c r="S128" s="13"/>
    </row>
    <row r="129" spans="1:19" x14ac:dyDescent="0.3">
      <c r="A129" s="28">
        <v>104</v>
      </c>
      <c r="B129" s="6" t="s">
        <v>151</v>
      </c>
      <c r="C129" s="27">
        <v>12</v>
      </c>
      <c r="D129" s="27">
        <v>3</v>
      </c>
      <c r="E129" s="27">
        <v>10</v>
      </c>
      <c r="F129" s="34">
        <v>32.200000000000003</v>
      </c>
      <c r="G129" s="9">
        <f t="shared" si="47"/>
        <v>4</v>
      </c>
      <c r="H129" s="9">
        <f t="shared" si="50"/>
        <v>1</v>
      </c>
      <c r="I129" s="9">
        <f t="shared" si="50"/>
        <v>3</v>
      </c>
      <c r="J129" s="9">
        <f t="shared" si="51"/>
        <v>4</v>
      </c>
      <c r="K129" s="9">
        <f t="shared" si="48"/>
        <v>1</v>
      </c>
      <c r="L129" s="9">
        <f t="shared" si="48"/>
        <v>3</v>
      </c>
      <c r="M129" s="30"/>
      <c r="N129" s="30"/>
      <c r="O129" s="30"/>
      <c r="Q129" s="13"/>
      <c r="R129" s="13"/>
      <c r="S129" s="13"/>
    </row>
    <row r="130" spans="1:19" x14ac:dyDescent="0.3">
      <c r="A130" s="28">
        <v>105</v>
      </c>
      <c r="B130" s="6" t="s">
        <v>152</v>
      </c>
      <c r="C130" s="27">
        <v>20</v>
      </c>
      <c r="D130" s="27">
        <v>3</v>
      </c>
      <c r="E130" s="27">
        <v>17</v>
      </c>
      <c r="F130" s="34">
        <v>32.200000000000003</v>
      </c>
      <c r="G130" s="9">
        <f t="shared" si="47"/>
        <v>6</v>
      </c>
      <c r="H130" s="9">
        <f t="shared" si="50"/>
        <v>1</v>
      </c>
      <c r="I130" s="9">
        <f t="shared" si="50"/>
        <v>5</v>
      </c>
      <c r="J130" s="9">
        <f t="shared" si="51"/>
        <v>6</v>
      </c>
      <c r="K130" s="9">
        <f t="shared" si="48"/>
        <v>1</v>
      </c>
      <c r="L130" s="9">
        <f t="shared" si="48"/>
        <v>5</v>
      </c>
      <c r="M130" s="30"/>
      <c r="N130" s="30"/>
      <c r="O130" s="30"/>
      <c r="Q130" s="13"/>
      <c r="R130" s="13"/>
      <c r="S130" s="13"/>
    </row>
    <row r="131" spans="1:19" x14ac:dyDescent="0.3">
      <c r="A131" s="10">
        <v>106</v>
      </c>
      <c r="B131" s="11" t="s">
        <v>153</v>
      </c>
      <c r="C131" s="18">
        <f>SUM(C95:C130)</f>
        <v>18485</v>
      </c>
      <c r="D131" s="18">
        <f t="shared" ref="D131:E131" si="52">SUM(D95:D130)</f>
        <v>5607</v>
      </c>
      <c r="E131" s="18">
        <f t="shared" si="52"/>
        <v>12547</v>
      </c>
      <c r="F131" s="10"/>
      <c r="G131" s="9">
        <f t="shared" ref="G131:G132" si="53">SUM(H131:I131)</f>
        <v>5842</v>
      </c>
      <c r="H131" s="9">
        <f>SUM(H95:H130)</f>
        <v>1805</v>
      </c>
      <c r="I131" s="9">
        <f>SUM(I95:I130)</f>
        <v>4037</v>
      </c>
      <c r="J131" s="9">
        <f t="shared" ref="J131:L131" si="54">SUM(J95:J130)</f>
        <v>5842</v>
      </c>
      <c r="K131" s="9">
        <f t="shared" si="54"/>
        <v>1805</v>
      </c>
      <c r="L131" s="9">
        <f t="shared" si="54"/>
        <v>4037</v>
      </c>
      <c r="M131" s="30"/>
      <c r="N131" s="30"/>
      <c r="O131" s="30"/>
      <c r="Q131" s="13"/>
      <c r="R131" s="13"/>
      <c r="S131" s="13"/>
    </row>
    <row r="132" spans="1:19" s="12" customFormat="1" x14ac:dyDescent="0.3">
      <c r="A132" s="10">
        <v>106</v>
      </c>
      <c r="B132" s="11" t="s">
        <v>154</v>
      </c>
      <c r="C132" s="15">
        <f>SUM(C32:C130,C29,C16)</f>
        <v>85337</v>
      </c>
      <c r="D132" s="15">
        <f t="shared" ref="D132:E132" si="55">SUM(D32:D130,D29,D16)</f>
        <v>34122</v>
      </c>
      <c r="E132" s="15">
        <f t="shared" si="55"/>
        <v>51506</v>
      </c>
      <c r="F132" s="15"/>
      <c r="G132" s="9">
        <f t="shared" si="53"/>
        <v>22743</v>
      </c>
      <c r="H132" s="9">
        <f>SUM(H32:H130,H29,H16)</f>
        <v>8845</v>
      </c>
      <c r="I132" s="9">
        <f>SUM(I32:I130,I29,I16)</f>
        <v>13898</v>
      </c>
      <c r="J132" s="7">
        <f>SUM(K132:L132)</f>
        <v>20173</v>
      </c>
      <c r="K132" s="7">
        <f>SUM(K48:K130)</f>
        <v>7693</v>
      </c>
      <c r="L132" s="7">
        <f>SUM(L48:L130)</f>
        <v>12480</v>
      </c>
      <c r="M132" s="36">
        <f>SUM(M32:M131,M29,M16)</f>
        <v>2570</v>
      </c>
      <c r="N132" s="36">
        <f t="shared" ref="N132:O132" si="56">SUM(N32:N131,N29,N16)</f>
        <v>1152</v>
      </c>
      <c r="O132" s="36">
        <f t="shared" si="56"/>
        <v>1418</v>
      </c>
    </row>
    <row r="133" spans="1:19" ht="45.75" customHeight="1" x14ac:dyDescent="0.3">
      <c r="A133" s="42" t="s">
        <v>155</v>
      </c>
      <c r="B133" s="42"/>
      <c r="C133" s="42"/>
      <c r="D133" s="42"/>
      <c r="E133" s="42"/>
      <c r="F133" s="42"/>
      <c r="G133" s="42"/>
      <c r="H133" s="42"/>
      <c r="I133" s="42"/>
    </row>
    <row r="134" spans="1:19" ht="45.75" customHeight="1" x14ac:dyDescent="0.3">
      <c r="A134" s="42" t="s">
        <v>156</v>
      </c>
      <c r="B134" s="42"/>
      <c r="C134" s="42"/>
      <c r="D134" s="42"/>
      <c r="E134" s="42"/>
      <c r="F134" s="42"/>
      <c r="G134" s="42"/>
      <c r="H134" s="42"/>
      <c r="I134" s="42"/>
    </row>
    <row r="135" spans="1:19" ht="45.75" customHeight="1" x14ac:dyDescent="0.3">
      <c r="A135" s="42" t="s">
        <v>157</v>
      </c>
      <c r="B135" s="42"/>
      <c r="C135" s="42"/>
      <c r="D135" s="42"/>
      <c r="E135" s="42"/>
      <c r="F135" s="42"/>
      <c r="G135" s="42"/>
      <c r="H135" s="42"/>
      <c r="I135" s="42"/>
    </row>
    <row r="136" spans="1:19" ht="45.75" customHeight="1" x14ac:dyDescent="0.3">
      <c r="A136" s="42" t="s">
        <v>158</v>
      </c>
      <c r="B136" s="42"/>
      <c r="C136" s="42"/>
      <c r="D136" s="42"/>
      <c r="E136" s="42"/>
      <c r="F136" s="42"/>
      <c r="G136" s="42"/>
      <c r="H136" s="42"/>
      <c r="I136" s="42"/>
    </row>
    <row r="139" spans="1:19" x14ac:dyDescent="0.3">
      <c r="A139" s="39" t="s">
        <v>161</v>
      </c>
      <c r="B139" s="39"/>
      <c r="C139" s="16">
        <f>C50+C51+C53+C54+C56+C57+C59+C60+C62+C63+C65+C66+C68+C69</f>
        <v>20992</v>
      </c>
      <c r="D139" s="16">
        <f>SUM(D48:D90)</f>
        <v>26531</v>
      </c>
      <c r="E139" s="16">
        <f>SUM(E48:E85)</f>
        <v>31154</v>
      </c>
    </row>
    <row r="140" spans="1:19" x14ac:dyDescent="0.3">
      <c r="A140" s="17"/>
      <c r="B140" s="2"/>
      <c r="C140" s="2"/>
      <c r="D140" s="40">
        <f>D139+E139</f>
        <v>57685</v>
      </c>
      <c r="E140" s="41"/>
    </row>
  </sheetData>
  <mergeCells count="16">
    <mergeCell ref="A2:O2"/>
    <mergeCell ref="M1:O1"/>
    <mergeCell ref="A1:L1"/>
    <mergeCell ref="A139:B139"/>
    <mergeCell ref="D140:E140"/>
    <mergeCell ref="J3:L4"/>
    <mergeCell ref="M3:O4"/>
    <mergeCell ref="A133:I133"/>
    <mergeCell ref="A134:I134"/>
    <mergeCell ref="A135:I135"/>
    <mergeCell ref="A136:I136"/>
    <mergeCell ref="A3:A5"/>
    <mergeCell ref="B3:B5"/>
    <mergeCell ref="C3:E4"/>
    <mergeCell ref="F3:F5"/>
    <mergeCell ref="G3:I4"/>
  </mergeCells>
  <pageMargins left="0.39370078740157483" right="0" top="0" bottom="0" header="0" footer="0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Баликоев А.</dc:creator>
  <cp:lastModifiedBy>Баликоев А.</cp:lastModifiedBy>
  <cp:lastPrinted>2020-02-12T07:32:40Z</cp:lastPrinted>
  <dcterms:created xsi:type="dcterms:W3CDTF">2020-01-09T13:03:44Z</dcterms:created>
  <dcterms:modified xsi:type="dcterms:W3CDTF">2020-02-12T07:32:42Z</dcterms:modified>
</cp:coreProperties>
</file>