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Temp\общая\КСГ 2017\ОБЪЕМЫ УТВЕРЖДЕННЫЕ\Объемы от 25.01.2017\"/>
    </mc:Choice>
  </mc:AlternateContent>
  <bookViews>
    <workbookView xWindow="-15" yWindow="-15" windowWidth="15600" windowHeight="11760" tabRatio="418" activeTab="3"/>
  </bookViews>
  <sheets>
    <sheet name="МО" sheetId="1" r:id="rId1"/>
    <sheet name="КСГ" sheetId="2" r:id="rId2"/>
    <sheet name="УРОВНИ" sheetId="8" r:id="rId3"/>
    <sheet name="МП" sheetId="4" r:id="rId4"/>
    <sheet name="СВОДНАЯ ТАБЛ" sheetId="7" r:id="rId5"/>
  </sheets>
  <externalReferences>
    <externalReference r:id="rId6"/>
  </externalReferences>
  <definedNames>
    <definedName name="_xlnm._FilterDatabase" localSheetId="1" hidden="1">КСГ!$A$1:$G$436</definedName>
    <definedName name="_xlnm._FilterDatabase" localSheetId="0" hidden="1">МО!$A$3:$I$85</definedName>
    <definedName name="_xlnm._FilterDatabase" localSheetId="3" hidden="1">МП!$B$5:$T$1986</definedName>
    <definedName name="KSG">КСГ!$A$2:$G$436</definedName>
    <definedName name="KZ_KPG">#REF!</definedName>
    <definedName name="LPU">МО!$B$6:$H$85</definedName>
    <definedName name="UROV">УРОВНИ!$B$3:$D$9</definedName>
    <definedName name="дн.стац" hidden="1">[1]Списки!$I$1:$I$120</definedName>
    <definedName name="профиль" hidden="1">[1]Списки!$G$1:$G$39</definedName>
  </definedNames>
  <calcPr calcId="162913"/>
  <pivotCaches>
    <pivotCache cacheId="5" r:id="rId7"/>
  </pivotCaches>
</workbook>
</file>

<file path=xl/calcChain.xml><?xml version="1.0" encoding="utf-8"?>
<calcChain xmlns="http://schemas.openxmlformats.org/spreadsheetml/2006/main">
  <c r="I688" i="4" l="1"/>
  <c r="J688" i="4"/>
  <c r="S688" i="4" s="1"/>
  <c r="P688" i="4"/>
  <c r="Q688" i="4"/>
  <c r="I689" i="4"/>
  <c r="J689" i="4"/>
  <c r="S689" i="4" s="1"/>
  <c r="P689" i="4"/>
  <c r="Q689" i="4"/>
  <c r="I690" i="4"/>
  <c r="J690" i="4"/>
  <c r="P690" i="4"/>
  <c r="Q690" i="4"/>
  <c r="I691" i="4"/>
  <c r="J691" i="4"/>
  <c r="S691" i="4" s="1"/>
  <c r="P691" i="4"/>
  <c r="Q691" i="4"/>
  <c r="I692" i="4"/>
  <c r="J692" i="4"/>
  <c r="P692" i="4"/>
  <c r="Q692" i="4"/>
  <c r="I693" i="4"/>
  <c r="J693" i="4"/>
  <c r="P693" i="4"/>
  <c r="Q693" i="4"/>
  <c r="D688" i="4"/>
  <c r="K688" i="4" s="1"/>
  <c r="D689" i="4"/>
  <c r="K689" i="4" s="1"/>
  <c r="D690" i="4"/>
  <c r="K690" i="4" s="1"/>
  <c r="D691" i="4"/>
  <c r="K691" i="4" s="1"/>
  <c r="D692" i="4"/>
  <c r="K692" i="4" s="1"/>
  <c r="D693" i="4"/>
  <c r="K693" i="4" s="1"/>
  <c r="F688" i="4"/>
  <c r="F689" i="4"/>
  <c r="F690" i="4"/>
  <c r="F691" i="4"/>
  <c r="F692" i="4"/>
  <c r="F693" i="4"/>
  <c r="C688" i="4"/>
  <c r="C689" i="4"/>
  <c r="C690" i="4"/>
  <c r="C691" i="4"/>
  <c r="C692" i="4"/>
  <c r="C693" i="4"/>
  <c r="S693" i="4" l="1"/>
  <c r="S692" i="4"/>
  <c r="S690" i="4"/>
  <c r="L692" i="4"/>
  <c r="M692" i="4" s="1"/>
  <c r="L690" i="4"/>
  <c r="N690" i="4" s="1"/>
  <c r="L688" i="4"/>
  <c r="N688" i="4" s="1"/>
  <c r="M690" i="4"/>
  <c r="L693" i="4"/>
  <c r="L691" i="4"/>
  <c r="L689" i="4"/>
  <c r="C1970" i="4"/>
  <c r="D1970" i="4"/>
  <c r="C1971" i="4"/>
  <c r="D1971" i="4"/>
  <c r="C1972" i="4"/>
  <c r="D1972" i="4"/>
  <c r="C1973" i="4"/>
  <c r="D1973" i="4"/>
  <c r="C1974" i="4"/>
  <c r="D1974" i="4"/>
  <c r="C1975" i="4"/>
  <c r="D1975" i="4"/>
  <c r="C1976" i="4"/>
  <c r="D1976" i="4"/>
  <c r="C1977" i="4"/>
  <c r="D1977" i="4"/>
  <c r="C1978" i="4"/>
  <c r="D1978" i="4"/>
  <c r="C1979" i="4"/>
  <c r="D1979" i="4"/>
  <c r="C1980" i="4"/>
  <c r="D1980" i="4"/>
  <c r="C1981" i="4"/>
  <c r="D1981" i="4"/>
  <c r="C1982" i="4"/>
  <c r="D1982" i="4"/>
  <c r="C1983" i="4"/>
  <c r="D1983" i="4"/>
  <c r="C1984" i="4"/>
  <c r="D1984" i="4"/>
  <c r="C1985" i="4"/>
  <c r="D1985" i="4"/>
  <c r="C1986" i="4"/>
  <c r="D1986" i="4"/>
  <c r="F1970" i="4"/>
  <c r="F1971" i="4"/>
  <c r="F1972" i="4"/>
  <c r="F1973" i="4"/>
  <c r="F1974" i="4"/>
  <c r="F1975" i="4"/>
  <c r="F1976" i="4"/>
  <c r="F1977" i="4"/>
  <c r="F1978" i="4"/>
  <c r="F1979" i="4"/>
  <c r="F1980" i="4"/>
  <c r="F1981" i="4"/>
  <c r="F1982" i="4"/>
  <c r="F1983" i="4"/>
  <c r="F1984" i="4"/>
  <c r="F1985" i="4"/>
  <c r="F1986" i="4"/>
  <c r="I1970" i="4"/>
  <c r="J1970" i="4"/>
  <c r="P1970" i="4"/>
  <c r="Q1970" i="4"/>
  <c r="I1971" i="4"/>
  <c r="J1971" i="4"/>
  <c r="P1971" i="4"/>
  <c r="Q1971" i="4"/>
  <c r="I1972" i="4"/>
  <c r="J1972" i="4"/>
  <c r="P1972" i="4"/>
  <c r="Q1972" i="4"/>
  <c r="I1973" i="4"/>
  <c r="J1973" i="4"/>
  <c r="P1973" i="4"/>
  <c r="Q1973" i="4"/>
  <c r="I1974" i="4"/>
  <c r="J1974" i="4"/>
  <c r="P1974" i="4"/>
  <c r="Q1974" i="4"/>
  <c r="I1975" i="4"/>
  <c r="J1975" i="4"/>
  <c r="P1975" i="4"/>
  <c r="Q1975" i="4"/>
  <c r="I1976" i="4"/>
  <c r="J1976" i="4"/>
  <c r="P1976" i="4"/>
  <c r="Q1976" i="4"/>
  <c r="I1977" i="4"/>
  <c r="J1977" i="4"/>
  <c r="P1977" i="4"/>
  <c r="Q1977" i="4"/>
  <c r="I1978" i="4"/>
  <c r="J1978" i="4"/>
  <c r="P1978" i="4"/>
  <c r="Q1978" i="4"/>
  <c r="I1979" i="4"/>
  <c r="J1979" i="4"/>
  <c r="P1979" i="4"/>
  <c r="Q1979" i="4"/>
  <c r="I1980" i="4"/>
  <c r="J1980" i="4"/>
  <c r="P1980" i="4"/>
  <c r="Q1980" i="4"/>
  <c r="I1981" i="4"/>
  <c r="J1981" i="4"/>
  <c r="P1981" i="4"/>
  <c r="Q1981" i="4"/>
  <c r="I1982" i="4"/>
  <c r="J1982" i="4"/>
  <c r="P1982" i="4"/>
  <c r="Q1982" i="4"/>
  <c r="I1983" i="4"/>
  <c r="J1983" i="4"/>
  <c r="P1983" i="4"/>
  <c r="Q1983" i="4"/>
  <c r="I1984" i="4"/>
  <c r="J1984" i="4"/>
  <c r="P1984" i="4"/>
  <c r="Q1984" i="4"/>
  <c r="I1985" i="4"/>
  <c r="J1985" i="4"/>
  <c r="P1985" i="4"/>
  <c r="Q1985" i="4"/>
  <c r="I1986" i="4"/>
  <c r="J1986" i="4"/>
  <c r="P1986" i="4"/>
  <c r="Q1986" i="4"/>
  <c r="I1853" i="4"/>
  <c r="J1853" i="4"/>
  <c r="P1853" i="4"/>
  <c r="Q1853" i="4"/>
  <c r="I1854" i="4"/>
  <c r="J1854" i="4"/>
  <c r="P1854" i="4"/>
  <c r="Q1854" i="4"/>
  <c r="I1855" i="4"/>
  <c r="J1855" i="4"/>
  <c r="P1855" i="4"/>
  <c r="Q1855" i="4"/>
  <c r="I1856" i="4"/>
  <c r="J1856" i="4"/>
  <c r="P1856" i="4"/>
  <c r="Q1856" i="4"/>
  <c r="I1857" i="4"/>
  <c r="J1857" i="4"/>
  <c r="P1857" i="4"/>
  <c r="Q1857" i="4"/>
  <c r="I1858" i="4"/>
  <c r="J1858" i="4"/>
  <c r="P1858" i="4"/>
  <c r="Q1858" i="4"/>
  <c r="I1859" i="4"/>
  <c r="J1859" i="4"/>
  <c r="P1859" i="4"/>
  <c r="Q1859" i="4"/>
  <c r="I1860" i="4"/>
  <c r="J1860" i="4"/>
  <c r="P1860" i="4"/>
  <c r="Q1860" i="4"/>
  <c r="I1861" i="4"/>
  <c r="J1861" i="4"/>
  <c r="P1861" i="4"/>
  <c r="Q1861" i="4"/>
  <c r="I1862" i="4"/>
  <c r="J1862" i="4"/>
  <c r="P1862" i="4"/>
  <c r="Q1862" i="4"/>
  <c r="I1863" i="4"/>
  <c r="J1863" i="4"/>
  <c r="P1863" i="4"/>
  <c r="Q1863" i="4"/>
  <c r="I1864" i="4"/>
  <c r="J1864" i="4"/>
  <c r="P1864" i="4"/>
  <c r="Q1864" i="4"/>
  <c r="I1865" i="4"/>
  <c r="J1865" i="4"/>
  <c r="P1865" i="4"/>
  <c r="Q1865" i="4"/>
  <c r="I1866" i="4"/>
  <c r="J1866" i="4"/>
  <c r="P1866" i="4"/>
  <c r="Q1866" i="4"/>
  <c r="I1867" i="4"/>
  <c r="J1867" i="4"/>
  <c r="P1867" i="4"/>
  <c r="Q1867" i="4"/>
  <c r="I1868" i="4"/>
  <c r="J1868" i="4"/>
  <c r="P1868" i="4"/>
  <c r="Q1868" i="4"/>
  <c r="I1869" i="4"/>
  <c r="J1869" i="4"/>
  <c r="P1869" i="4"/>
  <c r="Q1869" i="4"/>
  <c r="I1870" i="4"/>
  <c r="J1870" i="4"/>
  <c r="K1870" i="4"/>
  <c r="P1870" i="4"/>
  <c r="Q1870" i="4"/>
  <c r="I1871" i="4"/>
  <c r="J1871" i="4"/>
  <c r="K1871" i="4"/>
  <c r="P1871" i="4"/>
  <c r="Q1871" i="4"/>
  <c r="I1872" i="4"/>
  <c r="J1872" i="4"/>
  <c r="P1872" i="4"/>
  <c r="Q1872" i="4"/>
  <c r="I1873" i="4"/>
  <c r="J1873" i="4"/>
  <c r="P1873" i="4"/>
  <c r="Q1873" i="4"/>
  <c r="I1874" i="4"/>
  <c r="J1874" i="4"/>
  <c r="P1874" i="4"/>
  <c r="Q1874" i="4"/>
  <c r="I1875" i="4"/>
  <c r="J1875" i="4"/>
  <c r="P1875" i="4"/>
  <c r="Q1875" i="4"/>
  <c r="I1876" i="4"/>
  <c r="J1876" i="4"/>
  <c r="P1876" i="4"/>
  <c r="Q1876" i="4"/>
  <c r="I1877" i="4"/>
  <c r="J1877" i="4"/>
  <c r="P1877" i="4"/>
  <c r="Q1877" i="4"/>
  <c r="I1878" i="4"/>
  <c r="J1878" i="4"/>
  <c r="P1878" i="4"/>
  <c r="Q1878" i="4"/>
  <c r="I1879" i="4"/>
  <c r="J1879" i="4"/>
  <c r="K1879" i="4"/>
  <c r="P1879" i="4"/>
  <c r="Q1879" i="4"/>
  <c r="I1880" i="4"/>
  <c r="J1880" i="4"/>
  <c r="K1880" i="4"/>
  <c r="P1880" i="4"/>
  <c r="Q1880" i="4"/>
  <c r="I1881" i="4"/>
  <c r="J1881" i="4"/>
  <c r="P1881" i="4"/>
  <c r="Q1881" i="4"/>
  <c r="I1882" i="4"/>
  <c r="J1882" i="4"/>
  <c r="P1882" i="4"/>
  <c r="Q1882" i="4"/>
  <c r="I1883" i="4"/>
  <c r="J1883" i="4"/>
  <c r="P1883" i="4"/>
  <c r="Q1883" i="4"/>
  <c r="I1884" i="4"/>
  <c r="J1884" i="4"/>
  <c r="P1884" i="4"/>
  <c r="Q1884" i="4"/>
  <c r="I1885" i="4"/>
  <c r="J1885" i="4"/>
  <c r="P1885" i="4"/>
  <c r="Q1885" i="4"/>
  <c r="I1886" i="4"/>
  <c r="J1886" i="4"/>
  <c r="P1886" i="4"/>
  <c r="Q1886" i="4"/>
  <c r="I1887" i="4"/>
  <c r="J1887" i="4"/>
  <c r="P1887" i="4"/>
  <c r="Q1887" i="4"/>
  <c r="I1888" i="4"/>
  <c r="J1888" i="4"/>
  <c r="P1888" i="4"/>
  <c r="Q1888" i="4"/>
  <c r="I1889" i="4"/>
  <c r="J1889" i="4"/>
  <c r="P1889" i="4"/>
  <c r="Q1889" i="4"/>
  <c r="I1890" i="4"/>
  <c r="J1890" i="4"/>
  <c r="P1890" i="4"/>
  <c r="Q1890" i="4"/>
  <c r="I1891" i="4"/>
  <c r="J1891" i="4"/>
  <c r="P1891" i="4"/>
  <c r="Q1891" i="4"/>
  <c r="I1892" i="4"/>
  <c r="J1892" i="4"/>
  <c r="P1892" i="4"/>
  <c r="Q1892" i="4"/>
  <c r="I1893" i="4"/>
  <c r="J1893" i="4"/>
  <c r="P1893" i="4"/>
  <c r="Q1893" i="4"/>
  <c r="I1894" i="4"/>
  <c r="J1894" i="4"/>
  <c r="P1894" i="4"/>
  <c r="Q1894" i="4"/>
  <c r="I1895" i="4"/>
  <c r="J1895" i="4"/>
  <c r="P1895" i="4"/>
  <c r="Q1895" i="4"/>
  <c r="I1896" i="4"/>
  <c r="J1896" i="4"/>
  <c r="P1896" i="4"/>
  <c r="Q1896" i="4"/>
  <c r="I1897" i="4"/>
  <c r="J1897" i="4"/>
  <c r="P1897" i="4"/>
  <c r="Q1897" i="4"/>
  <c r="I1898" i="4"/>
  <c r="J1898" i="4"/>
  <c r="P1898" i="4"/>
  <c r="Q1898" i="4"/>
  <c r="I1899" i="4"/>
  <c r="J1899" i="4"/>
  <c r="K1899" i="4"/>
  <c r="P1899" i="4"/>
  <c r="Q1899" i="4"/>
  <c r="I1900" i="4"/>
  <c r="J1900" i="4"/>
  <c r="K1900" i="4"/>
  <c r="P1900" i="4"/>
  <c r="Q1900" i="4"/>
  <c r="I1901" i="4"/>
  <c r="J1901" i="4"/>
  <c r="P1901" i="4"/>
  <c r="Q1901" i="4"/>
  <c r="I1902" i="4"/>
  <c r="J1902" i="4"/>
  <c r="P1902" i="4"/>
  <c r="Q1902" i="4"/>
  <c r="I1903" i="4"/>
  <c r="J1903" i="4"/>
  <c r="P1903" i="4"/>
  <c r="Q1903" i="4"/>
  <c r="I1904" i="4"/>
  <c r="J1904" i="4"/>
  <c r="P1904" i="4"/>
  <c r="Q1904" i="4"/>
  <c r="I1905" i="4"/>
  <c r="J1905" i="4"/>
  <c r="P1905" i="4"/>
  <c r="Q1905" i="4"/>
  <c r="I1906" i="4"/>
  <c r="J1906" i="4"/>
  <c r="P1906" i="4"/>
  <c r="Q1906" i="4"/>
  <c r="I1907" i="4"/>
  <c r="J1907" i="4"/>
  <c r="P1907" i="4"/>
  <c r="Q1907" i="4"/>
  <c r="I1908" i="4"/>
  <c r="J1908" i="4"/>
  <c r="P1908" i="4"/>
  <c r="Q1908" i="4"/>
  <c r="I1909" i="4"/>
  <c r="J1909" i="4"/>
  <c r="P1909" i="4"/>
  <c r="Q1909" i="4"/>
  <c r="I1910" i="4"/>
  <c r="J1910" i="4"/>
  <c r="P1910" i="4"/>
  <c r="Q1910" i="4"/>
  <c r="I1911" i="4"/>
  <c r="J1911" i="4"/>
  <c r="P1911" i="4"/>
  <c r="Q1911" i="4"/>
  <c r="I1912" i="4"/>
  <c r="J1912" i="4"/>
  <c r="P1912" i="4"/>
  <c r="Q1912" i="4"/>
  <c r="I1913" i="4"/>
  <c r="J1913" i="4"/>
  <c r="P1913" i="4"/>
  <c r="Q1913" i="4"/>
  <c r="I1914" i="4"/>
  <c r="J1914" i="4"/>
  <c r="P1914" i="4"/>
  <c r="Q1914" i="4"/>
  <c r="I1915" i="4"/>
  <c r="J1915" i="4"/>
  <c r="P1915" i="4"/>
  <c r="Q1915" i="4"/>
  <c r="I1916" i="4"/>
  <c r="J1916" i="4"/>
  <c r="P1916" i="4"/>
  <c r="Q1916" i="4"/>
  <c r="I1917" i="4"/>
  <c r="J1917" i="4"/>
  <c r="P1917" i="4"/>
  <c r="Q1917" i="4"/>
  <c r="I1918" i="4"/>
  <c r="J1918" i="4"/>
  <c r="P1918" i="4"/>
  <c r="Q1918" i="4"/>
  <c r="I1919" i="4"/>
  <c r="J1919" i="4"/>
  <c r="P1919" i="4"/>
  <c r="Q1919" i="4"/>
  <c r="I1920" i="4"/>
  <c r="J1920" i="4"/>
  <c r="P1920" i="4"/>
  <c r="Q1920" i="4"/>
  <c r="I1921" i="4"/>
  <c r="J1921" i="4"/>
  <c r="P1921" i="4"/>
  <c r="Q1921" i="4"/>
  <c r="I1922" i="4"/>
  <c r="J1922" i="4"/>
  <c r="K1922" i="4"/>
  <c r="P1922" i="4"/>
  <c r="Q1922" i="4"/>
  <c r="I1923" i="4"/>
  <c r="J1923" i="4"/>
  <c r="K1923" i="4"/>
  <c r="P1923" i="4"/>
  <c r="Q1923" i="4"/>
  <c r="I1924" i="4"/>
  <c r="J1924" i="4"/>
  <c r="K1924" i="4"/>
  <c r="P1924" i="4"/>
  <c r="Q1924" i="4"/>
  <c r="I1925" i="4"/>
  <c r="J1925" i="4"/>
  <c r="P1925" i="4"/>
  <c r="Q1925" i="4"/>
  <c r="I1926" i="4"/>
  <c r="J1926" i="4"/>
  <c r="K1926" i="4"/>
  <c r="P1926" i="4"/>
  <c r="Q1926" i="4"/>
  <c r="I1927" i="4"/>
  <c r="J1927" i="4"/>
  <c r="K1927" i="4"/>
  <c r="P1927" i="4"/>
  <c r="Q1927" i="4"/>
  <c r="I1928" i="4"/>
  <c r="J1928" i="4"/>
  <c r="K1928" i="4"/>
  <c r="P1928" i="4"/>
  <c r="Q1928" i="4"/>
  <c r="I1929" i="4"/>
  <c r="J1929" i="4"/>
  <c r="P1929" i="4"/>
  <c r="Q1929" i="4"/>
  <c r="I1930" i="4"/>
  <c r="J1930" i="4"/>
  <c r="K1930" i="4"/>
  <c r="P1930" i="4"/>
  <c r="Q1930" i="4"/>
  <c r="I1931" i="4"/>
  <c r="J1931" i="4"/>
  <c r="K1931" i="4"/>
  <c r="P1931" i="4"/>
  <c r="Q1931" i="4"/>
  <c r="I1932" i="4"/>
  <c r="J1932" i="4"/>
  <c r="P1932" i="4"/>
  <c r="Q1932" i="4"/>
  <c r="I1933" i="4"/>
  <c r="J1933" i="4"/>
  <c r="K1933" i="4"/>
  <c r="P1933" i="4"/>
  <c r="Q1933" i="4"/>
  <c r="I1934" i="4"/>
  <c r="J1934" i="4"/>
  <c r="P1934" i="4"/>
  <c r="Q1934" i="4"/>
  <c r="I1935" i="4"/>
  <c r="J1935" i="4"/>
  <c r="P1935" i="4"/>
  <c r="Q1935" i="4"/>
  <c r="I1936" i="4"/>
  <c r="J1936" i="4"/>
  <c r="P1936" i="4"/>
  <c r="Q1936" i="4"/>
  <c r="I1937" i="4"/>
  <c r="J1937" i="4"/>
  <c r="P1937" i="4"/>
  <c r="Q1937" i="4"/>
  <c r="I1938" i="4"/>
  <c r="J1938" i="4"/>
  <c r="P1938" i="4"/>
  <c r="Q1938" i="4"/>
  <c r="I1939" i="4"/>
  <c r="J1939" i="4"/>
  <c r="P1939" i="4"/>
  <c r="Q1939" i="4"/>
  <c r="I1940" i="4"/>
  <c r="J1940" i="4"/>
  <c r="P1940" i="4"/>
  <c r="Q1940" i="4"/>
  <c r="I1941" i="4"/>
  <c r="J1941" i="4"/>
  <c r="P1941" i="4"/>
  <c r="Q1941" i="4"/>
  <c r="I1942" i="4"/>
  <c r="J1942" i="4"/>
  <c r="P1942" i="4"/>
  <c r="Q1942" i="4"/>
  <c r="I1943" i="4"/>
  <c r="J1943" i="4"/>
  <c r="P1943" i="4"/>
  <c r="Q1943" i="4"/>
  <c r="I1944" i="4"/>
  <c r="J1944" i="4"/>
  <c r="P1944" i="4"/>
  <c r="Q1944" i="4"/>
  <c r="I1945" i="4"/>
  <c r="J1945" i="4"/>
  <c r="P1945" i="4"/>
  <c r="Q1945" i="4"/>
  <c r="I1946" i="4"/>
  <c r="J1946" i="4"/>
  <c r="P1946" i="4"/>
  <c r="Q1946" i="4"/>
  <c r="I1947" i="4"/>
  <c r="J1947" i="4"/>
  <c r="P1947" i="4"/>
  <c r="Q1947" i="4"/>
  <c r="I1948" i="4"/>
  <c r="J1948" i="4"/>
  <c r="P1948" i="4"/>
  <c r="Q1948" i="4"/>
  <c r="I1949" i="4"/>
  <c r="J1949" i="4"/>
  <c r="P1949" i="4"/>
  <c r="Q1949" i="4"/>
  <c r="I1950" i="4"/>
  <c r="J1950" i="4"/>
  <c r="P1950" i="4"/>
  <c r="Q1950" i="4"/>
  <c r="I1951" i="4"/>
  <c r="J1951" i="4"/>
  <c r="K1951" i="4"/>
  <c r="P1951" i="4"/>
  <c r="Q1951" i="4"/>
  <c r="I1952" i="4"/>
  <c r="J1952" i="4"/>
  <c r="P1952" i="4"/>
  <c r="Q1952" i="4"/>
  <c r="I1953" i="4"/>
  <c r="J1953" i="4"/>
  <c r="P1953" i="4"/>
  <c r="Q1953" i="4"/>
  <c r="I1954" i="4"/>
  <c r="J1954" i="4"/>
  <c r="K1954" i="4"/>
  <c r="P1954" i="4"/>
  <c r="Q1954" i="4"/>
  <c r="I1955" i="4"/>
  <c r="J1955" i="4"/>
  <c r="P1955" i="4"/>
  <c r="Q1955" i="4"/>
  <c r="I1956" i="4"/>
  <c r="J1956" i="4"/>
  <c r="P1956" i="4"/>
  <c r="Q1956" i="4"/>
  <c r="I1957" i="4"/>
  <c r="J1957" i="4"/>
  <c r="K1957" i="4"/>
  <c r="P1957" i="4"/>
  <c r="Q1957" i="4"/>
  <c r="I1958" i="4"/>
  <c r="J1958" i="4"/>
  <c r="P1958" i="4"/>
  <c r="Q1958" i="4"/>
  <c r="I1959" i="4"/>
  <c r="J1959" i="4"/>
  <c r="P1959" i="4"/>
  <c r="Q1959" i="4"/>
  <c r="I1960" i="4"/>
  <c r="J1960" i="4"/>
  <c r="P1960" i="4"/>
  <c r="Q1960" i="4"/>
  <c r="I1961" i="4"/>
  <c r="J1961" i="4"/>
  <c r="K1961" i="4"/>
  <c r="P1961" i="4"/>
  <c r="Q1961" i="4"/>
  <c r="I1962" i="4"/>
  <c r="J1962" i="4"/>
  <c r="K1962" i="4"/>
  <c r="P1962" i="4"/>
  <c r="Q1962" i="4"/>
  <c r="I1963" i="4"/>
  <c r="J1963" i="4"/>
  <c r="K1963" i="4"/>
  <c r="P1963" i="4"/>
  <c r="Q1963" i="4"/>
  <c r="I1964" i="4"/>
  <c r="J1964" i="4"/>
  <c r="P1964" i="4"/>
  <c r="Q1964" i="4"/>
  <c r="I1965" i="4"/>
  <c r="J1965" i="4"/>
  <c r="P1965" i="4"/>
  <c r="Q1965" i="4"/>
  <c r="I1966" i="4"/>
  <c r="J1966" i="4"/>
  <c r="P1966" i="4"/>
  <c r="Q1966" i="4"/>
  <c r="I1967" i="4"/>
  <c r="J1967" i="4"/>
  <c r="P1967" i="4"/>
  <c r="Q1967" i="4"/>
  <c r="I1968" i="4"/>
  <c r="J1968" i="4"/>
  <c r="P1968" i="4"/>
  <c r="Q1968" i="4"/>
  <c r="I1969" i="4"/>
  <c r="J1969" i="4"/>
  <c r="P1969" i="4"/>
  <c r="Q1969" i="4"/>
  <c r="F1853" i="4"/>
  <c r="F1854" i="4"/>
  <c r="F1855" i="4"/>
  <c r="F1856" i="4"/>
  <c r="F1857" i="4"/>
  <c r="F1858" i="4"/>
  <c r="F1859" i="4"/>
  <c r="F1860" i="4"/>
  <c r="F1861" i="4"/>
  <c r="F1862" i="4"/>
  <c r="F1863" i="4"/>
  <c r="F1864" i="4"/>
  <c r="F1865" i="4"/>
  <c r="F1866" i="4"/>
  <c r="F1867" i="4"/>
  <c r="F1868" i="4"/>
  <c r="F1869" i="4"/>
  <c r="F1870" i="4"/>
  <c r="F1871" i="4"/>
  <c r="F1872" i="4"/>
  <c r="F1873" i="4"/>
  <c r="F1874" i="4"/>
  <c r="F1875" i="4"/>
  <c r="F1876" i="4"/>
  <c r="F1877" i="4"/>
  <c r="F1878" i="4"/>
  <c r="F1879" i="4"/>
  <c r="F1880" i="4"/>
  <c r="F1881" i="4"/>
  <c r="F1882" i="4"/>
  <c r="F1883" i="4"/>
  <c r="F1884" i="4"/>
  <c r="F1885" i="4"/>
  <c r="F1886" i="4"/>
  <c r="F1887" i="4"/>
  <c r="F1888" i="4"/>
  <c r="F1889" i="4"/>
  <c r="F1890" i="4"/>
  <c r="F1891" i="4"/>
  <c r="F1892" i="4"/>
  <c r="F1893" i="4"/>
  <c r="F1894" i="4"/>
  <c r="F1895" i="4"/>
  <c r="F1896" i="4"/>
  <c r="F1897" i="4"/>
  <c r="F1898" i="4"/>
  <c r="F1899" i="4"/>
  <c r="F1900" i="4"/>
  <c r="F1901" i="4"/>
  <c r="F1902" i="4"/>
  <c r="F1903" i="4"/>
  <c r="F1904" i="4"/>
  <c r="F1905" i="4"/>
  <c r="F1906" i="4"/>
  <c r="F1907" i="4"/>
  <c r="F1908" i="4"/>
  <c r="F1909" i="4"/>
  <c r="F1910" i="4"/>
  <c r="F1911" i="4"/>
  <c r="F1912" i="4"/>
  <c r="F1913" i="4"/>
  <c r="F1914" i="4"/>
  <c r="F1915" i="4"/>
  <c r="F1916" i="4"/>
  <c r="F1917" i="4"/>
  <c r="F1918" i="4"/>
  <c r="F1919" i="4"/>
  <c r="F1920" i="4"/>
  <c r="F1921" i="4"/>
  <c r="F1922" i="4"/>
  <c r="F1923" i="4"/>
  <c r="F1924" i="4"/>
  <c r="F1925" i="4"/>
  <c r="F1926" i="4"/>
  <c r="F1927" i="4"/>
  <c r="F1928" i="4"/>
  <c r="F1929" i="4"/>
  <c r="F1930" i="4"/>
  <c r="F1931" i="4"/>
  <c r="F1932" i="4"/>
  <c r="F1933" i="4"/>
  <c r="F1934" i="4"/>
  <c r="F1935" i="4"/>
  <c r="F1936" i="4"/>
  <c r="F1937" i="4"/>
  <c r="F1938" i="4"/>
  <c r="F1939" i="4"/>
  <c r="F1940" i="4"/>
  <c r="F1941" i="4"/>
  <c r="F1942" i="4"/>
  <c r="F1943" i="4"/>
  <c r="F1944" i="4"/>
  <c r="F1945" i="4"/>
  <c r="F1946" i="4"/>
  <c r="F1947" i="4"/>
  <c r="F1948" i="4"/>
  <c r="F1949" i="4"/>
  <c r="F1950" i="4"/>
  <c r="F1951" i="4"/>
  <c r="F1952" i="4"/>
  <c r="F1953" i="4"/>
  <c r="F1954" i="4"/>
  <c r="F1955" i="4"/>
  <c r="F1956" i="4"/>
  <c r="F1957" i="4"/>
  <c r="F1958" i="4"/>
  <c r="F1959" i="4"/>
  <c r="F1960" i="4"/>
  <c r="F1961" i="4"/>
  <c r="F1962" i="4"/>
  <c r="F1963" i="4"/>
  <c r="F1964" i="4"/>
  <c r="F1965" i="4"/>
  <c r="F1966" i="4"/>
  <c r="F1967" i="4"/>
  <c r="F1968" i="4"/>
  <c r="F1969" i="4"/>
  <c r="C1853" i="4"/>
  <c r="D1853" i="4"/>
  <c r="C1854" i="4"/>
  <c r="D1854" i="4"/>
  <c r="C1855" i="4"/>
  <c r="D1855" i="4"/>
  <c r="C1856" i="4"/>
  <c r="D1856" i="4"/>
  <c r="C1857" i="4"/>
  <c r="D1857" i="4"/>
  <c r="C1858" i="4"/>
  <c r="D1858" i="4"/>
  <c r="C1859" i="4"/>
  <c r="D1859" i="4"/>
  <c r="C1860" i="4"/>
  <c r="D1860" i="4"/>
  <c r="C1861" i="4"/>
  <c r="D1861" i="4"/>
  <c r="C1862" i="4"/>
  <c r="D1862" i="4"/>
  <c r="C1863" i="4"/>
  <c r="D1863" i="4"/>
  <c r="C1864" i="4"/>
  <c r="D1864" i="4"/>
  <c r="C1865" i="4"/>
  <c r="D1865" i="4"/>
  <c r="C1866" i="4"/>
  <c r="D1866" i="4"/>
  <c r="C1867" i="4"/>
  <c r="D1867" i="4"/>
  <c r="C1868" i="4"/>
  <c r="D1868" i="4"/>
  <c r="C1869" i="4"/>
  <c r="D1869" i="4"/>
  <c r="C1870" i="4"/>
  <c r="D1870" i="4"/>
  <c r="C1871" i="4"/>
  <c r="D1871" i="4"/>
  <c r="C1872" i="4"/>
  <c r="D1872" i="4"/>
  <c r="C1873" i="4"/>
  <c r="D1873" i="4"/>
  <c r="C1874" i="4"/>
  <c r="D1874" i="4"/>
  <c r="C1875" i="4"/>
  <c r="D1875" i="4"/>
  <c r="C1876" i="4"/>
  <c r="D1876" i="4"/>
  <c r="C1877" i="4"/>
  <c r="D1877" i="4"/>
  <c r="C1878" i="4"/>
  <c r="D1878" i="4"/>
  <c r="C1879" i="4"/>
  <c r="D1879" i="4"/>
  <c r="C1880" i="4"/>
  <c r="D1880" i="4"/>
  <c r="C1881" i="4"/>
  <c r="D1881" i="4"/>
  <c r="C1882" i="4"/>
  <c r="D1882" i="4"/>
  <c r="C1883" i="4"/>
  <c r="D1883" i="4"/>
  <c r="C1884" i="4"/>
  <c r="D1884" i="4"/>
  <c r="C1885" i="4"/>
  <c r="D1885" i="4"/>
  <c r="C1886" i="4"/>
  <c r="D1886" i="4"/>
  <c r="C1887" i="4"/>
  <c r="D1887" i="4"/>
  <c r="C1888" i="4"/>
  <c r="D1888" i="4"/>
  <c r="C1889" i="4"/>
  <c r="D1889" i="4"/>
  <c r="C1890" i="4"/>
  <c r="D1890" i="4"/>
  <c r="C1891" i="4"/>
  <c r="D1891" i="4"/>
  <c r="C1892" i="4"/>
  <c r="D1892" i="4"/>
  <c r="C1893" i="4"/>
  <c r="D1893" i="4"/>
  <c r="C1894" i="4"/>
  <c r="D1894" i="4"/>
  <c r="C1895" i="4"/>
  <c r="D1895" i="4"/>
  <c r="C1896" i="4"/>
  <c r="D1896" i="4"/>
  <c r="C1897" i="4"/>
  <c r="D1897" i="4"/>
  <c r="C1898" i="4"/>
  <c r="D1898" i="4"/>
  <c r="C1899" i="4"/>
  <c r="D1899" i="4"/>
  <c r="C1900" i="4"/>
  <c r="D1900" i="4"/>
  <c r="C1901" i="4"/>
  <c r="D1901" i="4"/>
  <c r="C1902" i="4"/>
  <c r="D1902" i="4"/>
  <c r="C1903" i="4"/>
  <c r="D1903" i="4"/>
  <c r="C1904" i="4"/>
  <c r="D1904" i="4"/>
  <c r="C1905" i="4"/>
  <c r="D1905" i="4"/>
  <c r="C1906" i="4"/>
  <c r="D1906" i="4"/>
  <c r="C1907" i="4"/>
  <c r="D1907" i="4"/>
  <c r="C1908" i="4"/>
  <c r="D1908" i="4"/>
  <c r="C1909" i="4"/>
  <c r="D1909" i="4"/>
  <c r="C1910" i="4"/>
  <c r="D1910" i="4"/>
  <c r="C1911" i="4"/>
  <c r="D1911" i="4"/>
  <c r="C1912" i="4"/>
  <c r="D1912" i="4"/>
  <c r="C1913" i="4"/>
  <c r="D1913" i="4"/>
  <c r="C1914" i="4"/>
  <c r="D1914" i="4"/>
  <c r="C1915" i="4"/>
  <c r="D1915" i="4"/>
  <c r="C1916" i="4"/>
  <c r="D1916" i="4"/>
  <c r="C1917" i="4"/>
  <c r="D1917" i="4"/>
  <c r="C1918" i="4"/>
  <c r="D1918" i="4"/>
  <c r="C1919" i="4"/>
  <c r="D1919" i="4"/>
  <c r="C1920" i="4"/>
  <c r="D1920" i="4"/>
  <c r="C1921" i="4"/>
  <c r="D1921" i="4"/>
  <c r="C1922" i="4"/>
  <c r="D1922" i="4"/>
  <c r="C1923" i="4"/>
  <c r="D1923" i="4"/>
  <c r="C1924" i="4"/>
  <c r="D1924" i="4"/>
  <c r="C1925" i="4"/>
  <c r="D1925" i="4"/>
  <c r="C1926" i="4"/>
  <c r="D1926" i="4"/>
  <c r="C1927" i="4"/>
  <c r="D1927" i="4"/>
  <c r="C1928" i="4"/>
  <c r="D1928" i="4"/>
  <c r="C1929" i="4"/>
  <c r="D1929" i="4"/>
  <c r="C1930" i="4"/>
  <c r="D1930" i="4"/>
  <c r="C1931" i="4"/>
  <c r="D1931" i="4"/>
  <c r="C1932" i="4"/>
  <c r="D1932" i="4"/>
  <c r="C1933" i="4"/>
  <c r="D1933" i="4"/>
  <c r="C1934" i="4"/>
  <c r="D1934" i="4"/>
  <c r="C1935" i="4"/>
  <c r="D1935" i="4"/>
  <c r="C1936" i="4"/>
  <c r="D1936" i="4"/>
  <c r="C1937" i="4"/>
  <c r="D1937" i="4"/>
  <c r="C1938" i="4"/>
  <c r="D1938" i="4"/>
  <c r="C1939" i="4"/>
  <c r="D1939" i="4"/>
  <c r="C1940" i="4"/>
  <c r="D1940" i="4"/>
  <c r="C1941" i="4"/>
  <c r="D1941" i="4"/>
  <c r="C1942" i="4"/>
  <c r="D1942" i="4"/>
  <c r="C1943" i="4"/>
  <c r="D1943" i="4"/>
  <c r="C1944" i="4"/>
  <c r="D1944" i="4"/>
  <c r="C1945" i="4"/>
  <c r="D1945" i="4"/>
  <c r="C1946" i="4"/>
  <c r="D1946" i="4"/>
  <c r="C1947" i="4"/>
  <c r="D1947" i="4"/>
  <c r="C1948" i="4"/>
  <c r="D1948" i="4"/>
  <c r="C1949" i="4"/>
  <c r="D1949" i="4"/>
  <c r="C1950" i="4"/>
  <c r="D1950" i="4"/>
  <c r="C1951" i="4"/>
  <c r="D1951" i="4"/>
  <c r="C1952" i="4"/>
  <c r="D1952" i="4"/>
  <c r="C1953" i="4"/>
  <c r="D1953" i="4"/>
  <c r="C1954" i="4"/>
  <c r="D1954" i="4"/>
  <c r="C1955" i="4"/>
  <c r="D1955" i="4"/>
  <c r="C1956" i="4"/>
  <c r="D1956" i="4"/>
  <c r="C1957" i="4"/>
  <c r="D1957" i="4"/>
  <c r="C1958" i="4"/>
  <c r="D1958" i="4"/>
  <c r="C1959" i="4"/>
  <c r="D1959" i="4"/>
  <c r="C1960" i="4"/>
  <c r="D1960" i="4"/>
  <c r="C1961" i="4"/>
  <c r="D1961" i="4"/>
  <c r="C1962" i="4"/>
  <c r="D1962" i="4"/>
  <c r="C1963" i="4"/>
  <c r="D1963" i="4"/>
  <c r="C1964" i="4"/>
  <c r="D1964" i="4"/>
  <c r="C1965" i="4"/>
  <c r="D1965" i="4"/>
  <c r="C1966" i="4"/>
  <c r="D1966" i="4"/>
  <c r="C1967" i="4"/>
  <c r="D1967" i="4"/>
  <c r="C1968" i="4"/>
  <c r="D1968" i="4"/>
  <c r="C1969" i="4"/>
  <c r="D1969" i="4"/>
  <c r="M688" i="4" l="1"/>
  <c r="N692" i="4"/>
  <c r="O692" i="4" s="1"/>
  <c r="O688" i="4"/>
  <c r="O690" i="4"/>
  <c r="M689" i="4"/>
  <c r="N689" i="4"/>
  <c r="M693" i="4"/>
  <c r="N693" i="4"/>
  <c r="M691" i="4"/>
  <c r="N691" i="4"/>
  <c r="L1931" i="4"/>
  <c r="M1931" i="4" s="1"/>
  <c r="L1871" i="4"/>
  <c r="N1871" i="4" s="1"/>
  <c r="L1927" i="4"/>
  <c r="M1927" i="4" s="1"/>
  <c r="L1879" i="4"/>
  <c r="M1879" i="4" s="1"/>
  <c r="L1899" i="4"/>
  <c r="M1899" i="4" s="1"/>
  <c r="L1923" i="4"/>
  <c r="N1923" i="4" s="1"/>
  <c r="L1963" i="4"/>
  <c r="M1963" i="4" s="1"/>
  <c r="S1983" i="4"/>
  <c r="S1977" i="4"/>
  <c r="S1976" i="4"/>
  <c r="S1971" i="4"/>
  <c r="S1970" i="4"/>
  <c r="L1951" i="4"/>
  <c r="M1951" i="4" s="1"/>
  <c r="S1981" i="4"/>
  <c r="S1974" i="4"/>
  <c r="S1972" i="4"/>
  <c r="S1961" i="4"/>
  <c r="S1960" i="4"/>
  <c r="S1959" i="4"/>
  <c r="S1958" i="4"/>
  <c r="S1933" i="4"/>
  <c r="S1932" i="4"/>
  <c r="S1927" i="4"/>
  <c r="S1922" i="4"/>
  <c r="S1921" i="4"/>
  <c r="S1920" i="4"/>
  <c r="S1919" i="4"/>
  <c r="S1918" i="4"/>
  <c r="S1917" i="4"/>
  <c r="S1916" i="4"/>
  <c r="S1915" i="4"/>
  <c r="S1914" i="4"/>
  <c r="S1913" i="4"/>
  <c r="S1912" i="4"/>
  <c r="S1911" i="4"/>
  <c r="S1910" i="4"/>
  <c r="S1909" i="4"/>
  <c r="S1908" i="4"/>
  <c r="S1907" i="4"/>
  <c r="S1906" i="4"/>
  <c r="S1905" i="4"/>
  <c r="S1904" i="4"/>
  <c r="S1903" i="4"/>
  <c r="S1902" i="4"/>
  <c r="S1901" i="4"/>
  <c r="S1879" i="4"/>
  <c r="S1878" i="4"/>
  <c r="S1877" i="4"/>
  <c r="S1876" i="4"/>
  <c r="S1875" i="4"/>
  <c r="S1874" i="4"/>
  <c r="S1873" i="4"/>
  <c r="S1872" i="4"/>
  <c r="S1982" i="4"/>
  <c r="S1980" i="4"/>
  <c r="S1975" i="4"/>
  <c r="S1929" i="4"/>
  <c r="S1924" i="4"/>
  <c r="S1895" i="4"/>
  <c r="S1894" i="4"/>
  <c r="S1893" i="4"/>
  <c r="S1892" i="4"/>
  <c r="S1891" i="4"/>
  <c r="S1890" i="4"/>
  <c r="S1889" i="4"/>
  <c r="S1888" i="4"/>
  <c r="S1887" i="4"/>
  <c r="S1886" i="4"/>
  <c r="S1885" i="4"/>
  <c r="S1884" i="4"/>
  <c r="S1883" i="4"/>
  <c r="S1882" i="4"/>
  <c r="S1881" i="4"/>
  <c r="S1870" i="4"/>
  <c r="S1869" i="4"/>
  <c r="S1868" i="4"/>
  <c r="S1867" i="4"/>
  <c r="S1865" i="4"/>
  <c r="S1864" i="4"/>
  <c r="S1863" i="4"/>
  <c r="S1862" i="4"/>
  <c r="S1861" i="4"/>
  <c r="S1860" i="4"/>
  <c r="S1859" i="4"/>
  <c r="S1857" i="4"/>
  <c r="S1856" i="4"/>
  <c r="S1855" i="4"/>
  <c r="S1854" i="4"/>
  <c r="S1853" i="4"/>
  <c r="S1986" i="4"/>
  <c r="S1985" i="4"/>
  <c r="S1984" i="4"/>
  <c r="S1979" i="4"/>
  <c r="S1978" i="4"/>
  <c r="S1973" i="4"/>
  <c r="S1969" i="4"/>
  <c r="S1968" i="4"/>
  <c r="S1967" i="4"/>
  <c r="S1966" i="4"/>
  <c r="S1965" i="4"/>
  <c r="S1964" i="4"/>
  <c r="S1957" i="4"/>
  <c r="S1956" i="4"/>
  <c r="S1955" i="4"/>
  <c r="S1931" i="4"/>
  <c r="S1926" i="4"/>
  <c r="S1925" i="4"/>
  <c r="S1900" i="4"/>
  <c r="S1871" i="4"/>
  <c r="S1866" i="4"/>
  <c r="S1858" i="4"/>
  <c r="S1962" i="4"/>
  <c r="S1951" i="4"/>
  <c r="S1950" i="4"/>
  <c r="S1949" i="4"/>
  <c r="S1948" i="4"/>
  <c r="S1947" i="4"/>
  <c r="S1946" i="4"/>
  <c r="S1945" i="4"/>
  <c r="S1944" i="4"/>
  <c r="S1943" i="4"/>
  <c r="S1942" i="4"/>
  <c r="S1941" i="4"/>
  <c r="S1940" i="4"/>
  <c r="S1939" i="4"/>
  <c r="S1938" i="4"/>
  <c r="S1937" i="4"/>
  <c r="S1936" i="4"/>
  <c r="S1935" i="4"/>
  <c r="S1934" i="4"/>
  <c r="S1928" i="4"/>
  <c r="S1923" i="4"/>
  <c r="S1880" i="4"/>
  <c r="S1963" i="4"/>
  <c r="S1954" i="4"/>
  <c r="S1953" i="4"/>
  <c r="S1952" i="4"/>
  <c r="S1930" i="4"/>
  <c r="S1899" i="4"/>
  <c r="S1898" i="4"/>
  <c r="S1897" i="4"/>
  <c r="S1896" i="4"/>
  <c r="L1928" i="4"/>
  <c r="N1928" i="4" s="1"/>
  <c r="L1926" i="4"/>
  <c r="N1926" i="4" s="1"/>
  <c r="L1880" i="4"/>
  <c r="N1880" i="4" s="1"/>
  <c r="L1870" i="4"/>
  <c r="N1870" i="4" s="1"/>
  <c r="L1961" i="4"/>
  <c r="N1961" i="4" s="1"/>
  <c r="L1962" i="4"/>
  <c r="M1962" i="4" s="1"/>
  <c r="L1954" i="4"/>
  <c r="N1954" i="4" s="1"/>
  <c r="L1930" i="4"/>
  <c r="M1930" i="4" s="1"/>
  <c r="L1924" i="4"/>
  <c r="M1924" i="4" s="1"/>
  <c r="L1922" i="4"/>
  <c r="N1922" i="4" s="1"/>
  <c r="L1900" i="4"/>
  <c r="M1900" i="4" s="1"/>
  <c r="L1957" i="4"/>
  <c r="N1957" i="4" s="1"/>
  <c r="L1933" i="4"/>
  <c r="M1933" i="4" s="1"/>
  <c r="O691" i="4" l="1"/>
  <c r="O693" i="4"/>
  <c r="O689" i="4"/>
  <c r="N1927" i="4"/>
  <c r="O1927" i="4" s="1"/>
  <c r="M1871" i="4"/>
  <c r="O1871" i="4" s="1"/>
  <c r="N1931" i="4"/>
  <c r="O1931" i="4" s="1"/>
  <c r="N1879" i="4"/>
  <c r="O1879" i="4" s="1"/>
  <c r="M1923" i="4"/>
  <c r="O1923" i="4" s="1"/>
  <c r="N1899" i="4"/>
  <c r="O1899" i="4" s="1"/>
  <c r="N1962" i="4"/>
  <c r="O1962" i="4" s="1"/>
  <c r="M1926" i="4"/>
  <c r="O1926" i="4" s="1"/>
  <c r="M1880" i="4"/>
  <c r="O1880" i="4" s="1"/>
  <c r="N1900" i="4"/>
  <c r="O1900" i="4" s="1"/>
  <c r="M1961" i="4"/>
  <c r="O1961" i="4" s="1"/>
  <c r="N1963" i="4"/>
  <c r="O1963" i="4" s="1"/>
  <c r="M1957" i="4"/>
  <c r="O1957" i="4" s="1"/>
  <c r="N1951" i="4"/>
  <c r="O1951" i="4" s="1"/>
  <c r="N1930" i="4"/>
  <c r="O1930" i="4" s="1"/>
  <c r="N1933" i="4"/>
  <c r="O1933" i="4" s="1"/>
  <c r="M1928" i="4"/>
  <c r="O1928" i="4" s="1"/>
  <c r="M1922" i="4"/>
  <c r="O1922" i="4" s="1"/>
  <c r="M1954" i="4"/>
  <c r="O1954" i="4" s="1"/>
  <c r="N1924" i="4"/>
  <c r="O1924" i="4" s="1"/>
  <c r="M1870" i="4"/>
  <c r="O1870" i="4" s="1"/>
  <c r="C1852" i="4" l="1"/>
  <c r="D1852" i="4"/>
  <c r="F1852" i="4"/>
  <c r="I1852" i="4"/>
  <c r="J1852" i="4"/>
  <c r="P1852" i="4"/>
  <c r="Q1852" i="4"/>
  <c r="C1851" i="4"/>
  <c r="D1851" i="4"/>
  <c r="F1851" i="4"/>
  <c r="I1851" i="4"/>
  <c r="J1851" i="4"/>
  <c r="P1851" i="4"/>
  <c r="Q1851" i="4"/>
  <c r="C1850" i="4"/>
  <c r="D1850" i="4"/>
  <c r="F1850" i="4"/>
  <c r="I1850" i="4"/>
  <c r="J1850" i="4"/>
  <c r="P1850" i="4"/>
  <c r="Q1850" i="4"/>
  <c r="C1849" i="4"/>
  <c r="D1849" i="4"/>
  <c r="F1849" i="4"/>
  <c r="I1849" i="4"/>
  <c r="J1849" i="4"/>
  <c r="P1849" i="4"/>
  <c r="Q1849" i="4"/>
  <c r="C1848" i="4"/>
  <c r="D1848" i="4"/>
  <c r="F1848" i="4"/>
  <c r="I1848" i="4"/>
  <c r="J1848" i="4"/>
  <c r="P1848" i="4"/>
  <c r="Q1848" i="4"/>
  <c r="Q1847" i="4"/>
  <c r="P1847" i="4"/>
  <c r="J1847" i="4"/>
  <c r="I1847" i="4"/>
  <c r="F1847" i="4"/>
  <c r="D1847" i="4"/>
  <c r="C1847" i="4"/>
  <c r="S1852" i="4" l="1"/>
  <c r="S1848" i="4"/>
  <c r="S1847" i="4"/>
  <c r="S1849" i="4"/>
  <c r="S1850" i="4"/>
  <c r="S1851" i="4"/>
  <c r="I1846" i="4" l="1"/>
  <c r="J1846" i="4"/>
  <c r="P1846" i="4"/>
  <c r="Q1846" i="4"/>
  <c r="C1846" i="4"/>
  <c r="D1846" i="4"/>
  <c r="F1846" i="4"/>
  <c r="Q1845" i="4"/>
  <c r="P1845" i="4"/>
  <c r="J1845" i="4"/>
  <c r="I1845" i="4"/>
  <c r="F1845" i="4"/>
  <c r="D1845" i="4"/>
  <c r="C1845" i="4"/>
  <c r="S1846" i="4" l="1"/>
  <c r="S1845" i="4"/>
  <c r="D85" i="1"/>
  <c r="E85" i="1"/>
  <c r="K1846" i="4" s="1"/>
  <c r="L1846" i="4" s="1"/>
  <c r="Q1844" i="4"/>
  <c r="P1844" i="4"/>
  <c r="J1844" i="4"/>
  <c r="I1844" i="4"/>
  <c r="F1844" i="4"/>
  <c r="D1844" i="4"/>
  <c r="C1844" i="4"/>
  <c r="Q1843" i="4"/>
  <c r="P1843" i="4"/>
  <c r="N1846" i="4" l="1"/>
  <c r="M1846" i="4"/>
  <c r="S1844" i="4"/>
  <c r="J1843" i="4"/>
  <c r="I1843" i="4"/>
  <c r="F1843" i="4"/>
  <c r="D1843" i="4"/>
  <c r="C1843" i="4"/>
  <c r="Q1842" i="4"/>
  <c r="P1842" i="4"/>
  <c r="J1842" i="4"/>
  <c r="I1842" i="4"/>
  <c r="F1842" i="4"/>
  <c r="D1842" i="4"/>
  <c r="C1842" i="4"/>
  <c r="Q1841" i="4"/>
  <c r="P1841" i="4"/>
  <c r="J1841" i="4"/>
  <c r="I1841" i="4"/>
  <c r="F1841" i="4"/>
  <c r="D1841" i="4"/>
  <c r="C1841" i="4"/>
  <c r="Q1840" i="4"/>
  <c r="P1840" i="4"/>
  <c r="J1840" i="4"/>
  <c r="I1840" i="4"/>
  <c r="F1840" i="4"/>
  <c r="D1840" i="4"/>
  <c r="C1840" i="4"/>
  <c r="Q1839" i="4"/>
  <c r="P1839" i="4"/>
  <c r="J1839" i="4"/>
  <c r="I1839" i="4"/>
  <c r="F1839" i="4"/>
  <c r="D1839" i="4"/>
  <c r="C1839" i="4"/>
  <c r="Q1838" i="4"/>
  <c r="P1838" i="4"/>
  <c r="J1838" i="4"/>
  <c r="I1838" i="4"/>
  <c r="F1838" i="4"/>
  <c r="D1838" i="4"/>
  <c r="C1838" i="4"/>
  <c r="Q1837" i="4"/>
  <c r="P1837" i="4"/>
  <c r="J1837" i="4"/>
  <c r="I1837" i="4"/>
  <c r="F1837" i="4"/>
  <c r="D1837" i="4"/>
  <c r="C1837" i="4"/>
  <c r="Q1836" i="4"/>
  <c r="P1836" i="4"/>
  <c r="J1836" i="4"/>
  <c r="I1836" i="4"/>
  <c r="F1836" i="4"/>
  <c r="D1836" i="4"/>
  <c r="C1836" i="4"/>
  <c r="Q1835" i="4"/>
  <c r="P1835" i="4"/>
  <c r="J1835" i="4"/>
  <c r="I1835" i="4"/>
  <c r="F1835" i="4"/>
  <c r="D1835" i="4"/>
  <c r="C1835" i="4"/>
  <c r="Q1834" i="4"/>
  <c r="P1834" i="4"/>
  <c r="J1834" i="4"/>
  <c r="I1834" i="4"/>
  <c r="F1834" i="4"/>
  <c r="D1834" i="4"/>
  <c r="C1834" i="4"/>
  <c r="Q1833" i="4"/>
  <c r="P1833" i="4"/>
  <c r="J1833" i="4"/>
  <c r="I1833" i="4"/>
  <c r="F1833" i="4"/>
  <c r="D1833" i="4"/>
  <c r="C1833" i="4"/>
  <c r="Q1832" i="4"/>
  <c r="P1832" i="4"/>
  <c r="J1832" i="4"/>
  <c r="I1832" i="4"/>
  <c r="F1832" i="4"/>
  <c r="D1832" i="4"/>
  <c r="C1832" i="4"/>
  <c r="Q1831" i="4"/>
  <c r="P1831" i="4"/>
  <c r="J1831" i="4"/>
  <c r="I1831" i="4"/>
  <c r="F1831" i="4"/>
  <c r="D1831" i="4"/>
  <c r="C1831" i="4"/>
  <c r="Q1830" i="4"/>
  <c r="P1830" i="4"/>
  <c r="J1830" i="4"/>
  <c r="I1830" i="4"/>
  <c r="F1830" i="4"/>
  <c r="D1830" i="4"/>
  <c r="C1830" i="4"/>
  <c r="Q1829" i="4"/>
  <c r="P1829" i="4"/>
  <c r="J1829" i="4"/>
  <c r="I1829" i="4"/>
  <c r="F1829" i="4"/>
  <c r="D1829" i="4"/>
  <c r="C1829" i="4"/>
  <c r="Q1828" i="4"/>
  <c r="P1828" i="4"/>
  <c r="J1828" i="4"/>
  <c r="I1828" i="4"/>
  <c r="F1828" i="4"/>
  <c r="D1828" i="4"/>
  <c r="C1828" i="4"/>
  <c r="Q1827" i="4"/>
  <c r="P1827" i="4"/>
  <c r="J1827" i="4"/>
  <c r="I1827" i="4"/>
  <c r="F1827" i="4"/>
  <c r="D1827" i="4"/>
  <c r="C1827" i="4"/>
  <c r="Q1826" i="4"/>
  <c r="P1826" i="4"/>
  <c r="J1826" i="4"/>
  <c r="I1826" i="4"/>
  <c r="F1826" i="4"/>
  <c r="D1826" i="4"/>
  <c r="C1826" i="4"/>
  <c r="Q1825" i="4"/>
  <c r="P1825" i="4"/>
  <c r="J1825" i="4"/>
  <c r="I1825" i="4"/>
  <c r="F1825" i="4"/>
  <c r="D1825" i="4"/>
  <c r="C1825" i="4"/>
  <c r="Q1824" i="4"/>
  <c r="P1824" i="4"/>
  <c r="J1824" i="4"/>
  <c r="I1824" i="4"/>
  <c r="F1824" i="4"/>
  <c r="D1824" i="4"/>
  <c r="C1824" i="4"/>
  <c r="Q1823" i="4"/>
  <c r="P1823" i="4"/>
  <c r="J1823" i="4"/>
  <c r="I1823" i="4"/>
  <c r="F1823" i="4"/>
  <c r="D1823" i="4"/>
  <c r="C1823" i="4"/>
  <c r="Q1822" i="4"/>
  <c r="P1822" i="4"/>
  <c r="J1822" i="4"/>
  <c r="I1822" i="4"/>
  <c r="F1822" i="4"/>
  <c r="D1822" i="4"/>
  <c r="C1822" i="4"/>
  <c r="Q1821" i="4"/>
  <c r="P1821" i="4"/>
  <c r="J1821" i="4"/>
  <c r="I1821" i="4"/>
  <c r="F1821" i="4"/>
  <c r="D1821" i="4"/>
  <c r="C1821" i="4"/>
  <c r="Q1820" i="4"/>
  <c r="P1820" i="4"/>
  <c r="J1820" i="4"/>
  <c r="I1820" i="4"/>
  <c r="F1820" i="4"/>
  <c r="D1820" i="4"/>
  <c r="C1820" i="4"/>
  <c r="Q1819" i="4"/>
  <c r="P1819" i="4"/>
  <c r="J1819" i="4"/>
  <c r="I1819" i="4"/>
  <c r="F1819" i="4"/>
  <c r="D1819" i="4"/>
  <c r="C1819" i="4"/>
  <c r="Q1818" i="4"/>
  <c r="P1818" i="4"/>
  <c r="J1818" i="4"/>
  <c r="I1818" i="4"/>
  <c r="F1818" i="4"/>
  <c r="D1818" i="4"/>
  <c r="C1818" i="4"/>
  <c r="Q1817" i="4"/>
  <c r="P1817" i="4"/>
  <c r="J1817" i="4"/>
  <c r="I1817" i="4"/>
  <c r="F1817" i="4"/>
  <c r="D1817" i="4"/>
  <c r="C1817" i="4"/>
  <c r="Q1816" i="4"/>
  <c r="P1816" i="4"/>
  <c r="J1816" i="4"/>
  <c r="I1816" i="4"/>
  <c r="F1816" i="4"/>
  <c r="D1816" i="4"/>
  <c r="C1816" i="4"/>
  <c r="Q1815" i="4"/>
  <c r="P1815" i="4"/>
  <c r="J1815" i="4"/>
  <c r="I1815" i="4"/>
  <c r="F1815" i="4"/>
  <c r="D1815" i="4"/>
  <c r="C1815" i="4"/>
  <c r="Q1814" i="4"/>
  <c r="P1814" i="4"/>
  <c r="J1814" i="4"/>
  <c r="I1814" i="4"/>
  <c r="F1814" i="4"/>
  <c r="D1814" i="4"/>
  <c r="C1814" i="4"/>
  <c r="Q1813" i="4"/>
  <c r="P1813" i="4"/>
  <c r="J1813" i="4"/>
  <c r="I1813" i="4"/>
  <c r="F1813" i="4"/>
  <c r="D1813" i="4"/>
  <c r="C1813" i="4"/>
  <c r="Q1812" i="4"/>
  <c r="P1812" i="4"/>
  <c r="J1812" i="4"/>
  <c r="I1812" i="4"/>
  <c r="F1812" i="4"/>
  <c r="D1812" i="4"/>
  <c r="C1812" i="4"/>
  <c r="Q1811" i="4"/>
  <c r="P1811" i="4"/>
  <c r="J1811" i="4"/>
  <c r="I1811" i="4"/>
  <c r="F1811" i="4"/>
  <c r="D1811" i="4"/>
  <c r="C1811" i="4"/>
  <c r="Q1810" i="4"/>
  <c r="P1810" i="4"/>
  <c r="J1810" i="4"/>
  <c r="I1810" i="4"/>
  <c r="F1810" i="4"/>
  <c r="D1810" i="4"/>
  <c r="C1810" i="4"/>
  <c r="Q1809" i="4"/>
  <c r="P1809" i="4"/>
  <c r="J1809" i="4"/>
  <c r="I1809" i="4"/>
  <c r="F1809" i="4"/>
  <c r="D1809" i="4"/>
  <c r="C1809" i="4"/>
  <c r="Q1808" i="4"/>
  <c r="P1808" i="4"/>
  <c r="J1808" i="4"/>
  <c r="I1808" i="4"/>
  <c r="F1808" i="4"/>
  <c r="D1808" i="4"/>
  <c r="C1808" i="4"/>
  <c r="Q1807" i="4"/>
  <c r="P1807" i="4"/>
  <c r="J1807" i="4"/>
  <c r="I1807" i="4"/>
  <c r="F1807" i="4"/>
  <c r="D1807" i="4"/>
  <c r="C1807" i="4"/>
  <c r="Q1806" i="4"/>
  <c r="P1806" i="4"/>
  <c r="J1806" i="4"/>
  <c r="I1806" i="4"/>
  <c r="F1806" i="4"/>
  <c r="D1806" i="4"/>
  <c r="C1806" i="4"/>
  <c r="Q1805" i="4"/>
  <c r="P1805" i="4"/>
  <c r="J1805" i="4"/>
  <c r="I1805" i="4"/>
  <c r="F1805" i="4"/>
  <c r="D1805" i="4"/>
  <c r="C1805" i="4"/>
  <c r="Q1804" i="4"/>
  <c r="P1804" i="4"/>
  <c r="J1804" i="4"/>
  <c r="I1804" i="4"/>
  <c r="F1804" i="4"/>
  <c r="D1804" i="4"/>
  <c r="C1804" i="4"/>
  <c r="Q1803" i="4"/>
  <c r="P1803" i="4"/>
  <c r="J1803" i="4"/>
  <c r="I1803" i="4"/>
  <c r="F1803" i="4"/>
  <c r="D1803" i="4"/>
  <c r="C1803" i="4"/>
  <c r="Q1802" i="4"/>
  <c r="P1802" i="4"/>
  <c r="O1846" i="4" l="1"/>
  <c r="S1810" i="4"/>
  <c r="S1825" i="4"/>
  <c r="S1804" i="4"/>
  <c r="S1808" i="4"/>
  <c r="S1812" i="4"/>
  <c r="S1816" i="4"/>
  <c r="S1823" i="4"/>
  <c r="S1827" i="4"/>
  <c r="S1831" i="4"/>
  <c r="S1835" i="4"/>
  <c r="S1839" i="4"/>
  <c r="S1805" i="4"/>
  <c r="S1809" i="4"/>
  <c r="S1813" i="4"/>
  <c r="S1817" i="4"/>
  <c r="S1820" i="4"/>
  <c r="S1824" i="4"/>
  <c r="S1828" i="4"/>
  <c r="S1832" i="4"/>
  <c r="S1836" i="4"/>
  <c r="S1840" i="4"/>
  <c r="S1806" i="4"/>
  <c r="S1814" i="4"/>
  <c r="S1818" i="4"/>
  <c r="S1821" i="4"/>
  <c r="S1829" i="4"/>
  <c r="S1833" i="4"/>
  <c r="S1837" i="4"/>
  <c r="S1841" i="4"/>
  <c r="S1803" i="4"/>
  <c r="S1807" i="4"/>
  <c r="S1811" i="4"/>
  <c r="S1815" i="4"/>
  <c r="S1819" i="4"/>
  <c r="S1822" i="4"/>
  <c r="S1826" i="4"/>
  <c r="S1830" i="4"/>
  <c r="S1834" i="4"/>
  <c r="S1838" i="4"/>
  <c r="S1842" i="4"/>
  <c r="S1843" i="4"/>
  <c r="J1802" i="4"/>
  <c r="I1802" i="4"/>
  <c r="F1802" i="4"/>
  <c r="D1802" i="4"/>
  <c r="C1802" i="4"/>
  <c r="Q1801" i="4"/>
  <c r="P1801" i="4"/>
  <c r="J1801" i="4"/>
  <c r="I1801" i="4"/>
  <c r="F1801" i="4"/>
  <c r="D1801" i="4"/>
  <c r="C1801" i="4"/>
  <c r="Q1800" i="4"/>
  <c r="P1800" i="4"/>
  <c r="J1800" i="4"/>
  <c r="I1800" i="4"/>
  <c r="F1800" i="4"/>
  <c r="D1800" i="4"/>
  <c r="C1800" i="4"/>
  <c r="Q1799" i="4"/>
  <c r="P1799" i="4"/>
  <c r="J1799" i="4"/>
  <c r="I1799" i="4"/>
  <c r="F1799" i="4"/>
  <c r="D1799" i="4"/>
  <c r="C1799" i="4"/>
  <c r="Q1798" i="4"/>
  <c r="P1798" i="4"/>
  <c r="J1798" i="4"/>
  <c r="I1798" i="4"/>
  <c r="F1798" i="4"/>
  <c r="D1798" i="4"/>
  <c r="C1798" i="4"/>
  <c r="Q1797" i="4"/>
  <c r="P1797" i="4"/>
  <c r="J1797" i="4"/>
  <c r="I1797" i="4"/>
  <c r="F1797" i="4"/>
  <c r="D1797" i="4"/>
  <c r="C1797" i="4"/>
  <c r="Q1796" i="4"/>
  <c r="P1796" i="4"/>
  <c r="J1796" i="4"/>
  <c r="I1796" i="4"/>
  <c r="F1796" i="4"/>
  <c r="D1796" i="4"/>
  <c r="C1796" i="4"/>
  <c r="Q1795" i="4"/>
  <c r="P1795" i="4"/>
  <c r="J1795" i="4"/>
  <c r="I1795" i="4"/>
  <c r="F1795" i="4"/>
  <c r="D1795" i="4"/>
  <c r="C1795" i="4"/>
  <c r="Q1794" i="4"/>
  <c r="P1794" i="4"/>
  <c r="J1794" i="4"/>
  <c r="I1794" i="4"/>
  <c r="F1794" i="4"/>
  <c r="D1794" i="4"/>
  <c r="C1794" i="4"/>
  <c r="Q1793" i="4"/>
  <c r="P1793" i="4"/>
  <c r="S1794" i="4" l="1"/>
  <c r="S1797" i="4"/>
  <c r="S1801" i="4"/>
  <c r="S1800" i="4"/>
  <c r="S1795" i="4"/>
  <c r="S1798" i="4"/>
  <c r="S1802" i="4"/>
  <c r="S1796" i="4"/>
  <c r="S1799" i="4"/>
  <c r="J1793" i="4"/>
  <c r="I1793" i="4"/>
  <c r="F1793" i="4"/>
  <c r="D1793" i="4"/>
  <c r="C1793" i="4"/>
  <c r="Q1792" i="4"/>
  <c r="P1792" i="4"/>
  <c r="J1792" i="4"/>
  <c r="I1792" i="4"/>
  <c r="F1792" i="4"/>
  <c r="D1792" i="4"/>
  <c r="C1792" i="4"/>
  <c r="Q1791" i="4"/>
  <c r="P1791" i="4"/>
  <c r="S1792" i="4" l="1"/>
  <c r="S1793" i="4"/>
  <c r="J1791" i="4"/>
  <c r="I1791" i="4"/>
  <c r="F1791" i="4"/>
  <c r="D1791" i="4"/>
  <c r="C1791" i="4"/>
  <c r="Q1790" i="4"/>
  <c r="P1790" i="4"/>
  <c r="J1790" i="4"/>
  <c r="I1790" i="4"/>
  <c r="F1790" i="4"/>
  <c r="D1790" i="4"/>
  <c r="C1790" i="4"/>
  <c r="Q1789" i="4"/>
  <c r="P1789" i="4"/>
  <c r="J1789" i="4"/>
  <c r="I1789" i="4"/>
  <c r="F1789" i="4"/>
  <c r="D1789" i="4"/>
  <c r="C1789" i="4"/>
  <c r="Q1788" i="4"/>
  <c r="P1788" i="4"/>
  <c r="J1788" i="4"/>
  <c r="I1788" i="4"/>
  <c r="F1788" i="4"/>
  <c r="D1788" i="4"/>
  <c r="C1788" i="4"/>
  <c r="Q1787" i="4"/>
  <c r="P1787" i="4"/>
  <c r="J1787" i="4"/>
  <c r="I1787" i="4"/>
  <c r="F1787" i="4"/>
  <c r="D1787" i="4"/>
  <c r="C1787" i="4"/>
  <c r="Q1786" i="4"/>
  <c r="P1786" i="4"/>
  <c r="J1786" i="4"/>
  <c r="I1786" i="4"/>
  <c r="F1786" i="4"/>
  <c r="D1786" i="4"/>
  <c r="C1786" i="4"/>
  <c r="Q1785" i="4"/>
  <c r="P1785" i="4"/>
  <c r="J1785" i="4"/>
  <c r="I1785" i="4"/>
  <c r="F1785" i="4"/>
  <c r="D1785" i="4"/>
  <c r="C1785" i="4"/>
  <c r="Q1784" i="4"/>
  <c r="P1784" i="4"/>
  <c r="J1784" i="4"/>
  <c r="I1784" i="4"/>
  <c r="F1784" i="4"/>
  <c r="D1784" i="4"/>
  <c r="C1784" i="4"/>
  <c r="Q1783" i="4"/>
  <c r="P1783" i="4"/>
  <c r="J1783" i="4"/>
  <c r="I1783" i="4"/>
  <c r="F1783" i="4"/>
  <c r="D1783" i="4"/>
  <c r="C1783" i="4"/>
  <c r="Q1782" i="4"/>
  <c r="P1782" i="4"/>
  <c r="J1782" i="4"/>
  <c r="I1782" i="4"/>
  <c r="F1782" i="4"/>
  <c r="D1782" i="4"/>
  <c r="C1782" i="4"/>
  <c r="Q1781" i="4"/>
  <c r="P1781" i="4"/>
  <c r="S1784" i="4" l="1"/>
  <c r="S1788" i="4"/>
  <c r="S1785" i="4"/>
  <c r="S1789" i="4"/>
  <c r="S1782" i="4"/>
  <c r="S1786" i="4"/>
  <c r="S1790" i="4"/>
  <c r="S1783" i="4"/>
  <c r="S1787" i="4"/>
  <c r="S1791" i="4"/>
  <c r="J1781" i="4"/>
  <c r="I1781" i="4"/>
  <c r="F1781" i="4"/>
  <c r="D1781" i="4"/>
  <c r="C1781" i="4"/>
  <c r="Q1780" i="4"/>
  <c r="P1780" i="4"/>
  <c r="J1780" i="4"/>
  <c r="I1780" i="4"/>
  <c r="F1780" i="4"/>
  <c r="D1780" i="4"/>
  <c r="C1780" i="4"/>
  <c r="Q1779" i="4"/>
  <c r="P1779" i="4"/>
  <c r="J1779" i="4"/>
  <c r="I1779" i="4"/>
  <c r="F1779" i="4"/>
  <c r="D1779" i="4"/>
  <c r="C1779" i="4"/>
  <c r="Q1778" i="4"/>
  <c r="P1778" i="4"/>
  <c r="J1778" i="4"/>
  <c r="I1778" i="4"/>
  <c r="F1778" i="4"/>
  <c r="D1778" i="4"/>
  <c r="C1778" i="4"/>
  <c r="Q1777" i="4"/>
  <c r="P1777" i="4"/>
  <c r="S1779" i="4" l="1"/>
  <c r="S1778" i="4"/>
  <c r="S1780" i="4"/>
  <c r="S1781" i="4"/>
  <c r="J1777" i="4"/>
  <c r="I1777" i="4"/>
  <c r="F1777" i="4"/>
  <c r="D1777" i="4"/>
  <c r="C1777" i="4"/>
  <c r="Q1776" i="4"/>
  <c r="P1776" i="4"/>
  <c r="J1776" i="4"/>
  <c r="I1776" i="4"/>
  <c r="F1776" i="4"/>
  <c r="D1776" i="4"/>
  <c r="C1776" i="4"/>
  <c r="Q1775" i="4"/>
  <c r="P1775" i="4"/>
  <c r="S1776" i="4" l="1"/>
  <c r="S1777" i="4"/>
  <c r="J1775" i="4"/>
  <c r="I1775" i="4"/>
  <c r="F1775" i="4"/>
  <c r="D1775" i="4"/>
  <c r="C1775" i="4"/>
  <c r="Q1774" i="4"/>
  <c r="P1774" i="4"/>
  <c r="S1775" i="4" l="1"/>
  <c r="J1774" i="4"/>
  <c r="I1774" i="4"/>
  <c r="F1774" i="4"/>
  <c r="D1774" i="4"/>
  <c r="C1774" i="4"/>
  <c r="Q1773" i="4"/>
  <c r="P1773" i="4"/>
  <c r="J1773" i="4"/>
  <c r="I1773" i="4"/>
  <c r="F1773" i="4"/>
  <c r="D1773" i="4"/>
  <c r="C1773" i="4"/>
  <c r="Q1772" i="4"/>
  <c r="P1772" i="4"/>
  <c r="J1772" i="4"/>
  <c r="I1772" i="4"/>
  <c r="F1772" i="4"/>
  <c r="D1772" i="4"/>
  <c r="C1772" i="4"/>
  <c r="Q1771" i="4"/>
  <c r="P1771" i="4"/>
  <c r="J1771" i="4"/>
  <c r="I1771" i="4"/>
  <c r="F1771" i="4"/>
  <c r="D1771" i="4"/>
  <c r="C1771" i="4"/>
  <c r="Q1770" i="4"/>
  <c r="P1770" i="4"/>
  <c r="S1772" i="4" l="1"/>
  <c r="S1771" i="4"/>
  <c r="S1773" i="4"/>
  <c r="S1774" i="4"/>
  <c r="J1770" i="4"/>
  <c r="I1770" i="4"/>
  <c r="F1770" i="4"/>
  <c r="D1770" i="4"/>
  <c r="C1770" i="4"/>
  <c r="Q1769" i="4"/>
  <c r="P1769" i="4"/>
  <c r="J1769" i="4"/>
  <c r="I1769" i="4"/>
  <c r="F1769" i="4"/>
  <c r="D1769" i="4"/>
  <c r="C1769" i="4"/>
  <c r="Q1768" i="4"/>
  <c r="P1768" i="4"/>
  <c r="J1768" i="4"/>
  <c r="I1768" i="4"/>
  <c r="F1768" i="4"/>
  <c r="D1768" i="4"/>
  <c r="C1768" i="4"/>
  <c r="Q1767" i="4"/>
  <c r="P1767" i="4"/>
  <c r="J1767" i="4"/>
  <c r="I1767" i="4"/>
  <c r="F1767" i="4"/>
  <c r="D1767" i="4"/>
  <c r="C1767" i="4"/>
  <c r="Q1766" i="4"/>
  <c r="P1766" i="4"/>
  <c r="J1766" i="4"/>
  <c r="I1766" i="4"/>
  <c r="F1766" i="4"/>
  <c r="D1766" i="4"/>
  <c r="C1766" i="4"/>
  <c r="Q1765" i="4"/>
  <c r="P1765" i="4"/>
  <c r="J1765" i="4"/>
  <c r="I1765" i="4"/>
  <c r="F1765" i="4"/>
  <c r="D1765" i="4"/>
  <c r="C1765" i="4"/>
  <c r="Q1764" i="4"/>
  <c r="P1764" i="4"/>
  <c r="J1764" i="4"/>
  <c r="I1764" i="4"/>
  <c r="F1764" i="4"/>
  <c r="D1764" i="4"/>
  <c r="C1764" i="4"/>
  <c r="Q1763" i="4"/>
  <c r="P1763" i="4"/>
  <c r="J1763" i="4"/>
  <c r="I1763" i="4"/>
  <c r="F1763" i="4"/>
  <c r="D1763" i="4"/>
  <c r="C1763" i="4"/>
  <c r="Q1762" i="4"/>
  <c r="P1762" i="4"/>
  <c r="J1762" i="4"/>
  <c r="I1762" i="4"/>
  <c r="F1762" i="4"/>
  <c r="D1762" i="4"/>
  <c r="C1762" i="4"/>
  <c r="Q1761" i="4"/>
  <c r="P1761" i="4"/>
  <c r="S1763" i="4" l="1"/>
  <c r="S1767" i="4"/>
  <c r="S1762" i="4"/>
  <c r="S1766" i="4"/>
  <c r="S1770" i="4"/>
  <c r="S1764" i="4"/>
  <c r="S1768" i="4"/>
  <c r="S1765" i="4"/>
  <c r="S1769" i="4"/>
  <c r="J1761" i="4"/>
  <c r="I1761" i="4"/>
  <c r="F1761" i="4"/>
  <c r="D1761" i="4"/>
  <c r="C1761" i="4"/>
  <c r="Q1760" i="4"/>
  <c r="P1760" i="4"/>
  <c r="J1760" i="4"/>
  <c r="I1760" i="4"/>
  <c r="F1760" i="4"/>
  <c r="D1760" i="4"/>
  <c r="C1760" i="4"/>
  <c r="Q1759" i="4"/>
  <c r="P1759" i="4"/>
  <c r="J1759" i="4"/>
  <c r="I1759" i="4"/>
  <c r="F1759" i="4"/>
  <c r="D1759" i="4"/>
  <c r="C1759" i="4"/>
  <c r="Q1758" i="4"/>
  <c r="P1758" i="4"/>
  <c r="J1758" i="4"/>
  <c r="I1758" i="4"/>
  <c r="F1758" i="4"/>
  <c r="D1758" i="4"/>
  <c r="C1758" i="4"/>
  <c r="Q1757" i="4"/>
  <c r="P1757" i="4"/>
  <c r="J1757" i="4"/>
  <c r="I1757" i="4"/>
  <c r="F1757" i="4"/>
  <c r="D1757" i="4"/>
  <c r="C1757" i="4"/>
  <c r="Q1756" i="4"/>
  <c r="P1756" i="4"/>
  <c r="J1756" i="4"/>
  <c r="I1756" i="4"/>
  <c r="F1756" i="4"/>
  <c r="D1756" i="4"/>
  <c r="C1756" i="4"/>
  <c r="Q1755" i="4"/>
  <c r="P1755" i="4"/>
  <c r="J1755" i="4"/>
  <c r="I1755" i="4"/>
  <c r="F1755" i="4"/>
  <c r="D1755" i="4"/>
  <c r="C1755" i="4"/>
  <c r="Q1754" i="4"/>
  <c r="P1754" i="4"/>
  <c r="J1754" i="4"/>
  <c r="I1754" i="4"/>
  <c r="F1754" i="4"/>
  <c r="D1754" i="4"/>
  <c r="C1754" i="4"/>
  <c r="Q1753" i="4"/>
  <c r="P1753" i="4"/>
  <c r="J1753" i="4"/>
  <c r="I1753" i="4"/>
  <c r="F1753" i="4"/>
  <c r="D1753" i="4"/>
  <c r="C1753" i="4"/>
  <c r="Q1752" i="4"/>
  <c r="P1752" i="4"/>
  <c r="S1753" i="4" l="1"/>
  <c r="S1757" i="4"/>
  <c r="S1756" i="4"/>
  <c r="S1760" i="4"/>
  <c r="S1754" i="4"/>
  <c r="S1758" i="4"/>
  <c r="S1755" i="4"/>
  <c r="S1759" i="4"/>
  <c r="S1761" i="4"/>
  <c r="J1752" i="4" l="1"/>
  <c r="I1752" i="4"/>
  <c r="F1752" i="4"/>
  <c r="D1752" i="4"/>
  <c r="C1752" i="4"/>
  <c r="Q1751" i="4"/>
  <c r="P1751" i="4"/>
  <c r="J1751" i="4"/>
  <c r="I1751" i="4"/>
  <c r="F1751" i="4"/>
  <c r="D1751" i="4"/>
  <c r="C1751" i="4"/>
  <c r="Q1750" i="4"/>
  <c r="P1750" i="4"/>
  <c r="J1750" i="4"/>
  <c r="I1750" i="4"/>
  <c r="F1750" i="4"/>
  <c r="D1750" i="4"/>
  <c r="C1750" i="4"/>
  <c r="Q1749" i="4"/>
  <c r="P1749" i="4"/>
  <c r="J1749" i="4"/>
  <c r="I1749" i="4"/>
  <c r="F1749" i="4"/>
  <c r="D1749" i="4"/>
  <c r="C1749" i="4"/>
  <c r="Q1748" i="4"/>
  <c r="P1748" i="4"/>
  <c r="J1748" i="4"/>
  <c r="I1748" i="4"/>
  <c r="F1748" i="4"/>
  <c r="D1748" i="4"/>
  <c r="C1748" i="4"/>
  <c r="Q1747" i="4"/>
  <c r="P1747" i="4"/>
  <c r="S1748" i="4" l="1"/>
  <c r="S1751" i="4"/>
  <c r="S1749" i="4"/>
  <c r="S1750" i="4"/>
  <c r="S1752" i="4"/>
  <c r="J1747" i="4"/>
  <c r="I1747" i="4"/>
  <c r="F1747" i="4"/>
  <c r="D1747" i="4"/>
  <c r="C1747" i="4"/>
  <c r="Q1746" i="4"/>
  <c r="P1746" i="4"/>
  <c r="J1746" i="4"/>
  <c r="I1746" i="4"/>
  <c r="F1746" i="4"/>
  <c r="D1746" i="4"/>
  <c r="C1746" i="4"/>
  <c r="Q1745" i="4"/>
  <c r="P1745" i="4"/>
  <c r="J1745" i="4"/>
  <c r="I1745" i="4"/>
  <c r="F1745" i="4"/>
  <c r="D1745" i="4"/>
  <c r="C1745" i="4"/>
  <c r="Q1744" i="4"/>
  <c r="P1744" i="4"/>
  <c r="J1744" i="4"/>
  <c r="I1744" i="4"/>
  <c r="F1744" i="4"/>
  <c r="D1744" i="4"/>
  <c r="C1744" i="4"/>
  <c r="Q1743" i="4"/>
  <c r="P1743" i="4"/>
  <c r="J1743" i="4"/>
  <c r="I1743" i="4"/>
  <c r="F1743" i="4"/>
  <c r="D1743" i="4"/>
  <c r="C1743" i="4"/>
  <c r="Q1742" i="4"/>
  <c r="P1742" i="4"/>
  <c r="J1742" i="4"/>
  <c r="I1742" i="4"/>
  <c r="F1742" i="4"/>
  <c r="D1742" i="4"/>
  <c r="C1742" i="4"/>
  <c r="Q1741" i="4"/>
  <c r="P1741" i="4"/>
  <c r="J1741" i="4"/>
  <c r="I1741" i="4"/>
  <c r="F1741" i="4"/>
  <c r="D1741" i="4"/>
  <c r="C1741" i="4"/>
  <c r="Q1740" i="4"/>
  <c r="P1740" i="4"/>
  <c r="S1744" i="4" l="1"/>
  <c r="S1742" i="4"/>
  <c r="S1746" i="4"/>
  <c r="S1741" i="4"/>
  <c r="S1743" i="4"/>
  <c r="S1745" i="4"/>
  <c r="S1747" i="4"/>
  <c r="J1740" i="4"/>
  <c r="I1740" i="4"/>
  <c r="F1740" i="4"/>
  <c r="D1740" i="4"/>
  <c r="C1740" i="4"/>
  <c r="Q1739" i="4"/>
  <c r="P1739" i="4"/>
  <c r="S1740" i="4" l="1"/>
  <c r="J1739" i="4"/>
  <c r="I1739" i="4"/>
  <c r="F1739" i="4"/>
  <c r="D1739" i="4"/>
  <c r="C1739" i="4"/>
  <c r="Q1738" i="4"/>
  <c r="P1738" i="4"/>
  <c r="J1738" i="4"/>
  <c r="I1738" i="4"/>
  <c r="F1738" i="4"/>
  <c r="D1738" i="4"/>
  <c r="C1738" i="4"/>
  <c r="Q1737" i="4"/>
  <c r="P1737" i="4"/>
  <c r="J1737" i="4"/>
  <c r="I1737" i="4"/>
  <c r="F1737" i="4"/>
  <c r="D1737" i="4"/>
  <c r="C1737" i="4"/>
  <c r="Q1736" i="4"/>
  <c r="P1736" i="4"/>
  <c r="J1736" i="4"/>
  <c r="I1736" i="4"/>
  <c r="F1736" i="4"/>
  <c r="D1736" i="4"/>
  <c r="C1736" i="4"/>
  <c r="Q1735" i="4"/>
  <c r="P1735" i="4"/>
  <c r="J1735" i="4"/>
  <c r="I1735" i="4"/>
  <c r="F1735" i="4"/>
  <c r="D1735" i="4"/>
  <c r="C1735" i="4"/>
  <c r="Q1734" i="4"/>
  <c r="P1734" i="4"/>
  <c r="J1734" i="4"/>
  <c r="I1734" i="4"/>
  <c r="F1734" i="4"/>
  <c r="D1734" i="4"/>
  <c r="C1734" i="4"/>
  <c r="Q1733" i="4"/>
  <c r="P1733" i="4"/>
  <c r="J1733" i="4"/>
  <c r="I1733" i="4"/>
  <c r="F1733" i="4"/>
  <c r="D1733" i="4"/>
  <c r="C1733" i="4"/>
  <c r="Q1732" i="4"/>
  <c r="P1732" i="4"/>
  <c r="J1732" i="4"/>
  <c r="I1732" i="4"/>
  <c r="F1732" i="4"/>
  <c r="D1732" i="4"/>
  <c r="C1732" i="4"/>
  <c r="Q1731" i="4"/>
  <c r="P1731" i="4"/>
  <c r="S1732" i="4" l="1"/>
  <c r="S1733" i="4"/>
  <c r="S1737" i="4"/>
  <c r="S1734" i="4"/>
  <c r="S1738" i="4"/>
  <c r="S1735" i="4"/>
  <c r="S1736" i="4"/>
  <c r="S1739" i="4"/>
  <c r="J1731" i="4"/>
  <c r="I1731" i="4"/>
  <c r="F1731" i="4"/>
  <c r="D1731" i="4"/>
  <c r="C1731" i="4"/>
  <c r="Q1730" i="4"/>
  <c r="P1730" i="4"/>
  <c r="J1730" i="4"/>
  <c r="I1730" i="4"/>
  <c r="F1730" i="4"/>
  <c r="D1730" i="4"/>
  <c r="C1730" i="4"/>
  <c r="Q1729" i="4"/>
  <c r="P1729" i="4"/>
  <c r="J1729" i="4"/>
  <c r="I1729" i="4"/>
  <c r="F1729" i="4"/>
  <c r="D1729" i="4"/>
  <c r="C1729" i="4"/>
  <c r="Q1728" i="4"/>
  <c r="P1728" i="4"/>
  <c r="J1728" i="4"/>
  <c r="I1728" i="4"/>
  <c r="F1728" i="4"/>
  <c r="D1728" i="4"/>
  <c r="C1728" i="4"/>
  <c r="Q1727" i="4"/>
  <c r="P1727" i="4"/>
  <c r="J1727" i="4"/>
  <c r="I1727" i="4"/>
  <c r="F1727" i="4"/>
  <c r="D1727" i="4"/>
  <c r="C1727" i="4"/>
  <c r="Q1726" i="4"/>
  <c r="P1726" i="4"/>
  <c r="J1726" i="4"/>
  <c r="I1726" i="4"/>
  <c r="F1726" i="4"/>
  <c r="D1726" i="4"/>
  <c r="C1726" i="4"/>
  <c r="Q1725" i="4"/>
  <c r="P1725" i="4"/>
  <c r="J1725" i="4"/>
  <c r="I1725" i="4"/>
  <c r="F1725" i="4"/>
  <c r="D1725" i="4"/>
  <c r="C1725" i="4"/>
  <c r="Q1724" i="4"/>
  <c r="P1724" i="4"/>
  <c r="J1724" i="4"/>
  <c r="I1724" i="4"/>
  <c r="F1724" i="4"/>
  <c r="D1724" i="4"/>
  <c r="C1724" i="4"/>
  <c r="Q1723" i="4"/>
  <c r="P1723" i="4"/>
  <c r="J1723" i="4"/>
  <c r="I1723" i="4"/>
  <c r="F1723" i="4"/>
  <c r="D1723" i="4"/>
  <c r="C1723" i="4"/>
  <c r="Q1722" i="4"/>
  <c r="P1722" i="4"/>
  <c r="J1722" i="4"/>
  <c r="I1722" i="4"/>
  <c r="F1722" i="4"/>
  <c r="D1722" i="4"/>
  <c r="C1722" i="4"/>
  <c r="Q1721" i="4"/>
  <c r="P1721" i="4"/>
  <c r="J1721" i="4"/>
  <c r="I1721" i="4"/>
  <c r="F1721" i="4"/>
  <c r="D1721" i="4"/>
  <c r="C1721" i="4"/>
  <c r="Q1720" i="4"/>
  <c r="P1720" i="4"/>
  <c r="J1720" i="4"/>
  <c r="I1720" i="4"/>
  <c r="F1720" i="4"/>
  <c r="D1720" i="4"/>
  <c r="C1720" i="4"/>
  <c r="Q1719" i="4"/>
  <c r="P1719" i="4"/>
  <c r="J1719" i="4"/>
  <c r="I1719" i="4"/>
  <c r="F1719" i="4"/>
  <c r="D1719" i="4"/>
  <c r="C1719" i="4"/>
  <c r="Q1718" i="4"/>
  <c r="P1718" i="4"/>
  <c r="J1718" i="4"/>
  <c r="I1718" i="4"/>
  <c r="F1718" i="4"/>
  <c r="D1718" i="4"/>
  <c r="C1718" i="4"/>
  <c r="Q1717" i="4"/>
  <c r="P1717" i="4"/>
  <c r="J1717" i="4"/>
  <c r="I1717" i="4"/>
  <c r="F1717" i="4"/>
  <c r="D1717" i="4"/>
  <c r="C1717" i="4"/>
  <c r="Q1716" i="4"/>
  <c r="P1716" i="4"/>
  <c r="J1716" i="4"/>
  <c r="I1716" i="4"/>
  <c r="F1716" i="4"/>
  <c r="D1716" i="4"/>
  <c r="C1716" i="4"/>
  <c r="Q1715" i="4"/>
  <c r="P1715" i="4"/>
  <c r="J1715" i="4"/>
  <c r="I1715" i="4"/>
  <c r="F1715" i="4"/>
  <c r="D1715" i="4"/>
  <c r="C1715" i="4"/>
  <c r="Q1714" i="4"/>
  <c r="P1714" i="4"/>
  <c r="J1714" i="4"/>
  <c r="I1714" i="4"/>
  <c r="F1714" i="4"/>
  <c r="D1714" i="4"/>
  <c r="C1714" i="4"/>
  <c r="Q1713" i="4"/>
  <c r="P1713" i="4"/>
  <c r="J1713" i="4"/>
  <c r="I1713" i="4"/>
  <c r="F1713" i="4"/>
  <c r="D1713" i="4"/>
  <c r="C1713" i="4"/>
  <c r="Q1712" i="4"/>
  <c r="P1712" i="4"/>
  <c r="J1712" i="4"/>
  <c r="I1712" i="4"/>
  <c r="F1712" i="4"/>
  <c r="D1712" i="4"/>
  <c r="C1712" i="4"/>
  <c r="Q1711" i="4"/>
  <c r="P1711" i="4"/>
  <c r="J1711" i="4"/>
  <c r="I1711" i="4"/>
  <c r="F1711" i="4"/>
  <c r="D1711" i="4"/>
  <c r="C1711" i="4"/>
  <c r="Q1710" i="4"/>
  <c r="P1710" i="4"/>
  <c r="J1710" i="4"/>
  <c r="I1710" i="4"/>
  <c r="F1710" i="4"/>
  <c r="D1710" i="4"/>
  <c r="C1710" i="4"/>
  <c r="Q1709" i="4"/>
  <c r="P1709" i="4"/>
  <c r="J1709" i="4"/>
  <c r="I1709" i="4"/>
  <c r="F1709" i="4"/>
  <c r="D1709" i="4"/>
  <c r="C1709" i="4"/>
  <c r="Q1708" i="4"/>
  <c r="P1708" i="4"/>
  <c r="J1708" i="4"/>
  <c r="I1708" i="4"/>
  <c r="F1708" i="4"/>
  <c r="D1708" i="4"/>
  <c r="C1708" i="4"/>
  <c r="Q1707" i="4"/>
  <c r="P1707" i="4"/>
  <c r="J1707" i="4"/>
  <c r="I1707" i="4"/>
  <c r="F1707" i="4"/>
  <c r="D1707" i="4"/>
  <c r="C1707" i="4"/>
  <c r="Q1706" i="4"/>
  <c r="P1706" i="4"/>
  <c r="J1706" i="4"/>
  <c r="I1706" i="4"/>
  <c r="F1706" i="4"/>
  <c r="D1706" i="4"/>
  <c r="C1706" i="4"/>
  <c r="Q1705" i="4"/>
  <c r="P1705" i="4"/>
  <c r="J1705" i="4"/>
  <c r="I1705" i="4"/>
  <c r="F1705" i="4"/>
  <c r="D1705" i="4"/>
  <c r="C1705" i="4"/>
  <c r="Q1704" i="4"/>
  <c r="P1704" i="4"/>
  <c r="S1707" i="4" l="1"/>
  <c r="S1711" i="4"/>
  <c r="S1715" i="4"/>
  <c r="S1719" i="4"/>
  <c r="S1723" i="4"/>
  <c r="S1727" i="4"/>
  <c r="S1705" i="4"/>
  <c r="S1706" i="4"/>
  <c r="S1710" i="4"/>
  <c r="S1714" i="4"/>
  <c r="S1718" i="4"/>
  <c r="S1722" i="4"/>
  <c r="S1726" i="4"/>
  <c r="S1730" i="4"/>
  <c r="S1708" i="4"/>
  <c r="S1712" i="4"/>
  <c r="S1716" i="4"/>
  <c r="S1720" i="4"/>
  <c r="S1724" i="4"/>
  <c r="S1728" i="4"/>
  <c r="S1709" i="4"/>
  <c r="S1713" i="4"/>
  <c r="S1717" i="4"/>
  <c r="S1721" i="4"/>
  <c r="S1725" i="4"/>
  <c r="S1729" i="4"/>
  <c r="S1731" i="4"/>
  <c r="J1704" i="4"/>
  <c r="I1704" i="4"/>
  <c r="F1704" i="4"/>
  <c r="D1704" i="4"/>
  <c r="C1704" i="4"/>
  <c r="Q1703" i="4"/>
  <c r="P1703" i="4"/>
  <c r="J1703" i="4"/>
  <c r="I1703" i="4"/>
  <c r="F1703" i="4"/>
  <c r="D1703" i="4"/>
  <c r="C1703" i="4"/>
  <c r="Q1702" i="4"/>
  <c r="P1702" i="4"/>
  <c r="J1702" i="4"/>
  <c r="I1702" i="4"/>
  <c r="F1702" i="4"/>
  <c r="D1702" i="4"/>
  <c r="C1702" i="4"/>
  <c r="Q1701" i="4"/>
  <c r="P1701" i="4"/>
  <c r="J1701" i="4"/>
  <c r="I1701" i="4"/>
  <c r="F1701" i="4"/>
  <c r="D1701" i="4"/>
  <c r="C1701" i="4"/>
  <c r="Q1700" i="4"/>
  <c r="P1700" i="4"/>
  <c r="J1700" i="4"/>
  <c r="I1700" i="4"/>
  <c r="F1700" i="4"/>
  <c r="D1700" i="4"/>
  <c r="C1700" i="4"/>
  <c r="Q1699" i="4"/>
  <c r="P1699" i="4"/>
  <c r="S1703" i="4" l="1"/>
  <c r="S1701" i="4"/>
  <c r="S1702" i="4"/>
  <c r="S1700" i="4"/>
  <c r="S1704" i="4"/>
  <c r="J1699" i="4"/>
  <c r="I1699" i="4"/>
  <c r="F1699" i="4"/>
  <c r="D1699" i="4"/>
  <c r="C1699" i="4"/>
  <c r="Q1698" i="4"/>
  <c r="P1698" i="4"/>
  <c r="S1699" i="4" l="1"/>
  <c r="J1698" i="4"/>
  <c r="I1698" i="4"/>
  <c r="F1698" i="4"/>
  <c r="D1698" i="4"/>
  <c r="C1698" i="4"/>
  <c r="Q1697" i="4"/>
  <c r="P1697" i="4"/>
  <c r="J1697" i="4"/>
  <c r="I1697" i="4"/>
  <c r="F1697" i="4"/>
  <c r="D1697" i="4"/>
  <c r="C1697" i="4"/>
  <c r="Q1696" i="4"/>
  <c r="P1696" i="4"/>
  <c r="J1696" i="4"/>
  <c r="I1696" i="4"/>
  <c r="F1696" i="4"/>
  <c r="D1696" i="4"/>
  <c r="C1696" i="4"/>
  <c r="Q1695" i="4"/>
  <c r="P1695" i="4"/>
  <c r="J1695" i="4"/>
  <c r="I1695" i="4"/>
  <c r="F1695" i="4"/>
  <c r="D1695" i="4"/>
  <c r="C1695" i="4"/>
  <c r="Q1694" i="4"/>
  <c r="P1694" i="4"/>
  <c r="J1694" i="4"/>
  <c r="I1694" i="4"/>
  <c r="F1694" i="4"/>
  <c r="D1694" i="4"/>
  <c r="C1694" i="4"/>
  <c r="Q1693" i="4"/>
  <c r="P1693" i="4"/>
  <c r="J1693" i="4"/>
  <c r="I1693" i="4"/>
  <c r="F1693" i="4"/>
  <c r="D1693" i="4"/>
  <c r="C1693" i="4"/>
  <c r="Q1692" i="4"/>
  <c r="P1692" i="4"/>
  <c r="J1692" i="4"/>
  <c r="I1692" i="4"/>
  <c r="F1692" i="4"/>
  <c r="D1692" i="4"/>
  <c r="C1692" i="4"/>
  <c r="Q1691" i="4"/>
  <c r="P1691" i="4"/>
  <c r="J1691" i="4"/>
  <c r="I1691" i="4"/>
  <c r="F1691" i="4"/>
  <c r="D1691" i="4"/>
  <c r="C1691" i="4"/>
  <c r="Q1690" i="4"/>
  <c r="P1690" i="4"/>
  <c r="J1690" i="4"/>
  <c r="I1690" i="4"/>
  <c r="F1690" i="4"/>
  <c r="D1690" i="4"/>
  <c r="C1690" i="4"/>
  <c r="Q1689" i="4"/>
  <c r="P1689" i="4"/>
  <c r="J1689" i="4"/>
  <c r="I1689" i="4"/>
  <c r="F1689" i="4"/>
  <c r="D1689" i="4"/>
  <c r="C1689" i="4"/>
  <c r="Q1688" i="4"/>
  <c r="P1688" i="4"/>
  <c r="J1688" i="4"/>
  <c r="I1688" i="4"/>
  <c r="F1688" i="4"/>
  <c r="D1688" i="4"/>
  <c r="C1688" i="4"/>
  <c r="Q1687" i="4"/>
  <c r="P1687" i="4"/>
  <c r="J1687" i="4"/>
  <c r="I1687" i="4"/>
  <c r="F1687" i="4"/>
  <c r="D1687" i="4"/>
  <c r="C1687" i="4"/>
  <c r="Q1686" i="4"/>
  <c r="P1686" i="4"/>
  <c r="J1686" i="4"/>
  <c r="I1686" i="4"/>
  <c r="F1686" i="4"/>
  <c r="D1686" i="4"/>
  <c r="C1686" i="4"/>
  <c r="Q1685" i="4"/>
  <c r="P1685" i="4"/>
  <c r="J1685" i="4"/>
  <c r="I1685" i="4"/>
  <c r="F1685" i="4"/>
  <c r="D1685" i="4"/>
  <c r="C1685" i="4"/>
  <c r="Q1684" i="4"/>
  <c r="P1684" i="4"/>
  <c r="J1684" i="4"/>
  <c r="I1684" i="4"/>
  <c r="F1684" i="4"/>
  <c r="D1684" i="4"/>
  <c r="C1684" i="4"/>
  <c r="Q1683" i="4"/>
  <c r="P1683" i="4"/>
  <c r="J1683" i="4"/>
  <c r="I1683" i="4"/>
  <c r="F1683" i="4"/>
  <c r="D1683" i="4"/>
  <c r="C1683" i="4"/>
  <c r="Q1682" i="4"/>
  <c r="P1682" i="4"/>
  <c r="J1682" i="4"/>
  <c r="I1682" i="4"/>
  <c r="F1682" i="4"/>
  <c r="D1682" i="4"/>
  <c r="C1682" i="4"/>
  <c r="Q1681" i="4"/>
  <c r="P1681" i="4"/>
  <c r="J1681" i="4"/>
  <c r="I1681" i="4"/>
  <c r="F1681" i="4"/>
  <c r="D1681" i="4"/>
  <c r="C1681" i="4"/>
  <c r="Q1680" i="4"/>
  <c r="P1680" i="4"/>
  <c r="J1680" i="4"/>
  <c r="I1680" i="4"/>
  <c r="F1680" i="4"/>
  <c r="D1680" i="4"/>
  <c r="C1680" i="4"/>
  <c r="Q1679" i="4"/>
  <c r="P1679" i="4"/>
  <c r="J1679" i="4"/>
  <c r="I1679" i="4"/>
  <c r="F1679" i="4"/>
  <c r="D1679" i="4"/>
  <c r="C1679" i="4"/>
  <c r="Q1678" i="4"/>
  <c r="P1678" i="4"/>
  <c r="J1678" i="4"/>
  <c r="I1678" i="4"/>
  <c r="F1678" i="4"/>
  <c r="D1678" i="4"/>
  <c r="C1678" i="4"/>
  <c r="Q1677" i="4"/>
  <c r="P1677" i="4"/>
  <c r="J1677" i="4"/>
  <c r="I1677" i="4"/>
  <c r="F1677" i="4"/>
  <c r="D1677" i="4"/>
  <c r="C1677" i="4"/>
  <c r="Q1676" i="4"/>
  <c r="P1676" i="4"/>
  <c r="J1676" i="4"/>
  <c r="I1676" i="4"/>
  <c r="F1676" i="4"/>
  <c r="D1676" i="4"/>
  <c r="C1676" i="4"/>
  <c r="Q1675" i="4"/>
  <c r="P1675" i="4"/>
  <c r="J1675" i="4"/>
  <c r="I1675" i="4"/>
  <c r="F1675" i="4"/>
  <c r="D1675" i="4"/>
  <c r="C1675" i="4"/>
  <c r="Q1674" i="4"/>
  <c r="P1674" i="4"/>
  <c r="J1674" i="4"/>
  <c r="I1674" i="4"/>
  <c r="F1674" i="4"/>
  <c r="D1674" i="4"/>
  <c r="C1674" i="4"/>
  <c r="Q1673" i="4"/>
  <c r="P1673" i="4"/>
  <c r="J1673" i="4"/>
  <c r="I1673" i="4"/>
  <c r="F1673" i="4"/>
  <c r="D1673" i="4"/>
  <c r="C1673" i="4"/>
  <c r="Q1672" i="4"/>
  <c r="P1672" i="4"/>
  <c r="J1672" i="4"/>
  <c r="I1672" i="4"/>
  <c r="F1672" i="4"/>
  <c r="D1672" i="4"/>
  <c r="C1672" i="4"/>
  <c r="Q1671" i="4"/>
  <c r="P1671" i="4"/>
  <c r="J1671" i="4"/>
  <c r="I1671" i="4"/>
  <c r="F1671" i="4"/>
  <c r="D1671" i="4"/>
  <c r="C1671" i="4"/>
  <c r="Q1670" i="4"/>
  <c r="P1670" i="4"/>
  <c r="J1670" i="4"/>
  <c r="I1670" i="4"/>
  <c r="F1670" i="4"/>
  <c r="D1670" i="4"/>
  <c r="C1670" i="4"/>
  <c r="Q1669" i="4"/>
  <c r="P1669" i="4"/>
  <c r="J1669" i="4"/>
  <c r="I1669" i="4"/>
  <c r="F1669" i="4"/>
  <c r="D1669" i="4"/>
  <c r="C1669" i="4"/>
  <c r="Q1668" i="4"/>
  <c r="P1668" i="4"/>
  <c r="J1668" i="4"/>
  <c r="I1668" i="4"/>
  <c r="F1668" i="4"/>
  <c r="D1668" i="4"/>
  <c r="C1668" i="4"/>
  <c r="Q1667" i="4"/>
  <c r="P1667" i="4"/>
  <c r="J1667" i="4"/>
  <c r="I1667" i="4"/>
  <c r="F1667" i="4"/>
  <c r="D1667" i="4"/>
  <c r="C1667" i="4"/>
  <c r="Q1666" i="4"/>
  <c r="P1666" i="4"/>
  <c r="J1666" i="4"/>
  <c r="I1666" i="4"/>
  <c r="F1666" i="4"/>
  <c r="D1666" i="4"/>
  <c r="C1666" i="4"/>
  <c r="Q1665" i="4"/>
  <c r="P1665" i="4"/>
  <c r="J1665" i="4"/>
  <c r="I1665" i="4"/>
  <c r="F1665" i="4"/>
  <c r="D1665" i="4"/>
  <c r="C1665" i="4"/>
  <c r="Q1664" i="4"/>
  <c r="P1664" i="4"/>
  <c r="J1664" i="4"/>
  <c r="I1664" i="4"/>
  <c r="F1664" i="4"/>
  <c r="D1664" i="4"/>
  <c r="C1664" i="4"/>
  <c r="Q1663" i="4"/>
  <c r="P1663" i="4"/>
  <c r="J1663" i="4"/>
  <c r="I1663" i="4"/>
  <c r="F1663" i="4"/>
  <c r="D1663" i="4"/>
  <c r="C1663" i="4"/>
  <c r="Q1662" i="4"/>
  <c r="P1662" i="4"/>
  <c r="J1662" i="4"/>
  <c r="I1662" i="4"/>
  <c r="F1662" i="4"/>
  <c r="D1662" i="4"/>
  <c r="C1662" i="4"/>
  <c r="Q1661" i="4"/>
  <c r="P1661" i="4"/>
  <c r="J1661" i="4"/>
  <c r="I1661" i="4"/>
  <c r="F1661" i="4"/>
  <c r="D1661" i="4"/>
  <c r="C1661" i="4"/>
  <c r="Q1660" i="4"/>
  <c r="P1660" i="4"/>
  <c r="S1662" i="4" l="1"/>
  <c r="S1666" i="4"/>
  <c r="S1669" i="4"/>
  <c r="S1673" i="4"/>
  <c r="S1677" i="4"/>
  <c r="S1681" i="4"/>
  <c r="S1684" i="4"/>
  <c r="S1688" i="4"/>
  <c r="S1692" i="4"/>
  <c r="S1696" i="4"/>
  <c r="S1663" i="4"/>
  <c r="S1667" i="4"/>
  <c r="S1670" i="4"/>
  <c r="S1674" i="4"/>
  <c r="S1678" i="4"/>
  <c r="S1685" i="4"/>
  <c r="S1689" i="4"/>
  <c r="S1693" i="4"/>
  <c r="S1697" i="4"/>
  <c r="S1664" i="4"/>
  <c r="S1671" i="4"/>
  <c r="S1675" i="4"/>
  <c r="S1679" i="4"/>
  <c r="S1682" i="4"/>
  <c r="S1686" i="4"/>
  <c r="S1690" i="4"/>
  <c r="S1694" i="4"/>
  <c r="S1661" i="4"/>
  <c r="S1665" i="4"/>
  <c r="S1668" i="4"/>
  <c r="S1672" i="4"/>
  <c r="S1676" i="4"/>
  <c r="S1680" i="4"/>
  <c r="S1683" i="4"/>
  <c r="S1687" i="4"/>
  <c r="S1691" i="4"/>
  <c r="S1695" i="4"/>
  <c r="S1698" i="4"/>
  <c r="J1660" i="4"/>
  <c r="I1660" i="4"/>
  <c r="F1660" i="4"/>
  <c r="D1660" i="4"/>
  <c r="C1660" i="4"/>
  <c r="Q1659" i="4"/>
  <c r="P1659" i="4"/>
  <c r="J1659" i="4"/>
  <c r="I1659" i="4"/>
  <c r="F1659" i="4"/>
  <c r="D1659" i="4"/>
  <c r="C1659" i="4"/>
  <c r="Q1658" i="4"/>
  <c r="P1658" i="4"/>
  <c r="J1658" i="4"/>
  <c r="I1658" i="4"/>
  <c r="F1658" i="4"/>
  <c r="D1658" i="4"/>
  <c r="C1658" i="4"/>
  <c r="Q1657" i="4"/>
  <c r="P1657" i="4"/>
  <c r="J1657" i="4"/>
  <c r="I1657" i="4"/>
  <c r="F1657" i="4"/>
  <c r="D1657" i="4"/>
  <c r="C1657" i="4"/>
  <c r="Q1656" i="4"/>
  <c r="P1656" i="4"/>
  <c r="J1656" i="4"/>
  <c r="I1656" i="4"/>
  <c r="F1656" i="4"/>
  <c r="D1656" i="4"/>
  <c r="C1656" i="4"/>
  <c r="Q1655" i="4"/>
  <c r="P1655" i="4"/>
  <c r="J1655" i="4"/>
  <c r="I1655" i="4"/>
  <c r="F1655" i="4"/>
  <c r="D1655" i="4"/>
  <c r="C1655" i="4"/>
  <c r="Q1654" i="4"/>
  <c r="P1654" i="4"/>
  <c r="J1654" i="4"/>
  <c r="I1654" i="4"/>
  <c r="F1654" i="4"/>
  <c r="D1654" i="4"/>
  <c r="C1654" i="4"/>
  <c r="Q1653" i="4"/>
  <c r="P1653" i="4"/>
  <c r="J1653" i="4"/>
  <c r="I1653" i="4"/>
  <c r="F1653" i="4"/>
  <c r="D1653" i="4"/>
  <c r="C1653" i="4"/>
  <c r="Q1652" i="4"/>
  <c r="P1652" i="4"/>
  <c r="S1658" i="4" l="1"/>
  <c r="S1653" i="4"/>
  <c r="S1657" i="4"/>
  <c r="S1655" i="4"/>
  <c r="S1659" i="4"/>
  <c r="S1656" i="4"/>
  <c r="S1654" i="4"/>
  <c r="S1660" i="4"/>
  <c r="J1652" i="4"/>
  <c r="I1652" i="4"/>
  <c r="F1652" i="4"/>
  <c r="D1652" i="4"/>
  <c r="C1652" i="4"/>
  <c r="Q1651" i="4"/>
  <c r="P1651" i="4"/>
  <c r="J1651" i="4"/>
  <c r="I1651" i="4"/>
  <c r="F1651" i="4"/>
  <c r="D1651" i="4"/>
  <c r="C1651" i="4"/>
  <c r="Q1650" i="4"/>
  <c r="P1650" i="4"/>
  <c r="J1650" i="4"/>
  <c r="I1650" i="4"/>
  <c r="F1650" i="4"/>
  <c r="D1650" i="4"/>
  <c r="C1650" i="4"/>
  <c r="Q1649" i="4"/>
  <c r="P1649" i="4"/>
  <c r="J1649" i="4"/>
  <c r="I1649" i="4"/>
  <c r="F1649" i="4"/>
  <c r="D1649" i="4"/>
  <c r="C1649" i="4"/>
  <c r="Q1648" i="4"/>
  <c r="P1648" i="4"/>
  <c r="J1648" i="4"/>
  <c r="I1648" i="4"/>
  <c r="F1648" i="4"/>
  <c r="D1648" i="4"/>
  <c r="C1648" i="4"/>
  <c r="Q1647" i="4"/>
  <c r="P1647" i="4"/>
  <c r="J1647" i="4"/>
  <c r="I1647" i="4"/>
  <c r="F1647" i="4"/>
  <c r="D1647" i="4"/>
  <c r="C1647" i="4"/>
  <c r="Q1646" i="4"/>
  <c r="P1646" i="4"/>
  <c r="J1646" i="4"/>
  <c r="I1646" i="4"/>
  <c r="F1646" i="4"/>
  <c r="D1646" i="4"/>
  <c r="C1646" i="4"/>
  <c r="Q1645" i="4"/>
  <c r="P1645" i="4"/>
  <c r="J1645" i="4"/>
  <c r="I1645" i="4"/>
  <c r="F1645" i="4"/>
  <c r="D1645" i="4"/>
  <c r="C1645" i="4"/>
  <c r="Q1644" i="4"/>
  <c r="P1644" i="4"/>
  <c r="J1644" i="4"/>
  <c r="I1644" i="4"/>
  <c r="F1644" i="4"/>
  <c r="D1644" i="4"/>
  <c r="C1644" i="4"/>
  <c r="Q1643" i="4"/>
  <c r="P1643" i="4"/>
  <c r="S1646" i="4" l="1"/>
  <c r="S1650" i="4"/>
  <c r="S1649" i="4"/>
  <c r="S1644" i="4"/>
  <c r="S1647" i="4"/>
  <c r="S1651" i="4"/>
  <c r="S1645" i="4"/>
  <c r="S1648" i="4"/>
  <c r="S1652" i="4"/>
  <c r="J1643" i="4"/>
  <c r="I1643" i="4"/>
  <c r="F1643" i="4"/>
  <c r="D1643" i="4"/>
  <c r="C1643" i="4"/>
  <c r="Q1642" i="4"/>
  <c r="P1642" i="4"/>
  <c r="J1642" i="4"/>
  <c r="I1642" i="4"/>
  <c r="F1642" i="4"/>
  <c r="D1642" i="4"/>
  <c r="C1642" i="4"/>
  <c r="Q1641" i="4"/>
  <c r="P1641" i="4"/>
  <c r="J1641" i="4"/>
  <c r="I1641" i="4"/>
  <c r="F1641" i="4"/>
  <c r="D1641" i="4"/>
  <c r="C1641" i="4"/>
  <c r="Q1640" i="4"/>
  <c r="P1640" i="4"/>
  <c r="J1640" i="4"/>
  <c r="I1640" i="4"/>
  <c r="F1640" i="4"/>
  <c r="D1640" i="4"/>
  <c r="C1640" i="4"/>
  <c r="Q1639" i="4"/>
  <c r="P1639" i="4"/>
  <c r="J1639" i="4"/>
  <c r="I1639" i="4"/>
  <c r="F1639" i="4"/>
  <c r="D1639" i="4"/>
  <c r="C1639" i="4"/>
  <c r="Q1638" i="4"/>
  <c r="P1638" i="4"/>
  <c r="J1638" i="4"/>
  <c r="I1638" i="4"/>
  <c r="F1638" i="4"/>
  <c r="D1638" i="4"/>
  <c r="C1638" i="4"/>
  <c r="Q1637" i="4"/>
  <c r="P1637" i="4"/>
  <c r="J1637" i="4"/>
  <c r="I1637" i="4"/>
  <c r="F1637" i="4"/>
  <c r="D1637" i="4"/>
  <c r="C1637" i="4"/>
  <c r="Q1636" i="4"/>
  <c r="P1636" i="4"/>
  <c r="J1636" i="4"/>
  <c r="I1636" i="4"/>
  <c r="F1636" i="4"/>
  <c r="D1636" i="4"/>
  <c r="C1636" i="4"/>
  <c r="Q1635" i="4"/>
  <c r="P1635" i="4"/>
  <c r="J1635" i="4"/>
  <c r="I1635" i="4"/>
  <c r="F1635" i="4"/>
  <c r="D1635" i="4"/>
  <c r="C1635" i="4"/>
  <c r="Q1634" i="4"/>
  <c r="P1634" i="4"/>
  <c r="J1634" i="4"/>
  <c r="I1634" i="4"/>
  <c r="F1634" i="4"/>
  <c r="D1634" i="4"/>
  <c r="C1634" i="4"/>
  <c r="Q1633" i="4"/>
  <c r="P1633" i="4"/>
  <c r="J1633" i="4"/>
  <c r="I1633" i="4"/>
  <c r="F1633" i="4"/>
  <c r="D1633" i="4"/>
  <c r="C1633" i="4"/>
  <c r="Q1632" i="4"/>
  <c r="P1632" i="4"/>
  <c r="J1632" i="4"/>
  <c r="I1632" i="4"/>
  <c r="F1632" i="4"/>
  <c r="D1632" i="4"/>
  <c r="C1632" i="4"/>
  <c r="Q1631" i="4"/>
  <c r="P1631" i="4"/>
  <c r="J1631" i="4"/>
  <c r="I1631" i="4"/>
  <c r="F1631" i="4"/>
  <c r="D1631" i="4"/>
  <c r="C1631" i="4"/>
  <c r="Q1630" i="4"/>
  <c r="P1630" i="4"/>
  <c r="S1631" i="4" l="1"/>
  <c r="S1635" i="4"/>
  <c r="S1639" i="4"/>
  <c r="S1634" i="4"/>
  <c r="S1638" i="4"/>
  <c r="S1642" i="4"/>
  <c r="S1632" i="4"/>
  <c r="S1636" i="4"/>
  <c r="S1640" i="4"/>
  <c r="S1633" i="4"/>
  <c r="S1637" i="4"/>
  <c r="S1641" i="4"/>
  <c r="S1643" i="4"/>
  <c r="J1630" i="4"/>
  <c r="I1630" i="4"/>
  <c r="F1630" i="4"/>
  <c r="D1630" i="4"/>
  <c r="C1630" i="4"/>
  <c r="Q1629" i="4"/>
  <c r="P1629" i="4"/>
  <c r="S1630" i="4" l="1"/>
  <c r="J1629" i="4"/>
  <c r="I1629" i="4"/>
  <c r="F1629" i="4"/>
  <c r="D1629" i="4"/>
  <c r="C1629" i="4"/>
  <c r="Q1628" i="4"/>
  <c r="P1628" i="4"/>
  <c r="S1629" i="4" l="1"/>
  <c r="J1628" i="4"/>
  <c r="I1628" i="4"/>
  <c r="F1628" i="4"/>
  <c r="D1628" i="4"/>
  <c r="C1628" i="4"/>
  <c r="Q1627" i="4"/>
  <c r="P1627" i="4"/>
  <c r="J1627" i="4"/>
  <c r="I1627" i="4"/>
  <c r="F1627" i="4"/>
  <c r="D1627" i="4"/>
  <c r="C1627" i="4"/>
  <c r="Q1626" i="4"/>
  <c r="P1626" i="4"/>
  <c r="J1626" i="4"/>
  <c r="I1626" i="4"/>
  <c r="F1626" i="4"/>
  <c r="D1626" i="4"/>
  <c r="C1626" i="4"/>
  <c r="Q1625" i="4"/>
  <c r="P1625" i="4"/>
  <c r="J1625" i="4"/>
  <c r="I1625" i="4"/>
  <c r="F1625" i="4"/>
  <c r="D1625" i="4"/>
  <c r="C1625" i="4"/>
  <c r="Q1624" i="4"/>
  <c r="P1624" i="4"/>
  <c r="S1627" i="4" l="1"/>
  <c r="S1626" i="4"/>
  <c r="S1625" i="4"/>
  <c r="S1628" i="4"/>
  <c r="J1624" i="4"/>
  <c r="I1624" i="4"/>
  <c r="F1624" i="4"/>
  <c r="D1624" i="4"/>
  <c r="C1624" i="4"/>
  <c r="Q1623" i="4"/>
  <c r="P1623" i="4"/>
  <c r="S1624" i="4" l="1"/>
  <c r="J1623" i="4"/>
  <c r="I1623" i="4"/>
  <c r="F1623" i="4"/>
  <c r="D1623" i="4"/>
  <c r="C1623" i="4"/>
  <c r="Q1622" i="4"/>
  <c r="P1622" i="4"/>
  <c r="S1623" i="4" l="1"/>
  <c r="J1622" i="4"/>
  <c r="I1622" i="4"/>
  <c r="F1622" i="4"/>
  <c r="D1622" i="4"/>
  <c r="C1622" i="4"/>
  <c r="Q1621" i="4"/>
  <c r="P1621" i="4"/>
  <c r="S1622" i="4" l="1"/>
  <c r="J1621" i="4"/>
  <c r="I1621" i="4"/>
  <c r="F1621" i="4"/>
  <c r="D1621" i="4"/>
  <c r="C1621" i="4"/>
  <c r="Q1620" i="4"/>
  <c r="P1620" i="4"/>
  <c r="J1620" i="4"/>
  <c r="I1620" i="4"/>
  <c r="F1620" i="4"/>
  <c r="D1620" i="4"/>
  <c r="C1620" i="4"/>
  <c r="Q1619" i="4"/>
  <c r="P1619" i="4"/>
  <c r="J1619" i="4"/>
  <c r="I1619" i="4"/>
  <c r="F1619" i="4"/>
  <c r="D1619" i="4"/>
  <c r="C1619" i="4"/>
  <c r="Q1618" i="4"/>
  <c r="P1618" i="4"/>
  <c r="J1618" i="4"/>
  <c r="I1618" i="4"/>
  <c r="F1618" i="4"/>
  <c r="D1618" i="4"/>
  <c r="C1618" i="4"/>
  <c r="Q1617" i="4"/>
  <c r="P1617" i="4"/>
  <c r="J1617" i="4"/>
  <c r="I1617" i="4"/>
  <c r="F1617" i="4"/>
  <c r="D1617" i="4"/>
  <c r="C1617" i="4"/>
  <c r="Q1616" i="4"/>
  <c r="P1616" i="4"/>
  <c r="J1616" i="4"/>
  <c r="I1616" i="4"/>
  <c r="F1616" i="4"/>
  <c r="D1616" i="4"/>
  <c r="C1616" i="4"/>
  <c r="Q1615" i="4"/>
  <c r="P1615" i="4"/>
  <c r="J1615" i="4"/>
  <c r="I1615" i="4"/>
  <c r="F1615" i="4"/>
  <c r="D1615" i="4"/>
  <c r="C1615" i="4"/>
  <c r="Q1614" i="4"/>
  <c r="P1614" i="4"/>
  <c r="J1614" i="4"/>
  <c r="I1614" i="4"/>
  <c r="F1614" i="4"/>
  <c r="D1614" i="4"/>
  <c r="C1614" i="4"/>
  <c r="Q1613" i="4"/>
  <c r="P1613" i="4"/>
  <c r="J1613" i="4"/>
  <c r="I1613" i="4"/>
  <c r="F1613" i="4"/>
  <c r="D1613" i="4"/>
  <c r="C1613" i="4"/>
  <c r="Q1612" i="4"/>
  <c r="P1612" i="4"/>
  <c r="J1612" i="4"/>
  <c r="I1612" i="4"/>
  <c r="F1612" i="4"/>
  <c r="D1612" i="4"/>
  <c r="C1612" i="4"/>
  <c r="Q1611" i="4"/>
  <c r="P1611" i="4"/>
  <c r="J1611" i="4"/>
  <c r="I1611" i="4"/>
  <c r="F1611" i="4"/>
  <c r="D1611" i="4"/>
  <c r="C1611" i="4"/>
  <c r="Q1610" i="4"/>
  <c r="P1610" i="4"/>
  <c r="J1610" i="4"/>
  <c r="I1610" i="4"/>
  <c r="F1610" i="4"/>
  <c r="D1610" i="4"/>
  <c r="C1610" i="4"/>
  <c r="Q1609" i="4"/>
  <c r="P1609" i="4"/>
  <c r="J1609" i="4"/>
  <c r="I1609" i="4"/>
  <c r="F1609" i="4"/>
  <c r="D1609" i="4"/>
  <c r="C1609" i="4"/>
  <c r="Q1608" i="4"/>
  <c r="P1608" i="4"/>
  <c r="J1608" i="4"/>
  <c r="I1608" i="4"/>
  <c r="F1608" i="4"/>
  <c r="D1608" i="4"/>
  <c r="C1608" i="4"/>
  <c r="Q1607" i="4"/>
  <c r="P1607" i="4"/>
  <c r="J1607" i="4"/>
  <c r="I1607" i="4"/>
  <c r="F1607" i="4"/>
  <c r="D1607" i="4"/>
  <c r="C1607" i="4"/>
  <c r="Q1606" i="4"/>
  <c r="P1606" i="4"/>
  <c r="J1606" i="4"/>
  <c r="I1606" i="4"/>
  <c r="F1606" i="4"/>
  <c r="D1606" i="4"/>
  <c r="C1606" i="4"/>
  <c r="Q1605" i="4"/>
  <c r="P1605" i="4"/>
  <c r="J1605" i="4"/>
  <c r="I1605" i="4"/>
  <c r="F1605" i="4"/>
  <c r="D1605" i="4"/>
  <c r="C1605" i="4"/>
  <c r="Q1604" i="4"/>
  <c r="P1604" i="4"/>
  <c r="J1604" i="4"/>
  <c r="I1604" i="4"/>
  <c r="F1604" i="4"/>
  <c r="D1604" i="4"/>
  <c r="C1604" i="4"/>
  <c r="Q1603" i="4"/>
  <c r="P1603" i="4"/>
  <c r="J1603" i="4"/>
  <c r="I1603" i="4"/>
  <c r="F1603" i="4"/>
  <c r="D1603" i="4"/>
  <c r="C1603" i="4"/>
  <c r="Q1602" i="4"/>
  <c r="P1602" i="4"/>
  <c r="J1602" i="4"/>
  <c r="I1602" i="4"/>
  <c r="F1602" i="4"/>
  <c r="D1602" i="4"/>
  <c r="C1602" i="4"/>
  <c r="Q1601" i="4"/>
  <c r="P1601" i="4"/>
  <c r="J1601" i="4"/>
  <c r="I1601" i="4"/>
  <c r="F1601" i="4"/>
  <c r="D1601" i="4"/>
  <c r="C1601" i="4"/>
  <c r="Q1600" i="4"/>
  <c r="P1600" i="4"/>
  <c r="J1600" i="4"/>
  <c r="I1600" i="4"/>
  <c r="F1600" i="4"/>
  <c r="D1600" i="4"/>
  <c r="C1600" i="4"/>
  <c r="Q1599" i="4"/>
  <c r="P1599" i="4"/>
  <c r="J1599" i="4"/>
  <c r="I1599" i="4"/>
  <c r="F1599" i="4"/>
  <c r="D1599" i="4"/>
  <c r="C1599" i="4"/>
  <c r="Q1598" i="4"/>
  <c r="P1598" i="4"/>
  <c r="J1598" i="4"/>
  <c r="I1598" i="4"/>
  <c r="F1598" i="4"/>
  <c r="D1598" i="4"/>
  <c r="C1598" i="4"/>
  <c r="Q1597" i="4"/>
  <c r="P1597" i="4"/>
  <c r="J1597" i="4"/>
  <c r="I1597" i="4"/>
  <c r="F1597" i="4"/>
  <c r="D1597" i="4"/>
  <c r="C1597" i="4"/>
  <c r="Q1596" i="4"/>
  <c r="P1596" i="4"/>
  <c r="J1596" i="4"/>
  <c r="I1596" i="4"/>
  <c r="F1596" i="4"/>
  <c r="D1596" i="4"/>
  <c r="C1596" i="4"/>
  <c r="Q1595" i="4"/>
  <c r="P1595" i="4"/>
  <c r="J1595" i="4"/>
  <c r="I1595" i="4"/>
  <c r="F1595" i="4"/>
  <c r="D1595" i="4"/>
  <c r="C1595" i="4"/>
  <c r="Q1594" i="4"/>
  <c r="P1594" i="4"/>
  <c r="J1594" i="4"/>
  <c r="I1594" i="4"/>
  <c r="F1594" i="4"/>
  <c r="D1594" i="4"/>
  <c r="C1594" i="4"/>
  <c r="Q1593" i="4"/>
  <c r="P1593" i="4"/>
  <c r="J1593" i="4"/>
  <c r="I1593" i="4"/>
  <c r="F1593" i="4"/>
  <c r="D1593" i="4"/>
  <c r="C1593" i="4"/>
  <c r="Q1592" i="4"/>
  <c r="P1592" i="4"/>
  <c r="J1592" i="4"/>
  <c r="I1592" i="4"/>
  <c r="F1592" i="4"/>
  <c r="D1592" i="4"/>
  <c r="C1592" i="4"/>
  <c r="Q1591" i="4"/>
  <c r="P1591" i="4"/>
  <c r="J1591" i="4"/>
  <c r="I1591" i="4"/>
  <c r="F1591" i="4"/>
  <c r="D1591" i="4"/>
  <c r="C1591" i="4"/>
  <c r="Q1590" i="4"/>
  <c r="P1590" i="4"/>
  <c r="S1596" i="4" l="1"/>
  <c r="S1600" i="4"/>
  <c r="S1603" i="4"/>
  <c r="S1607" i="4"/>
  <c r="S1611" i="4"/>
  <c r="S1615" i="4"/>
  <c r="S1619" i="4"/>
  <c r="S1593" i="4"/>
  <c r="S1591" i="4"/>
  <c r="S1592" i="4"/>
  <c r="S1599" i="4"/>
  <c r="S1606" i="4"/>
  <c r="S1610" i="4"/>
  <c r="S1614" i="4"/>
  <c r="S1618" i="4"/>
  <c r="S1594" i="4"/>
  <c r="S1597" i="4"/>
  <c r="S1601" i="4"/>
  <c r="S1604" i="4"/>
  <c r="S1608" i="4"/>
  <c r="S1612" i="4"/>
  <c r="S1616" i="4"/>
  <c r="S1620" i="4"/>
  <c r="S1595" i="4"/>
  <c r="S1598" i="4"/>
  <c r="S1602" i="4"/>
  <c r="S1605" i="4"/>
  <c r="S1609" i="4"/>
  <c r="S1613" i="4"/>
  <c r="S1617" i="4"/>
  <c r="S1621" i="4"/>
  <c r="J1590" i="4"/>
  <c r="I1590" i="4"/>
  <c r="F1590" i="4"/>
  <c r="D1590" i="4"/>
  <c r="C1590" i="4"/>
  <c r="Q1589" i="4"/>
  <c r="P1589" i="4"/>
  <c r="J1589" i="4"/>
  <c r="I1589" i="4"/>
  <c r="F1589" i="4"/>
  <c r="D1589" i="4"/>
  <c r="C1589" i="4"/>
  <c r="Q1588" i="4"/>
  <c r="P1588" i="4"/>
  <c r="J1588" i="4"/>
  <c r="I1588" i="4"/>
  <c r="F1588" i="4"/>
  <c r="D1588" i="4"/>
  <c r="C1588" i="4"/>
  <c r="Q1587" i="4"/>
  <c r="P1587" i="4"/>
  <c r="J1587" i="4"/>
  <c r="I1587" i="4"/>
  <c r="F1587" i="4"/>
  <c r="D1587" i="4"/>
  <c r="C1587" i="4"/>
  <c r="Q1586" i="4"/>
  <c r="P1586" i="4"/>
  <c r="J1586" i="4"/>
  <c r="I1586" i="4"/>
  <c r="F1586" i="4"/>
  <c r="D1586" i="4"/>
  <c r="C1586" i="4"/>
  <c r="Q1585" i="4"/>
  <c r="P1585" i="4"/>
  <c r="J1585" i="4"/>
  <c r="I1585" i="4"/>
  <c r="F1585" i="4"/>
  <c r="D1585" i="4"/>
  <c r="C1585" i="4"/>
  <c r="Q1584" i="4"/>
  <c r="P1584" i="4"/>
  <c r="J1584" i="4"/>
  <c r="I1584" i="4"/>
  <c r="F1584" i="4"/>
  <c r="D1584" i="4"/>
  <c r="C1584" i="4"/>
  <c r="Q1583" i="4"/>
  <c r="P1583" i="4"/>
  <c r="J1583" i="4"/>
  <c r="I1583" i="4"/>
  <c r="F1583" i="4"/>
  <c r="D1583" i="4"/>
  <c r="C1583" i="4"/>
  <c r="Q1582" i="4"/>
  <c r="P1582" i="4"/>
  <c r="J1582" i="4"/>
  <c r="I1582" i="4"/>
  <c r="F1582" i="4"/>
  <c r="D1582" i="4"/>
  <c r="C1582" i="4"/>
  <c r="Q1581" i="4"/>
  <c r="P1581" i="4"/>
  <c r="J1581" i="4"/>
  <c r="I1581" i="4"/>
  <c r="F1581" i="4"/>
  <c r="D1581" i="4"/>
  <c r="C1581" i="4"/>
  <c r="Q1580" i="4"/>
  <c r="P1580" i="4"/>
  <c r="J1580" i="4"/>
  <c r="I1580" i="4"/>
  <c r="F1580" i="4"/>
  <c r="D1580" i="4"/>
  <c r="C1580" i="4"/>
  <c r="Q1579" i="4"/>
  <c r="P1579" i="4"/>
  <c r="J1579" i="4"/>
  <c r="I1579" i="4"/>
  <c r="F1579" i="4"/>
  <c r="D1579" i="4"/>
  <c r="C1579" i="4"/>
  <c r="Q1578" i="4"/>
  <c r="P1578" i="4"/>
  <c r="J1578" i="4"/>
  <c r="I1578" i="4"/>
  <c r="F1578" i="4"/>
  <c r="D1578" i="4"/>
  <c r="C1578" i="4"/>
  <c r="Q1577" i="4"/>
  <c r="P1577" i="4"/>
  <c r="J1577" i="4"/>
  <c r="I1577" i="4"/>
  <c r="F1577" i="4"/>
  <c r="D1577" i="4"/>
  <c r="C1577" i="4"/>
  <c r="Q1576" i="4"/>
  <c r="P1576" i="4"/>
  <c r="J1576" i="4"/>
  <c r="I1576" i="4"/>
  <c r="F1576" i="4"/>
  <c r="D1576" i="4"/>
  <c r="C1576" i="4"/>
  <c r="S1576" i="4" l="1"/>
  <c r="S1583" i="4"/>
  <c r="S1587" i="4"/>
  <c r="S1577" i="4"/>
  <c r="S1580" i="4"/>
  <c r="S1584" i="4"/>
  <c r="S1588" i="4"/>
  <c r="S1578" i="4"/>
  <c r="S1581" i="4"/>
  <c r="S1585" i="4"/>
  <c r="S1589" i="4"/>
  <c r="S1579" i="4"/>
  <c r="S1582" i="4"/>
  <c r="S1586" i="4"/>
  <c r="S1590" i="4"/>
  <c r="Q1575" i="4"/>
  <c r="P1575" i="4"/>
  <c r="J1575" i="4"/>
  <c r="I1575" i="4"/>
  <c r="F1575" i="4"/>
  <c r="D1575" i="4"/>
  <c r="C1575" i="4"/>
  <c r="Q1574" i="4"/>
  <c r="P1574" i="4"/>
  <c r="J1574" i="4"/>
  <c r="I1574" i="4"/>
  <c r="F1574" i="4"/>
  <c r="D1574" i="4"/>
  <c r="C1574" i="4"/>
  <c r="Q1573" i="4"/>
  <c r="P1573" i="4"/>
  <c r="J1573" i="4"/>
  <c r="I1573" i="4"/>
  <c r="F1573" i="4"/>
  <c r="D1573" i="4"/>
  <c r="C1573" i="4"/>
  <c r="Q1572" i="4"/>
  <c r="P1572" i="4"/>
  <c r="J1572" i="4"/>
  <c r="I1572" i="4"/>
  <c r="F1572" i="4"/>
  <c r="D1572" i="4"/>
  <c r="C1572" i="4"/>
  <c r="Q1571" i="4"/>
  <c r="P1571" i="4"/>
  <c r="J1571" i="4"/>
  <c r="I1571" i="4"/>
  <c r="F1571" i="4"/>
  <c r="D1571" i="4"/>
  <c r="C1571" i="4"/>
  <c r="Q1570" i="4"/>
  <c r="P1570" i="4"/>
  <c r="J1570" i="4"/>
  <c r="I1570" i="4"/>
  <c r="F1570" i="4"/>
  <c r="D1570" i="4"/>
  <c r="C1570" i="4"/>
  <c r="Q1569" i="4"/>
  <c r="P1569" i="4"/>
  <c r="J1569" i="4"/>
  <c r="I1569" i="4"/>
  <c r="F1569" i="4"/>
  <c r="D1569" i="4"/>
  <c r="C1569" i="4"/>
  <c r="Q1568" i="4"/>
  <c r="P1568" i="4"/>
  <c r="J1568" i="4"/>
  <c r="I1568" i="4"/>
  <c r="F1568" i="4"/>
  <c r="D1568" i="4"/>
  <c r="C1568" i="4"/>
  <c r="Q1567" i="4"/>
  <c r="P1567" i="4"/>
  <c r="J1567" i="4"/>
  <c r="I1567" i="4"/>
  <c r="F1567" i="4"/>
  <c r="D1567" i="4"/>
  <c r="C1567" i="4"/>
  <c r="Q1566" i="4"/>
  <c r="P1566" i="4"/>
  <c r="J1566" i="4"/>
  <c r="I1566" i="4"/>
  <c r="F1566" i="4"/>
  <c r="D1566" i="4"/>
  <c r="C1566" i="4"/>
  <c r="Q1565" i="4"/>
  <c r="P1565" i="4"/>
  <c r="J1565" i="4"/>
  <c r="I1565" i="4"/>
  <c r="F1565" i="4"/>
  <c r="D1565" i="4"/>
  <c r="C1565" i="4"/>
  <c r="Q1564" i="4"/>
  <c r="P1564" i="4"/>
  <c r="J1564" i="4"/>
  <c r="I1564" i="4"/>
  <c r="F1564" i="4"/>
  <c r="D1564" i="4"/>
  <c r="C1564" i="4"/>
  <c r="Q1563" i="4"/>
  <c r="P1563" i="4"/>
  <c r="J1563" i="4"/>
  <c r="I1563" i="4"/>
  <c r="F1563" i="4"/>
  <c r="D1563" i="4"/>
  <c r="C1563" i="4"/>
  <c r="Q1562" i="4"/>
  <c r="P1562" i="4"/>
  <c r="J1562" i="4"/>
  <c r="I1562" i="4"/>
  <c r="F1562" i="4"/>
  <c r="D1562" i="4"/>
  <c r="C1562" i="4"/>
  <c r="Q1561" i="4"/>
  <c r="P1561" i="4"/>
  <c r="J1561" i="4"/>
  <c r="I1561" i="4"/>
  <c r="F1561" i="4"/>
  <c r="D1561" i="4"/>
  <c r="C1561" i="4"/>
  <c r="Q1560" i="4"/>
  <c r="P1560" i="4"/>
  <c r="J1560" i="4"/>
  <c r="I1560" i="4"/>
  <c r="F1560" i="4"/>
  <c r="D1560" i="4"/>
  <c r="C1560" i="4"/>
  <c r="Q1559" i="4"/>
  <c r="P1559" i="4"/>
  <c r="J1559" i="4"/>
  <c r="I1559" i="4"/>
  <c r="F1559" i="4"/>
  <c r="D1559" i="4"/>
  <c r="C1559" i="4"/>
  <c r="Q1558" i="4"/>
  <c r="P1558" i="4"/>
  <c r="J1558" i="4"/>
  <c r="I1558" i="4"/>
  <c r="F1558" i="4"/>
  <c r="D1558" i="4"/>
  <c r="C1558" i="4"/>
  <c r="Q1557" i="4"/>
  <c r="P1557" i="4"/>
  <c r="J1557" i="4"/>
  <c r="I1557" i="4"/>
  <c r="F1557" i="4"/>
  <c r="D1557" i="4"/>
  <c r="C1557" i="4"/>
  <c r="Q1556" i="4"/>
  <c r="P1556" i="4"/>
  <c r="J1556" i="4"/>
  <c r="I1556" i="4"/>
  <c r="F1556" i="4"/>
  <c r="D1556" i="4"/>
  <c r="C1556" i="4"/>
  <c r="Q1555" i="4"/>
  <c r="P1555" i="4"/>
  <c r="J1555" i="4"/>
  <c r="I1555" i="4"/>
  <c r="F1555" i="4"/>
  <c r="D1555" i="4"/>
  <c r="C1555" i="4"/>
  <c r="Q1554" i="4"/>
  <c r="P1554" i="4"/>
  <c r="J1554" i="4"/>
  <c r="I1554" i="4"/>
  <c r="F1554" i="4"/>
  <c r="D1554" i="4"/>
  <c r="C1554" i="4"/>
  <c r="Q1553" i="4"/>
  <c r="P1553" i="4"/>
  <c r="J1553" i="4"/>
  <c r="I1553" i="4"/>
  <c r="F1553" i="4"/>
  <c r="D1553" i="4"/>
  <c r="C1553" i="4"/>
  <c r="Q1552" i="4"/>
  <c r="P1552" i="4"/>
  <c r="J1552" i="4"/>
  <c r="I1552" i="4"/>
  <c r="F1552" i="4"/>
  <c r="D1552" i="4"/>
  <c r="C1552" i="4"/>
  <c r="Q1551" i="4"/>
  <c r="P1551" i="4"/>
  <c r="J1551" i="4"/>
  <c r="I1551" i="4"/>
  <c r="F1551" i="4"/>
  <c r="D1551" i="4"/>
  <c r="C1551" i="4"/>
  <c r="Q1550" i="4"/>
  <c r="P1550" i="4"/>
  <c r="J1550" i="4"/>
  <c r="I1550" i="4"/>
  <c r="F1550" i="4"/>
  <c r="D1550" i="4"/>
  <c r="C1550" i="4"/>
  <c r="Q1549" i="4"/>
  <c r="P1549" i="4"/>
  <c r="J1549" i="4"/>
  <c r="I1549" i="4"/>
  <c r="F1549" i="4"/>
  <c r="D1549" i="4"/>
  <c r="C1549" i="4"/>
  <c r="Q1548" i="4"/>
  <c r="P1548" i="4"/>
  <c r="J1548" i="4"/>
  <c r="I1548" i="4"/>
  <c r="F1548" i="4"/>
  <c r="D1548" i="4"/>
  <c r="C1548" i="4"/>
  <c r="Q1547" i="4"/>
  <c r="P1547" i="4"/>
  <c r="J1547" i="4"/>
  <c r="I1547" i="4"/>
  <c r="F1547" i="4"/>
  <c r="D1547" i="4"/>
  <c r="C1547" i="4"/>
  <c r="Q1546" i="4"/>
  <c r="P1546" i="4"/>
  <c r="J1546" i="4"/>
  <c r="I1546" i="4"/>
  <c r="F1546" i="4"/>
  <c r="D1546" i="4"/>
  <c r="C1546" i="4"/>
  <c r="Q1545" i="4"/>
  <c r="P1545" i="4"/>
  <c r="J1545" i="4"/>
  <c r="I1545" i="4"/>
  <c r="F1545" i="4"/>
  <c r="D1545" i="4"/>
  <c r="C1545" i="4"/>
  <c r="Q1544" i="4"/>
  <c r="P1544" i="4"/>
  <c r="J1544" i="4"/>
  <c r="I1544" i="4"/>
  <c r="F1544" i="4"/>
  <c r="D1544" i="4"/>
  <c r="C1544" i="4"/>
  <c r="Q1543" i="4"/>
  <c r="P1543" i="4"/>
  <c r="J1543" i="4"/>
  <c r="I1543" i="4"/>
  <c r="F1543" i="4"/>
  <c r="D1543" i="4"/>
  <c r="C1543" i="4"/>
  <c r="Q1542" i="4"/>
  <c r="P1542" i="4"/>
  <c r="J1542" i="4"/>
  <c r="I1542" i="4"/>
  <c r="F1542" i="4"/>
  <c r="D1542" i="4"/>
  <c r="C1542" i="4"/>
  <c r="Q1541" i="4"/>
  <c r="P1541" i="4"/>
  <c r="J1541" i="4"/>
  <c r="I1541" i="4"/>
  <c r="F1541" i="4"/>
  <c r="D1541" i="4"/>
  <c r="C1541" i="4"/>
  <c r="Q1540" i="4"/>
  <c r="P1540" i="4"/>
  <c r="J1540" i="4"/>
  <c r="I1540" i="4"/>
  <c r="F1540" i="4"/>
  <c r="D1540" i="4"/>
  <c r="C1540" i="4"/>
  <c r="Q1539" i="4"/>
  <c r="P1539" i="4"/>
  <c r="J1539" i="4"/>
  <c r="I1539" i="4"/>
  <c r="F1539" i="4"/>
  <c r="D1539" i="4"/>
  <c r="C1539" i="4"/>
  <c r="Q1538" i="4"/>
  <c r="P1538" i="4"/>
  <c r="J1538" i="4"/>
  <c r="I1538" i="4"/>
  <c r="F1538" i="4"/>
  <c r="D1538" i="4"/>
  <c r="C1538" i="4"/>
  <c r="Q1537" i="4"/>
  <c r="P1537" i="4"/>
  <c r="J1537" i="4"/>
  <c r="I1537" i="4"/>
  <c r="F1537" i="4"/>
  <c r="D1537" i="4"/>
  <c r="C1537" i="4"/>
  <c r="Q1536" i="4"/>
  <c r="P1536" i="4"/>
  <c r="S1537" i="4" l="1"/>
  <c r="S1541" i="4"/>
  <c r="S1545" i="4"/>
  <c r="S1549" i="4"/>
  <c r="S1552" i="4"/>
  <c r="S1556" i="4"/>
  <c r="S1559" i="4"/>
  <c r="S1561" i="4"/>
  <c r="S1564" i="4"/>
  <c r="S1568" i="4"/>
  <c r="S1572" i="4"/>
  <c r="S1540" i="4"/>
  <c r="S1544" i="4"/>
  <c r="S1548" i="4"/>
  <c r="S1551" i="4"/>
  <c r="S1555" i="4"/>
  <c r="S1538" i="4"/>
  <c r="S1542" i="4"/>
  <c r="S1546" i="4"/>
  <c r="S1550" i="4"/>
  <c r="S1553" i="4"/>
  <c r="S1557" i="4"/>
  <c r="S1560" i="4"/>
  <c r="S1563" i="4"/>
  <c r="S1567" i="4"/>
  <c r="S1571" i="4"/>
  <c r="S1575" i="4"/>
  <c r="S1539" i="4"/>
  <c r="S1543" i="4"/>
  <c r="S1547" i="4"/>
  <c r="S1554" i="4"/>
  <c r="S1558" i="4"/>
  <c r="S1562" i="4"/>
  <c r="S1565" i="4"/>
  <c r="S1569" i="4"/>
  <c r="S1573" i="4"/>
  <c r="S1566" i="4"/>
  <c r="S1570" i="4"/>
  <c r="S1574" i="4"/>
  <c r="J1536" i="4" l="1"/>
  <c r="I1536" i="4"/>
  <c r="F1536" i="4"/>
  <c r="D1536" i="4"/>
  <c r="C1536" i="4"/>
  <c r="Q1535" i="4"/>
  <c r="P1535" i="4"/>
  <c r="S1536" i="4" l="1"/>
  <c r="J1535" i="4" l="1"/>
  <c r="I1535" i="4"/>
  <c r="F1535" i="4"/>
  <c r="D1535" i="4"/>
  <c r="C1535" i="4"/>
  <c r="Q1534" i="4"/>
  <c r="P1534" i="4"/>
  <c r="J1534" i="4"/>
  <c r="I1534" i="4"/>
  <c r="F1534" i="4"/>
  <c r="D1534" i="4"/>
  <c r="C1534" i="4"/>
  <c r="Q1533" i="4"/>
  <c r="P1533" i="4"/>
  <c r="J1533" i="4"/>
  <c r="I1533" i="4"/>
  <c r="F1533" i="4"/>
  <c r="D1533" i="4"/>
  <c r="C1533" i="4"/>
  <c r="Q1532" i="4"/>
  <c r="P1532" i="4"/>
  <c r="J1532" i="4"/>
  <c r="I1532" i="4"/>
  <c r="F1532" i="4"/>
  <c r="D1532" i="4"/>
  <c r="C1532" i="4"/>
  <c r="Q1531" i="4"/>
  <c r="P1531" i="4"/>
  <c r="J1531" i="4"/>
  <c r="I1531" i="4"/>
  <c r="F1531" i="4"/>
  <c r="D1531" i="4"/>
  <c r="C1531" i="4"/>
  <c r="Q1530" i="4"/>
  <c r="P1530" i="4"/>
  <c r="J1530" i="4"/>
  <c r="I1530" i="4"/>
  <c r="F1530" i="4"/>
  <c r="D1530" i="4"/>
  <c r="C1530" i="4"/>
  <c r="Q1529" i="4"/>
  <c r="P1529" i="4"/>
  <c r="J1529" i="4"/>
  <c r="I1529" i="4"/>
  <c r="F1529" i="4"/>
  <c r="D1529" i="4"/>
  <c r="C1529" i="4"/>
  <c r="Q1528" i="4"/>
  <c r="P1528" i="4"/>
  <c r="J1528" i="4"/>
  <c r="I1528" i="4"/>
  <c r="F1528" i="4"/>
  <c r="D1528" i="4"/>
  <c r="C1528" i="4"/>
  <c r="Q1527" i="4"/>
  <c r="P1527" i="4"/>
  <c r="J1527" i="4"/>
  <c r="I1527" i="4"/>
  <c r="F1527" i="4"/>
  <c r="D1527" i="4"/>
  <c r="C1527" i="4"/>
  <c r="Q1526" i="4"/>
  <c r="P1526" i="4"/>
  <c r="J1526" i="4"/>
  <c r="I1526" i="4"/>
  <c r="F1526" i="4"/>
  <c r="D1526" i="4"/>
  <c r="C1526" i="4"/>
  <c r="Q1525" i="4"/>
  <c r="P1525" i="4"/>
  <c r="J1525" i="4"/>
  <c r="I1525" i="4"/>
  <c r="F1525" i="4"/>
  <c r="D1525" i="4"/>
  <c r="C1525" i="4"/>
  <c r="Q1524" i="4"/>
  <c r="P1524" i="4"/>
  <c r="J1524" i="4"/>
  <c r="I1524" i="4"/>
  <c r="F1524" i="4"/>
  <c r="D1524" i="4"/>
  <c r="C1524" i="4"/>
  <c r="Q1523" i="4"/>
  <c r="P1523" i="4"/>
  <c r="J1523" i="4"/>
  <c r="I1523" i="4"/>
  <c r="F1523" i="4"/>
  <c r="D1523" i="4"/>
  <c r="C1523" i="4"/>
  <c r="Q1522" i="4"/>
  <c r="P1522" i="4"/>
  <c r="J1522" i="4"/>
  <c r="I1522" i="4"/>
  <c r="F1522" i="4"/>
  <c r="D1522" i="4"/>
  <c r="C1522" i="4"/>
  <c r="Q1521" i="4"/>
  <c r="P1521" i="4"/>
  <c r="J1521" i="4"/>
  <c r="I1521" i="4"/>
  <c r="F1521" i="4"/>
  <c r="D1521" i="4"/>
  <c r="C1521" i="4"/>
  <c r="Q1520" i="4"/>
  <c r="P1520" i="4"/>
  <c r="J1520" i="4"/>
  <c r="I1520" i="4"/>
  <c r="F1520" i="4"/>
  <c r="D1520" i="4"/>
  <c r="C1520" i="4"/>
  <c r="Q1519" i="4"/>
  <c r="P1519" i="4"/>
  <c r="J1519" i="4"/>
  <c r="I1519" i="4"/>
  <c r="F1519" i="4"/>
  <c r="D1519" i="4"/>
  <c r="C1519" i="4"/>
  <c r="Q1518" i="4"/>
  <c r="P1518" i="4"/>
  <c r="J1518" i="4"/>
  <c r="I1518" i="4"/>
  <c r="F1518" i="4"/>
  <c r="D1518" i="4"/>
  <c r="C1518" i="4"/>
  <c r="Q1517" i="4"/>
  <c r="P1517" i="4"/>
  <c r="J1517" i="4"/>
  <c r="I1517" i="4"/>
  <c r="F1517" i="4"/>
  <c r="D1517" i="4"/>
  <c r="C1517" i="4"/>
  <c r="Q1516" i="4"/>
  <c r="P1516" i="4"/>
  <c r="J1516" i="4"/>
  <c r="I1516" i="4"/>
  <c r="F1516" i="4"/>
  <c r="D1516" i="4"/>
  <c r="C1516" i="4"/>
  <c r="Q1515" i="4"/>
  <c r="P1515" i="4"/>
  <c r="J1515" i="4"/>
  <c r="I1515" i="4"/>
  <c r="F1515" i="4"/>
  <c r="D1515" i="4"/>
  <c r="C1515" i="4"/>
  <c r="Q1514" i="4"/>
  <c r="P1514" i="4"/>
  <c r="J1514" i="4"/>
  <c r="I1514" i="4"/>
  <c r="F1514" i="4"/>
  <c r="D1514" i="4"/>
  <c r="C1514" i="4"/>
  <c r="Q1513" i="4"/>
  <c r="P1513" i="4"/>
  <c r="J1513" i="4"/>
  <c r="I1513" i="4"/>
  <c r="F1513" i="4"/>
  <c r="D1513" i="4"/>
  <c r="C1513" i="4"/>
  <c r="Q1512" i="4"/>
  <c r="P1512" i="4"/>
  <c r="J1512" i="4"/>
  <c r="I1512" i="4"/>
  <c r="F1512" i="4"/>
  <c r="D1512" i="4"/>
  <c r="C1512" i="4"/>
  <c r="Q1511" i="4"/>
  <c r="P1511" i="4"/>
  <c r="S1515" i="4" l="1"/>
  <c r="S1519" i="4"/>
  <c r="S1523" i="4"/>
  <c r="S1527" i="4"/>
  <c r="S1531" i="4"/>
  <c r="S1513" i="4"/>
  <c r="S1514" i="4"/>
  <c r="S1518" i="4"/>
  <c r="S1522" i="4"/>
  <c r="S1526" i="4"/>
  <c r="S1530" i="4"/>
  <c r="S1534" i="4"/>
  <c r="S1516" i="4"/>
  <c r="S1520" i="4"/>
  <c r="S1524" i="4"/>
  <c r="S1528" i="4"/>
  <c r="S1532" i="4"/>
  <c r="S1512" i="4"/>
  <c r="S1517" i="4"/>
  <c r="S1521" i="4"/>
  <c r="S1525" i="4"/>
  <c r="S1529" i="4"/>
  <c r="S1533" i="4"/>
  <c r="S1535" i="4"/>
  <c r="J1511" i="4"/>
  <c r="I1511" i="4"/>
  <c r="F1511" i="4"/>
  <c r="D1511" i="4"/>
  <c r="C1511" i="4"/>
  <c r="Q1510" i="4"/>
  <c r="P1510" i="4"/>
  <c r="J1510" i="4"/>
  <c r="I1510" i="4"/>
  <c r="F1510" i="4"/>
  <c r="D1510" i="4"/>
  <c r="C1510" i="4"/>
  <c r="Q1509" i="4"/>
  <c r="P1509" i="4"/>
  <c r="S1510" i="4" l="1"/>
  <c r="S1511" i="4"/>
  <c r="J1509" i="4"/>
  <c r="I1509" i="4"/>
  <c r="F1509" i="4"/>
  <c r="D1509" i="4"/>
  <c r="C1509" i="4"/>
  <c r="Q1508" i="4"/>
  <c r="P1508" i="4"/>
  <c r="S1509" i="4" l="1"/>
  <c r="J1508" i="4"/>
  <c r="I1508" i="4"/>
  <c r="F1508" i="4"/>
  <c r="D1508" i="4"/>
  <c r="C1508" i="4"/>
  <c r="Q1507" i="4"/>
  <c r="P1507" i="4"/>
  <c r="J1507" i="4"/>
  <c r="I1507" i="4"/>
  <c r="F1507" i="4"/>
  <c r="D1507" i="4"/>
  <c r="C1507" i="4"/>
  <c r="Q1506" i="4"/>
  <c r="P1506" i="4"/>
  <c r="J1506" i="4"/>
  <c r="I1506" i="4"/>
  <c r="F1506" i="4"/>
  <c r="D1506" i="4"/>
  <c r="C1506" i="4"/>
  <c r="Q1505" i="4"/>
  <c r="P1505" i="4"/>
  <c r="J1505" i="4"/>
  <c r="I1505" i="4"/>
  <c r="F1505" i="4"/>
  <c r="D1505" i="4"/>
  <c r="C1505" i="4"/>
  <c r="Q1504" i="4"/>
  <c r="P1504" i="4"/>
  <c r="J1504" i="4"/>
  <c r="I1504" i="4"/>
  <c r="F1504" i="4"/>
  <c r="D1504" i="4"/>
  <c r="C1504" i="4"/>
  <c r="Q1503" i="4"/>
  <c r="P1503" i="4"/>
  <c r="J1503" i="4"/>
  <c r="I1503" i="4"/>
  <c r="F1503" i="4"/>
  <c r="D1503" i="4"/>
  <c r="C1503" i="4"/>
  <c r="Q1502" i="4"/>
  <c r="P1502" i="4"/>
  <c r="J1502" i="4"/>
  <c r="I1502" i="4"/>
  <c r="F1502" i="4"/>
  <c r="D1502" i="4"/>
  <c r="C1502" i="4"/>
  <c r="Q1501" i="4"/>
  <c r="P1501" i="4"/>
  <c r="J1501" i="4"/>
  <c r="I1501" i="4"/>
  <c r="F1501" i="4"/>
  <c r="D1501" i="4"/>
  <c r="C1501" i="4"/>
  <c r="Q1500" i="4"/>
  <c r="P1500" i="4"/>
  <c r="J1500" i="4"/>
  <c r="I1500" i="4"/>
  <c r="F1500" i="4"/>
  <c r="D1500" i="4"/>
  <c r="C1500" i="4"/>
  <c r="Q1499" i="4"/>
  <c r="P1499" i="4"/>
  <c r="J1499" i="4"/>
  <c r="I1499" i="4"/>
  <c r="F1499" i="4"/>
  <c r="D1499" i="4"/>
  <c r="C1499" i="4"/>
  <c r="Q1498" i="4"/>
  <c r="P1498" i="4"/>
  <c r="J1498" i="4"/>
  <c r="I1498" i="4"/>
  <c r="F1498" i="4"/>
  <c r="D1498" i="4"/>
  <c r="C1498" i="4"/>
  <c r="Q1497" i="4"/>
  <c r="P1497" i="4"/>
  <c r="J1497" i="4"/>
  <c r="I1497" i="4"/>
  <c r="F1497" i="4"/>
  <c r="D1497" i="4"/>
  <c r="C1497" i="4"/>
  <c r="Q1496" i="4"/>
  <c r="P1496" i="4"/>
  <c r="J1496" i="4"/>
  <c r="I1496" i="4"/>
  <c r="F1496" i="4"/>
  <c r="D1496" i="4"/>
  <c r="C1496" i="4"/>
  <c r="Q1495" i="4"/>
  <c r="P1495" i="4"/>
  <c r="J1495" i="4"/>
  <c r="I1495" i="4"/>
  <c r="F1495" i="4"/>
  <c r="D1495" i="4"/>
  <c r="C1495" i="4"/>
  <c r="Q1494" i="4"/>
  <c r="P1494" i="4"/>
  <c r="J1494" i="4"/>
  <c r="I1494" i="4"/>
  <c r="F1494" i="4"/>
  <c r="D1494" i="4"/>
  <c r="C1494" i="4"/>
  <c r="Q1493" i="4"/>
  <c r="P1493" i="4"/>
  <c r="J1493" i="4"/>
  <c r="I1493" i="4"/>
  <c r="F1493" i="4"/>
  <c r="D1493" i="4"/>
  <c r="C1493" i="4"/>
  <c r="Q1492" i="4"/>
  <c r="P1492" i="4"/>
  <c r="J1492" i="4"/>
  <c r="I1492" i="4"/>
  <c r="F1492" i="4"/>
  <c r="D1492" i="4"/>
  <c r="C1492" i="4"/>
  <c r="Q1491" i="4"/>
  <c r="P1491" i="4"/>
  <c r="J1491" i="4"/>
  <c r="I1491" i="4"/>
  <c r="F1491" i="4"/>
  <c r="D1491" i="4"/>
  <c r="C1491" i="4"/>
  <c r="Q1490" i="4"/>
  <c r="P1490" i="4"/>
  <c r="J1490" i="4"/>
  <c r="I1490" i="4"/>
  <c r="F1490" i="4"/>
  <c r="D1490" i="4"/>
  <c r="C1490" i="4"/>
  <c r="Q1489" i="4"/>
  <c r="P1489" i="4"/>
  <c r="J1489" i="4"/>
  <c r="I1489" i="4"/>
  <c r="F1489" i="4"/>
  <c r="D1489" i="4"/>
  <c r="C1489" i="4"/>
  <c r="Q1488" i="4"/>
  <c r="P1488" i="4"/>
  <c r="J1488" i="4"/>
  <c r="I1488" i="4"/>
  <c r="F1488" i="4"/>
  <c r="D1488" i="4"/>
  <c r="C1488" i="4"/>
  <c r="Q1487" i="4"/>
  <c r="P1487" i="4"/>
  <c r="J1487" i="4"/>
  <c r="I1487" i="4"/>
  <c r="F1487" i="4"/>
  <c r="D1487" i="4"/>
  <c r="C1487" i="4"/>
  <c r="Q1483" i="4"/>
  <c r="P1483" i="4"/>
  <c r="J1483" i="4"/>
  <c r="I1483" i="4"/>
  <c r="F1483" i="4"/>
  <c r="D1483" i="4"/>
  <c r="C1483" i="4"/>
  <c r="Q1482" i="4"/>
  <c r="P1482" i="4"/>
  <c r="J1482" i="4"/>
  <c r="I1482" i="4"/>
  <c r="F1482" i="4"/>
  <c r="D1482" i="4"/>
  <c r="C1482" i="4"/>
  <c r="Q1481" i="4"/>
  <c r="P1481" i="4"/>
  <c r="J1481" i="4"/>
  <c r="I1481" i="4"/>
  <c r="F1481" i="4"/>
  <c r="D1481" i="4"/>
  <c r="C1481" i="4"/>
  <c r="Q1480" i="4"/>
  <c r="P1480" i="4"/>
  <c r="J1480" i="4"/>
  <c r="I1480" i="4"/>
  <c r="F1480" i="4"/>
  <c r="D1480" i="4"/>
  <c r="C1480" i="4"/>
  <c r="Q1485" i="4"/>
  <c r="P1485" i="4"/>
  <c r="J1485" i="4"/>
  <c r="I1485" i="4"/>
  <c r="F1485" i="4"/>
  <c r="D1485" i="4"/>
  <c r="C1485" i="4"/>
  <c r="Q1479" i="4"/>
  <c r="P1479" i="4"/>
  <c r="J1479" i="4"/>
  <c r="I1479" i="4"/>
  <c r="F1479" i="4"/>
  <c r="D1479" i="4"/>
  <c r="C1479" i="4"/>
  <c r="Q1478" i="4"/>
  <c r="P1478" i="4"/>
  <c r="J1478" i="4"/>
  <c r="I1478" i="4"/>
  <c r="F1478" i="4"/>
  <c r="D1478" i="4"/>
  <c r="C1478" i="4"/>
  <c r="Q1486" i="4"/>
  <c r="P1486" i="4"/>
  <c r="J1486" i="4"/>
  <c r="I1486" i="4"/>
  <c r="F1486" i="4"/>
  <c r="D1486" i="4"/>
  <c r="C1486" i="4"/>
  <c r="Q1484" i="4"/>
  <c r="P1484" i="4"/>
  <c r="J1484" i="4"/>
  <c r="I1484" i="4"/>
  <c r="F1484" i="4"/>
  <c r="D1484" i="4"/>
  <c r="C1484" i="4"/>
  <c r="Q1477" i="4"/>
  <c r="P1477" i="4"/>
  <c r="J1477" i="4"/>
  <c r="I1477" i="4"/>
  <c r="F1477" i="4"/>
  <c r="D1477" i="4"/>
  <c r="C1477" i="4"/>
  <c r="Q1476" i="4"/>
  <c r="P1476" i="4"/>
  <c r="J1476" i="4"/>
  <c r="I1476" i="4"/>
  <c r="F1476" i="4"/>
  <c r="D1476" i="4"/>
  <c r="C1476" i="4"/>
  <c r="Q1475" i="4"/>
  <c r="P1475" i="4"/>
  <c r="J1475" i="4"/>
  <c r="I1475" i="4"/>
  <c r="F1475" i="4"/>
  <c r="D1475" i="4"/>
  <c r="C1475" i="4"/>
  <c r="Q1474" i="4"/>
  <c r="P1474" i="4"/>
  <c r="J1474" i="4"/>
  <c r="I1474" i="4"/>
  <c r="F1474" i="4"/>
  <c r="D1474" i="4"/>
  <c r="C1474" i="4"/>
  <c r="Q1473" i="4"/>
  <c r="P1473" i="4"/>
  <c r="J1473" i="4"/>
  <c r="I1473" i="4"/>
  <c r="F1473" i="4"/>
  <c r="D1473" i="4"/>
  <c r="C1473" i="4"/>
  <c r="Q1472" i="4"/>
  <c r="P1472" i="4"/>
  <c r="J1472" i="4"/>
  <c r="I1472" i="4"/>
  <c r="F1472" i="4"/>
  <c r="D1472" i="4"/>
  <c r="C1472" i="4"/>
  <c r="Q1471" i="4"/>
  <c r="P1471" i="4"/>
  <c r="J1471" i="4"/>
  <c r="I1471" i="4"/>
  <c r="F1471" i="4"/>
  <c r="D1471" i="4"/>
  <c r="C1471" i="4"/>
  <c r="Q1470" i="4"/>
  <c r="P1470" i="4"/>
  <c r="J1470" i="4"/>
  <c r="I1470" i="4"/>
  <c r="F1470" i="4"/>
  <c r="D1470" i="4"/>
  <c r="C1470" i="4"/>
  <c r="Q1469" i="4"/>
  <c r="P1469" i="4"/>
  <c r="J1469" i="4"/>
  <c r="I1469" i="4"/>
  <c r="F1469" i="4"/>
  <c r="D1469" i="4"/>
  <c r="C1469" i="4"/>
  <c r="Q1468" i="4"/>
  <c r="P1468" i="4"/>
  <c r="J1468" i="4"/>
  <c r="I1468" i="4"/>
  <c r="F1468" i="4"/>
  <c r="D1468" i="4"/>
  <c r="C1468" i="4"/>
  <c r="Q1467" i="4"/>
  <c r="P1467" i="4"/>
  <c r="J1467" i="4"/>
  <c r="I1467" i="4"/>
  <c r="F1467" i="4"/>
  <c r="D1467" i="4"/>
  <c r="C1467" i="4"/>
  <c r="Q1466" i="4"/>
  <c r="P1466" i="4"/>
  <c r="J1466" i="4"/>
  <c r="I1466" i="4"/>
  <c r="F1466" i="4"/>
  <c r="D1466" i="4"/>
  <c r="C1466" i="4"/>
  <c r="Q1465" i="4"/>
  <c r="P1465" i="4"/>
  <c r="J1465" i="4"/>
  <c r="I1465" i="4"/>
  <c r="F1465" i="4"/>
  <c r="D1465" i="4"/>
  <c r="C1465" i="4"/>
  <c r="Q1464" i="4"/>
  <c r="P1464" i="4"/>
  <c r="J1464" i="4"/>
  <c r="I1464" i="4"/>
  <c r="F1464" i="4"/>
  <c r="D1464" i="4"/>
  <c r="C1464" i="4"/>
  <c r="Q1463" i="4"/>
  <c r="P1463" i="4"/>
  <c r="S1466" i="4" l="1"/>
  <c r="S1473" i="4"/>
  <c r="S1477" i="4"/>
  <c r="S1479" i="4"/>
  <c r="S1487" i="4"/>
  <c r="S1491" i="4"/>
  <c r="S1495" i="4"/>
  <c r="S1498" i="4"/>
  <c r="S1502" i="4"/>
  <c r="S1506" i="4"/>
  <c r="S1464" i="4"/>
  <c r="S1468" i="4"/>
  <c r="S1471" i="4"/>
  <c r="S1475" i="4"/>
  <c r="S1486" i="4"/>
  <c r="S1485" i="4"/>
  <c r="S1482" i="4"/>
  <c r="S1489" i="4"/>
  <c r="S1493" i="4"/>
  <c r="S1500" i="4"/>
  <c r="S1504" i="4"/>
  <c r="S1465" i="4"/>
  <c r="S1469" i="4"/>
  <c r="S1472" i="4"/>
  <c r="S1476" i="4"/>
  <c r="S1478" i="4"/>
  <c r="S1480" i="4"/>
  <c r="S1483" i="4"/>
  <c r="S1490" i="4"/>
  <c r="S1494" i="4"/>
  <c r="S1497" i="4"/>
  <c r="S1501" i="4"/>
  <c r="S1505" i="4"/>
  <c r="S1467" i="4"/>
  <c r="S1470" i="4"/>
  <c r="S1474" i="4"/>
  <c r="S1484" i="4"/>
  <c r="S1481" i="4"/>
  <c r="S1488" i="4"/>
  <c r="S1492" i="4"/>
  <c r="S1496" i="4"/>
  <c r="S1499" i="4"/>
  <c r="S1503" i="4"/>
  <c r="S1507" i="4"/>
  <c r="S1508" i="4"/>
  <c r="J1463" i="4"/>
  <c r="I1463" i="4"/>
  <c r="F1463" i="4"/>
  <c r="D1463" i="4"/>
  <c r="C1463" i="4"/>
  <c r="Q1462" i="4"/>
  <c r="P1462" i="4"/>
  <c r="J1462" i="4"/>
  <c r="I1462" i="4"/>
  <c r="F1462" i="4"/>
  <c r="D1462" i="4"/>
  <c r="C1462" i="4"/>
  <c r="Q1461" i="4"/>
  <c r="P1461" i="4"/>
  <c r="J1461" i="4"/>
  <c r="I1461" i="4"/>
  <c r="F1461" i="4"/>
  <c r="D1461" i="4"/>
  <c r="C1461" i="4"/>
  <c r="Q1460" i="4"/>
  <c r="P1460" i="4"/>
  <c r="J1460" i="4"/>
  <c r="I1460" i="4"/>
  <c r="F1460" i="4"/>
  <c r="D1460" i="4"/>
  <c r="C1460" i="4"/>
  <c r="Q1459" i="4"/>
  <c r="P1459" i="4"/>
  <c r="J1459" i="4"/>
  <c r="I1459" i="4"/>
  <c r="F1459" i="4"/>
  <c r="D1459" i="4"/>
  <c r="C1459" i="4"/>
  <c r="Q1458" i="4"/>
  <c r="P1458" i="4"/>
  <c r="J1458" i="4"/>
  <c r="I1458" i="4"/>
  <c r="F1458" i="4"/>
  <c r="D1458" i="4"/>
  <c r="C1458" i="4"/>
  <c r="Q1457" i="4"/>
  <c r="P1457" i="4"/>
  <c r="J1457" i="4"/>
  <c r="I1457" i="4"/>
  <c r="F1457" i="4"/>
  <c r="D1457" i="4"/>
  <c r="C1457" i="4"/>
  <c r="Q1456" i="4"/>
  <c r="P1456" i="4"/>
  <c r="J1456" i="4"/>
  <c r="I1456" i="4"/>
  <c r="F1456" i="4"/>
  <c r="D1456" i="4"/>
  <c r="C1456" i="4"/>
  <c r="Q1455" i="4"/>
  <c r="P1455" i="4"/>
  <c r="J1455" i="4"/>
  <c r="I1455" i="4"/>
  <c r="F1455" i="4"/>
  <c r="D1455" i="4"/>
  <c r="C1455" i="4"/>
  <c r="Q1454" i="4"/>
  <c r="P1454" i="4"/>
  <c r="J1454" i="4"/>
  <c r="I1454" i="4"/>
  <c r="F1454" i="4"/>
  <c r="D1454" i="4"/>
  <c r="C1454" i="4"/>
  <c r="Q1453" i="4"/>
  <c r="P1453" i="4"/>
  <c r="J1453" i="4"/>
  <c r="I1453" i="4"/>
  <c r="F1453" i="4"/>
  <c r="D1453" i="4"/>
  <c r="C1453" i="4"/>
  <c r="Q1452" i="4"/>
  <c r="P1452" i="4"/>
  <c r="J1452" i="4"/>
  <c r="I1452" i="4"/>
  <c r="F1452" i="4"/>
  <c r="D1452" i="4"/>
  <c r="C1452" i="4"/>
  <c r="Q1451" i="4"/>
  <c r="P1451" i="4"/>
  <c r="J1451" i="4"/>
  <c r="I1451" i="4"/>
  <c r="F1451" i="4"/>
  <c r="D1451" i="4"/>
  <c r="C1451" i="4"/>
  <c r="Q1450" i="4"/>
  <c r="P1450" i="4"/>
  <c r="J1450" i="4"/>
  <c r="I1450" i="4"/>
  <c r="F1450" i="4"/>
  <c r="D1450" i="4"/>
  <c r="C1450" i="4"/>
  <c r="Q1449" i="4"/>
  <c r="P1449" i="4"/>
  <c r="J1449" i="4"/>
  <c r="I1449" i="4"/>
  <c r="F1449" i="4"/>
  <c r="D1449" i="4"/>
  <c r="C1449" i="4"/>
  <c r="Q1448" i="4"/>
  <c r="P1448" i="4"/>
  <c r="J1448" i="4"/>
  <c r="I1448" i="4"/>
  <c r="F1448" i="4"/>
  <c r="D1448" i="4"/>
  <c r="C1448" i="4"/>
  <c r="Q1447" i="4"/>
  <c r="P1447" i="4"/>
  <c r="J1447" i="4"/>
  <c r="I1447" i="4"/>
  <c r="F1447" i="4"/>
  <c r="D1447" i="4"/>
  <c r="C1447" i="4"/>
  <c r="Q1446" i="4"/>
  <c r="P1446" i="4"/>
  <c r="J1446" i="4"/>
  <c r="I1446" i="4"/>
  <c r="F1446" i="4"/>
  <c r="D1446" i="4"/>
  <c r="C1446" i="4"/>
  <c r="Q1445" i="4"/>
  <c r="P1445" i="4"/>
  <c r="J1445" i="4"/>
  <c r="I1445" i="4"/>
  <c r="F1445" i="4"/>
  <c r="D1445" i="4"/>
  <c r="C1445" i="4"/>
  <c r="Q1444" i="4"/>
  <c r="P1444" i="4"/>
  <c r="J1444" i="4"/>
  <c r="I1444" i="4"/>
  <c r="F1444" i="4"/>
  <c r="D1444" i="4"/>
  <c r="C1444" i="4"/>
  <c r="Q1443" i="4"/>
  <c r="P1443" i="4"/>
  <c r="J1443" i="4"/>
  <c r="I1443" i="4"/>
  <c r="F1443" i="4"/>
  <c r="D1443" i="4"/>
  <c r="C1443" i="4"/>
  <c r="Q1442" i="4"/>
  <c r="P1442" i="4"/>
  <c r="J1442" i="4"/>
  <c r="I1442" i="4"/>
  <c r="F1442" i="4"/>
  <c r="D1442" i="4"/>
  <c r="C1442" i="4"/>
  <c r="Q1441" i="4"/>
  <c r="P1441" i="4"/>
  <c r="J1441" i="4"/>
  <c r="I1441" i="4"/>
  <c r="F1441" i="4"/>
  <c r="D1441" i="4"/>
  <c r="C1441" i="4"/>
  <c r="Q1440" i="4"/>
  <c r="P1440" i="4"/>
  <c r="J1440" i="4"/>
  <c r="I1440" i="4"/>
  <c r="F1440" i="4"/>
  <c r="D1440" i="4"/>
  <c r="C1440" i="4"/>
  <c r="Q1439" i="4"/>
  <c r="P1439" i="4"/>
  <c r="J1439" i="4"/>
  <c r="I1439" i="4"/>
  <c r="F1439" i="4"/>
  <c r="D1439" i="4"/>
  <c r="C1439" i="4"/>
  <c r="Q1438" i="4"/>
  <c r="P1438" i="4"/>
  <c r="J1438" i="4"/>
  <c r="I1438" i="4"/>
  <c r="F1438" i="4"/>
  <c r="D1438" i="4"/>
  <c r="C1438" i="4"/>
  <c r="Q1437" i="4"/>
  <c r="P1437" i="4"/>
  <c r="J1437" i="4"/>
  <c r="I1437" i="4"/>
  <c r="F1437" i="4"/>
  <c r="D1437" i="4"/>
  <c r="C1437" i="4"/>
  <c r="Q1436" i="4"/>
  <c r="P1436" i="4"/>
  <c r="J1436" i="4"/>
  <c r="I1436" i="4"/>
  <c r="F1436" i="4"/>
  <c r="D1436" i="4"/>
  <c r="C1436" i="4"/>
  <c r="Q1435" i="4"/>
  <c r="P1435" i="4"/>
  <c r="J1435" i="4"/>
  <c r="I1435" i="4"/>
  <c r="F1435" i="4"/>
  <c r="D1435" i="4"/>
  <c r="C1435" i="4"/>
  <c r="Q1434" i="4"/>
  <c r="P1434" i="4"/>
  <c r="J1434" i="4"/>
  <c r="I1434" i="4"/>
  <c r="F1434" i="4"/>
  <c r="D1434" i="4"/>
  <c r="C1434" i="4"/>
  <c r="Q1433" i="4"/>
  <c r="P1433" i="4"/>
  <c r="J1433" i="4"/>
  <c r="I1433" i="4"/>
  <c r="F1433" i="4"/>
  <c r="D1433" i="4"/>
  <c r="C1433" i="4"/>
  <c r="Q1432" i="4"/>
  <c r="P1432" i="4"/>
  <c r="J1432" i="4"/>
  <c r="I1432" i="4"/>
  <c r="F1432" i="4"/>
  <c r="D1432" i="4"/>
  <c r="C1432" i="4"/>
  <c r="Q1431" i="4"/>
  <c r="P1431" i="4"/>
  <c r="J1431" i="4"/>
  <c r="I1431" i="4"/>
  <c r="F1431" i="4"/>
  <c r="D1431" i="4"/>
  <c r="C1431" i="4"/>
  <c r="Q1430" i="4"/>
  <c r="P1430" i="4"/>
  <c r="J1430" i="4"/>
  <c r="I1430" i="4"/>
  <c r="F1430" i="4"/>
  <c r="D1430" i="4"/>
  <c r="C1430" i="4"/>
  <c r="Q1429" i="4"/>
  <c r="P1429" i="4"/>
  <c r="S1432" i="4" l="1"/>
  <c r="S1439" i="4"/>
  <c r="S1442" i="4"/>
  <c r="S1446" i="4"/>
  <c r="S1450" i="4"/>
  <c r="S1454" i="4"/>
  <c r="S1458" i="4"/>
  <c r="S1461" i="4"/>
  <c r="S1430" i="4"/>
  <c r="S1434" i="4"/>
  <c r="S1437" i="4"/>
  <c r="S1444" i="4"/>
  <c r="S1448" i="4"/>
  <c r="S1452" i="4"/>
  <c r="S1456" i="4"/>
  <c r="S1459" i="4"/>
  <c r="S1431" i="4"/>
  <c r="S1435" i="4"/>
  <c r="S1438" i="4"/>
  <c r="S1441" i="4"/>
  <c r="S1445" i="4"/>
  <c r="S1449" i="4"/>
  <c r="S1453" i="4"/>
  <c r="S1457" i="4"/>
  <c r="S1460" i="4"/>
  <c r="S1433" i="4"/>
  <c r="S1436" i="4"/>
  <c r="S1440" i="4"/>
  <c r="S1443" i="4"/>
  <c r="S1447" i="4"/>
  <c r="S1451" i="4"/>
  <c r="S1455" i="4"/>
  <c r="S1462" i="4"/>
  <c r="S1463" i="4"/>
  <c r="J1429" i="4"/>
  <c r="I1429" i="4"/>
  <c r="F1429" i="4"/>
  <c r="D1429" i="4"/>
  <c r="C1429" i="4"/>
  <c r="Q1428" i="4"/>
  <c r="P1428" i="4"/>
  <c r="J1428" i="4"/>
  <c r="I1428" i="4"/>
  <c r="F1428" i="4"/>
  <c r="D1428" i="4"/>
  <c r="C1428" i="4"/>
  <c r="Q1427" i="4"/>
  <c r="P1427" i="4"/>
  <c r="J1427" i="4"/>
  <c r="I1427" i="4"/>
  <c r="F1427" i="4"/>
  <c r="D1427" i="4"/>
  <c r="C1427" i="4"/>
  <c r="Q1426" i="4"/>
  <c r="P1426" i="4"/>
  <c r="J1426" i="4"/>
  <c r="I1426" i="4"/>
  <c r="F1426" i="4"/>
  <c r="D1426" i="4"/>
  <c r="C1426" i="4"/>
  <c r="Q1425" i="4"/>
  <c r="P1425" i="4"/>
  <c r="J1425" i="4"/>
  <c r="I1425" i="4"/>
  <c r="F1425" i="4"/>
  <c r="D1425" i="4"/>
  <c r="C1425" i="4"/>
  <c r="Q1424" i="4"/>
  <c r="P1424" i="4"/>
  <c r="J1424" i="4"/>
  <c r="I1424" i="4"/>
  <c r="F1424" i="4"/>
  <c r="D1424" i="4"/>
  <c r="C1424" i="4"/>
  <c r="Q1423" i="4"/>
  <c r="P1423" i="4"/>
  <c r="J1423" i="4"/>
  <c r="I1423" i="4"/>
  <c r="F1423" i="4"/>
  <c r="D1423" i="4"/>
  <c r="C1423" i="4"/>
  <c r="Q1422" i="4"/>
  <c r="P1422" i="4"/>
  <c r="J1422" i="4"/>
  <c r="I1422" i="4"/>
  <c r="F1422" i="4"/>
  <c r="D1422" i="4"/>
  <c r="C1422" i="4"/>
  <c r="Q1421" i="4"/>
  <c r="P1421" i="4"/>
  <c r="J1421" i="4"/>
  <c r="I1421" i="4"/>
  <c r="F1421" i="4"/>
  <c r="D1421" i="4"/>
  <c r="C1421" i="4"/>
  <c r="Q1420" i="4"/>
  <c r="P1420" i="4"/>
  <c r="J1420" i="4"/>
  <c r="I1420" i="4"/>
  <c r="F1420" i="4"/>
  <c r="D1420" i="4"/>
  <c r="C1420" i="4"/>
  <c r="Q1419" i="4"/>
  <c r="P1419" i="4"/>
  <c r="J1419" i="4"/>
  <c r="I1419" i="4"/>
  <c r="F1419" i="4"/>
  <c r="D1419" i="4"/>
  <c r="C1419" i="4"/>
  <c r="Q1418" i="4"/>
  <c r="P1418" i="4"/>
  <c r="J1418" i="4"/>
  <c r="I1418" i="4"/>
  <c r="F1418" i="4"/>
  <c r="D1418" i="4"/>
  <c r="C1418" i="4"/>
  <c r="Q1417" i="4"/>
  <c r="P1417" i="4"/>
  <c r="J1417" i="4"/>
  <c r="I1417" i="4"/>
  <c r="F1417" i="4"/>
  <c r="D1417" i="4"/>
  <c r="C1417" i="4"/>
  <c r="Q1416" i="4"/>
  <c r="P1416" i="4"/>
  <c r="J1416" i="4"/>
  <c r="I1416" i="4"/>
  <c r="F1416" i="4"/>
  <c r="D1416" i="4"/>
  <c r="C1416" i="4"/>
  <c r="Q1415" i="4"/>
  <c r="P1415" i="4"/>
  <c r="J1415" i="4"/>
  <c r="I1415" i="4"/>
  <c r="F1415" i="4"/>
  <c r="D1415" i="4"/>
  <c r="C1415" i="4"/>
  <c r="Q1414" i="4"/>
  <c r="P1414" i="4"/>
  <c r="J1414" i="4"/>
  <c r="I1414" i="4"/>
  <c r="F1414" i="4"/>
  <c r="D1414" i="4"/>
  <c r="C1414" i="4"/>
  <c r="Q1413" i="4"/>
  <c r="P1413" i="4"/>
  <c r="J1413" i="4"/>
  <c r="I1413" i="4"/>
  <c r="F1413" i="4"/>
  <c r="D1413" i="4"/>
  <c r="C1413" i="4"/>
  <c r="Q1412" i="4"/>
  <c r="P1412" i="4"/>
  <c r="J1412" i="4"/>
  <c r="I1412" i="4"/>
  <c r="F1412" i="4"/>
  <c r="D1412" i="4"/>
  <c r="C1412" i="4"/>
  <c r="Q1411" i="4"/>
  <c r="P1411" i="4"/>
  <c r="J1411" i="4"/>
  <c r="I1411" i="4"/>
  <c r="F1411" i="4"/>
  <c r="D1411" i="4"/>
  <c r="C1411" i="4"/>
  <c r="Q1410" i="4"/>
  <c r="P1410" i="4"/>
  <c r="J1410" i="4"/>
  <c r="I1410" i="4"/>
  <c r="F1410" i="4"/>
  <c r="D1410" i="4"/>
  <c r="C1410" i="4"/>
  <c r="Q1409" i="4"/>
  <c r="P1409" i="4"/>
  <c r="J1409" i="4"/>
  <c r="I1409" i="4"/>
  <c r="F1409" i="4"/>
  <c r="D1409" i="4"/>
  <c r="C1409" i="4"/>
  <c r="Q1408" i="4"/>
  <c r="P1408" i="4"/>
  <c r="J1408" i="4"/>
  <c r="I1408" i="4"/>
  <c r="F1408" i="4"/>
  <c r="D1408" i="4"/>
  <c r="C1408" i="4"/>
  <c r="Q1407" i="4"/>
  <c r="P1407" i="4"/>
  <c r="J1407" i="4"/>
  <c r="I1407" i="4"/>
  <c r="F1407" i="4"/>
  <c r="D1407" i="4"/>
  <c r="C1407" i="4"/>
  <c r="Q1406" i="4"/>
  <c r="P1406" i="4"/>
  <c r="J1406" i="4"/>
  <c r="I1406" i="4"/>
  <c r="F1406" i="4"/>
  <c r="D1406" i="4"/>
  <c r="C1406" i="4"/>
  <c r="Q1405" i="4"/>
  <c r="P1405" i="4"/>
  <c r="J1405" i="4"/>
  <c r="I1405" i="4"/>
  <c r="F1405" i="4"/>
  <c r="D1405" i="4"/>
  <c r="C1405" i="4"/>
  <c r="Q1404" i="4"/>
  <c r="P1404" i="4"/>
  <c r="J1404" i="4"/>
  <c r="I1404" i="4"/>
  <c r="F1404" i="4"/>
  <c r="D1404" i="4"/>
  <c r="C1404" i="4"/>
  <c r="Q1403" i="4"/>
  <c r="P1403" i="4"/>
  <c r="J1403" i="4"/>
  <c r="I1403" i="4"/>
  <c r="F1403" i="4"/>
  <c r="D1403" i="4"/>
  <c r="C1403" i="4"/>
  <c r="Q1402" i="4"/>
  <c r="P1402" i="4"/>
  <c r="J1402" i="4"/>
  <c r="I1402" i="4"/>
  <c r="F1402" i="4"/>
  <c r="D1402" i="4"/>
  <c r="C1402" i="4"/>
  <c r="Q1401" i="4"/>
  <c r="P1401" i="4"/>
  <c r="J1401" i="4"/>
  <c r="I1401" i="4"/>
  <c r="F1401" i="4"/>
  <c r="D1401" i="4"/>
  <c r="C1401" i="4"/>
  <c r="Q1400" i="4"/>
  <c r="P1400" i="4"/>
  <c r="J1400" i="4"/>
  <c r="I1400" i="4"/>
  <c r="F1400" i="4"/>
  <c r="D1400" i="4"/>
  <c r="C1400" i="4"/>
  <c r="Q1399" i="4"/>
  <c r="P1399" i="4"/>
  <c r="J1399" i="4"/>
  <c r="I1399" i="4"/>
  <c r="F1399" i="4"/>
  <c r="D1399" i="4"/>
  <c r="C1399" i="4"/>
  <c r="Q1398" i="4"/>
  <c r="P1398" i="4"/>
  <c r="J1398" i="4"/>
  <c r="I1398" i="4"/>
  <c r="F1398" i="4"/>
  <c r="D1398" i="4"/>
  <c r="C1398" i="4"/>
  <c r="Q1397" i="4"/>
  <c r="P1397" i="4"/>
  <c r="J1397" i="4"/>
  <c r="I1397" i="4"/>
  <c r="F1397" i="4"/>
  <c r="D1397" i="4"/>
  <c r="C1397" i="4"/>
  <c r="Q1396" i="4"/>
  <c r="P1396" i="4"/>
  <c r="J1396" i="4"/>
  <c r="I1396" i="4"/>
  <c r="F1396" i="4"/>
  <c r="D1396" i="4"/>
  <c r="C1396" i="4"/>
  <c r="Q1395" i="4"/>
  <c r="P1395" i="4"/>
  <c r="J1395" i="4"/>
  <c r="I1395" i="4"/>
  <c r="F1395" i="4"/>
  <c r="D1395" i="4"/>
  <c r="C1395" i="4"/>
  <c r="Q1394" i="4"/>
  <c r="P1394" i="4"/>
  <c r="J1394" i="4"/>
  <c r="I1394" i="4"/>
  <c r="F1394" i="4"/>
  <c r="D1394" i="4"/>
  <c r="C1394" i="4"/>
  <c r="Q1393" i="4"/>
  <c r="P1393" i="4"/>
  <c r="J1393" i="4"/>
  <c r="I1393" i="4"/>
  <c r="F1393" i="4"/>
  <c r="D1393" i="4"/>
  <c r="C1393" i="4"/>
  <c r="Q1392" i="4"/>
  <c r="P1392" i="4"/>
  <c r="J1392" i="4"/>
  <c r="I1392" i="4"/>
  <c r="F1392" i="4"/>
  <c r="D1392" i="4"/>
  <c r="C1392" i="4"/>
  <c r="Q1391" i="4"/>
  <c r="P1391" i="4"/>
  <c r="J1391" i="4"/>
  <c r="I1391" i="4"/>
  <c r="F1391" i="4"/>
  <c r="D1391" i="4"/>
  <c r="C1391" i="4"/>
  <c r="Q1390" i="4"/>
  <c r="P1390" i="4"/>
  <c r="J1390" i="4"/>
  <c r="I1390" i="4"/>
  <c r="F1390" i="4"/>
  <c r="D1390" i="4"/>
  <c r="C1390" i="4"/>
  <c r="Q1389" i="4"/>
  <c r="P1389" i="4"/>
  <c r="J1389" i="4"/>
  <c r="I1389" i="4"/>
  <c r="F1389" i="4"/>
  <c r="D1389" i="4"/>
  <c r="C1389" i="4"/>
  <c r="Q1388" i="4"/>
  <c r="P1388" i="4"/>
  <c r="J1388" i="4"/>
  <c r="I1388" i="4"/>
  <c r="F1388" i="4"/>
  <c r="D1388" i="4"/>
  <c r="C1388" i="4"/>
  <c r="Q1387" i="4"/>
  <c r="P1387" i="4"/>
  <c r="J1387" i="4"/>
  <c r="I1387" i="4"/>
  <c r="F1387" i="4"/>
  <c r="D1387" i="4"/>
  <c r="C1387" i="4"/>
  <c r="Q1386" i="4"/>
  <c r="P1386" i="4"/>
  <c r="J1386" i="4"/>
  <c r="I1386" i="4"/>
  <c r="F1386" i="4"/>
  <c r="D1386" i="4"/>
  <c r="C1386" i="4"/>
  <c r="Q1385" i="4"/>
  <c r="P1385" i="4"/>
  <c r="J1385" i="4"/>
  <c r="I1385" i="4"/>
  <c r="F1385" i="4"/>
  <c r="D1385" i="4"/>
  <c r="C1385" i="4"/>
  <c r="Q1384" i="4"/>
  <c r="P1384" i="4"/>
  <c r="J1384" i="4"/>
  <c r="I1384" i="4"/>
  <c r="F1384" i="4"/>
  <c r="D1384" i="4"/>
  <c r="C1384" i="4"/>
  <c r="Q1383" i="4"/>
  <c r="P1383" i="4"/>
  <c r="J1383" i="4"/>
  <c r="I1383" i="4"/>
  <c r="F1383" i="4"/>
  <c r="D1383" i="4"/>
  <c r="C1383" i="4"/>
  <c r="Q1382" i="4"/>
  <c r="P1382" i="4"/>
  <c r="J1382" i="4"/>
  <c r="I1382" i="4"/>
  <c r="F1382" i="4"/>
  <c r="D1382" i="4"/>
  <c r="C1382" i="4"/>
  <c r="Q1381" i="4"/>
  <c r="P1381" i="4"/>
  <c r="J1381" i="4"/>
  <c r="I1381" i="4"/>
  <c r="F1381" i="4"/>
  <c r="D1381" i="4"/>
  <c r="C1381" i="4"/>
  <c r="Q1380" i="4"/>
  <c r="P1380" i="4"/>
  <c r="J1380" i="4"/>
  <c r="I1380" i="4"/>
  <c r="F1380" i="4"/>
  <c r="D1380" i="4"/>
  <c r="C1380" i="4"/>
  <c r="Q1379" i="4"/>
  <c r="P1379" i="4"/>
  <c r="J1379" i="4"/>
  <c r="I1379" i="4"/>
  <c r="F1379" i="4"/>
  <c r="D1379" i="4"/>
  <c r="C1379" i="4"/>
  <c r="Q1378" i="4"/>
  <c r="P1378" i="4"/>
  <c r="J1378" i="4"/>
  <c r="I1378" i="4"/>
  <c r="F1378" i="4"/>
  <c r="D1378" i="4"/>
  <c r="C1378" i="4"/>
  <c r="Q1377" i="4"/>
  <c r="P1377" i="4"/>
  <c r="J1377" i="4"/>
  <c r="I1377" i="4"/>
  <c r="F1377" i="4"/>
  <c r="D1377" i="4"/>
  <c r="C1377" i="4"/>
  <c r="Q1376" i="4"/>
  <c r="P1376" i="4"/>
  <c r="J1376" i="4"/>
  <c r="I1376" i="4"/>
  <c r="F1376" i="4"/>
  <c r="D1376" i="4"/>
  <c r="C1376" i="4"/>
  <c r="Q1375" i="4"/>
  <c r="P1375" i="4"/>
  <c r="J1375" i="4"/>
  <c r="I1375" i="4"/>
  <c r="F1375" i="4"/>
  <c r="D1375" i="4"/>
  <c r="C1375" i="4"/>
  <c r="Q1374" i="4"/>
  <c r="P1374" i="4"/>
  <c r="J1374" i="4"/>
  <c r="I1374" i="4"/>
  <c r="F1374" i="4"/>
  <c r="D1374" i="4"/>
  <c r="C1374" i="4"/>
  <c r="Q1373" i="4"/>
  <c r="P1373" i="4"/>
  <c r="J1373" i="4"/>
  <c r="I1373" i="4"/>
  <c r="F1373" i="4"/>
  <c r="D1373" i="4"/>
  <c r="C1373" i="4"/>
  <c r="Q1372" i="4"/>
  <c r="P1372" i="4"/>
  <c r="J1372" i="4"/>
  <c r="I1372" i="4"/>
  <c r="F1372" i="4"/>
  <c r="D1372" i="4"/>
  <c r="C1372" i="4"/>
  <c r="Q1371" i="4"/>
  <c r="P1371" i="4"/>
  <c r="J1371" i="4"/>
  <c r="I1371" i="4"/>
  <c r="F1371" i="4"/>
  <c r="D1371" i="4"/>
  <c r="C1371" i="4"/>
  <c r="Q1370" i="4"/>
  <c r="P1370" i="4"/>
  <c r="J1370" i="4"/>
  <c r="I1370" i="4"/>
  <c r="F1370" i="4"/>
  <c r="D1370" i="4"/>
  <c r="C1370" i="4"/>
  <c r="Q1369" i="4"/>
  <c r="P1369" i="4"/>
  <c r="J1369" i="4"/>
  <c r="I1369" i="4"/>
  <c r="F1369" i="4"/>
  <c r="D1369" i="4"/>
  <c r="C1369" i="4"/>
  <c r="Q1368" i="4"/>
  <c r="P1368" i="4"/>
  <c r="J1368" i="4"/>
  <c r="I1368" i="4"/>
  <c r="F1368" i="4"/>
  <c r="D1368" i="4"/>
  <c r="C1368" i="4"/>
  <c r="Q1367" i="4"/>
  <c r="P1367" i="4"/>
  <c r="J1367" i="4"/>
  <c r="I1367" i="4"/>
  <c r="F1367" i="4"/>
  <c r="D1367" i="4"/>
  <c r="C1367" i="4"/>
  <c r="Q1366" i="4"/>
  <c r="P1366" i="4"/>
  <c r="J1366" i="4"/>
  <c r="I1366" i="4"/>
  <c r="F1366" i="4"/>
  <c r="D1366" i="4"/>
  <c r="C1366" i="4"/>
  <c r="Q1365" i="4"/>
  <c r="P1365" i="4"/>
  <c r="J1365" i="4"/>
  <c r="I1365" i="4"/>
  <c r="F1365" i="4"/>
  <c r="D1365" i="4"/>
  <c r="C1365" i="4"/>
  <c r="Q1364" i="4"/>
  <c r="P1364" i="4"/>
  <c r="J1364" i="4"/>
  <c r="I1364" i="4"/>
  <c r="F1364" i="4"/>
  <c r="D1364" i="4"/>
  <c r="C1364" i="4"/>
  <c r="Q1363" i="4"/>
  <c r="P1363" i="4"/>
  <c r="J1363" i="4"/>
  <c r="I1363" i="4"/>
  <c r="F1363" i="4"/>
  <c r="D1363" i="4"/>
  <c r="C1363" i="4"/>
  <c r="Q1362" i="4"/>
  <c r="P1362" i="4"/>
  <c r="J1362" i="4"/>
  <c r="I1362" i="4"/>
  <c r="F1362" i="4"/>
  <c r="D1362" i="4"/>
  <c r="C1362" i="4"/>
  <c r="Q1361" i="4"/>
  <c r="P1361" i="4"/>
  <c r="J1361" i="4"/>
  <c r="I1361" i="4"/>
  <c r="F1361" i="4"/>
  <c r="D1361" i="4"/>
  <c r="C1361" i="4"/>
  <c r="Q1360" i="4"/>
  <c r="P1360" i="4"/>
  <c r="J1360" i="4"/>
  <c r="I1360" i="4"/>
  <c r="F1360" i="4"/>
  <c r="D1360" i="4"/>
  <c r="C1360" i="4"/>
  <c r="Q1359" i="4"/>
  <c r="P1359" i="4"/>
  <c r="J1359" i="4"/>
  <c r="I1359" i="4"/>
  <c r="F1359" i="4"/>
  <c r="D1359" i="4"/>
  <c r="C1359" i="4"/>
  <c r="Q1358" i="4"/>
  <c r="P1358" i="4"/>
  <c r="J1358" i="4"/>
  <c r="I1358" i="4"/>
  <c r="F1358" i="4"/>
  <c r="D1358" i="4"/>
  <c r="C1358" i="4"/>
  <c r="Q1357" i="4"/>
  <c r="P1357" i="4"/>
  <c r="J1357" i="4"/>
  <c r="I1357" i="4"/>
  <c r="F1357" i="4"/>
  <c r="D1357" i="4"/>
  <c r="C1357" i="4"/>
  <c r="Q1356" i="4"/>
  <c r="P1356" i="4"/>
  <c r="J1356" i="4"/>
  <c r="I1356" i="4"/>
  <c r="F1356" i="4"/>
  <c r="D1356" i="4"/>
  <c r="C1356" i="4"/>
  <c r="Q1355" i="4"/>
  <c r="P1355" i="4"/>
  <c r="J1355" i="4"/>
  <c r="I1355" i="4"/>
  <c r="F1355" i="4"/>
  <c r="D1355" i="4"/>
  <c r="C1355" i="4"/>
  <c r="Q1354" i="4"/>
  <c r="P1354" i="4"/>
  <c r="J1354" i="4"/>
  <c r="I1354" i="4"/>
  <c r="F1354" i="4"/>
  <c r="D1354" i="4"/>
  <c r="C1354" i="4"/>
  <c r="Q1353" i="4"/>
  <c r="P1353" i="4"/>
  <c r="J1353" i="4"/>
  <c r="I1353" i="4"/>
  <c r="F1353" i="4"/>
  <c r="D1353" i="4"/>
  <c r="C1353" i="4"/>
  <c r="Q1352" i="4"/>
  <c r="P1352" i="4"/>
  <c r="J1352" i="4"/>
  <c r="I1352" i="4"/>
  <c r="F1352" i="4"/>
  <c r="D1352" i="4"/>
  <c r="C1352" i="4"/>
  <c r="Q1351" i="4"/>
  <c r="P1351" i="4"/>
  <c r="J1351" i="4"/>
  <c r="I1351" i="4"/>
  <c r="F1351" i="4"/>
  <c r="D1351" i="4"/>
  <c r="C1351" i="4"/>
  <c r="Q1350" i="4"/>
  <c r="P1350" i="4"/>
  <c r="J1350" i="4"/>
  <c r="I1350" i="4"/>
  <c r="F1350" i="4"/>
  <c r="D1350" i="4"/>
  <c r="C1350" i="4"/>
  <c r="Q1349" i="4"/>
  <c r="P1349" i="4"/>
  <c r="J1349" i="4"/>
  <c r="I1349" i="4"/>
  <c r="F1349" i="4"/>
  <c r="D1349" i="4"/>
  <c r="C1349" i="4"/>
  <c r="Q1348" i="4"/>
  <c r="P1348" i="4"/>
  <c r="J1348" i="4"/>
  <c r="I1348" i="4"/>
  <c r="F1348" i="4"/>
  <c r="D1348" i="4"/>
  <c r="C1348" i="4"/>
  <c r="Q1347" i="4"/>
  <c r="P1347" i="4"/>
  <c r="J1347" i="4"/>
  <c r="I1347" i="4"/>
  <c r="F1347" i="4"/>
  <c r="D1347" i="4"/>
  <c r="C1347" i="4"/>
  <c r="Q1346" i="4"/>
  <c r="P1346" i="4"/>
  <c r="J1346" i="4"/>
  <c r="I1346" i="4"/>
  <c r="F1346" i="4"/>
  <c r="D1346" i="4"/>
  <c r="C1346" i="4"/>
  <c r="Q1345" i="4"/>
  <c r="P1345" i="4"/>
  <c r="J1345" i="4"/>
  <c r="I1345" i="4"/>
  <c r="F1345" i="4"/>
  <c r="D1345" i="4"/>
  <c r="C1345" i="4"/>
  <c r="Q1344" i="4"/>
  <c r="P1344" i="4"/>
  <c r="J1344" i="4"/>
  <c r="I1344" i="4"/>
  <c r="F1344" i="4"/>
  <c r="D1344" i="4"/>
  <c r="C1344" i="4"/>
  <c r="Q1343" i="4"/>
  <c r="P1343" i="4"/>
  <c r="J1343" i="4"/>
  <c r="I1343" i="4"/>
  <c r="F1343" i="4"/>
  <c r="D1343" i="4"/>
  <c r="C1343" i="4"/>
  <c r="Q1342" i="4"/>
  <c r="P1342" i="4"/>
  <c r="J1342" i="4"/>
  <c r="I1342" i="4"/>
  <c r="F1342" i="4"/>
  <c r="D1342" i="4"/>
  <c r="C1342" i="4"/>
  <c r="Q1341" i="4"/>
  <c r="P1341" i="4"/>
  <c r="J1341" i="4"/>
  <c r="I1341" i="4"/>
  <c r="F1341" i="4"/>
  <c r="D1341" i="4"/>
  <c r="C1341" i="4"/>
  <c r="Q1340" i="4"/>
  <c r="P1340" i="4"/>
  <c r="J1340" i="4"/>
  <c r="I1340" i="4"/>
  <c r="F1340" i="4"/>
  <c r="D1340" i="4"/>
  <c r="C1340" i="4"/>
  <c r="Q1339" i="4"/>
  <c r="P1339" i="4"/>
  <c r="J1339" i="4"/>
  <c r="I1339" i="4"/>
  <c r="F1339" i="4"/>
  <c r="D1339" i="4"/>
  <c r="C1339" i="4"/>
  <c r="Q1338" i="4"/>
  <c r="P1338" i="4"/>
  <c r="J1338" i="4"/>
  <c r="I1338" i="4"/>
  <c r="F1338" i="4"/>
  <c r="D1338" i="4"/>
  <c r="C1338" i="4"/>
  <c r="Q1337" i="4"/>
  <c r="P1337" i="4"/>
  <c r="J1337" i="4"/>
  <c r="I1337" i="4"/>
  <c r="F1337" i="4"/>
  <c r="D1337" i="4"/>
  <c r="C1337" i="4"/>
  <c r="Q1336" i="4"/>
  <c r="P1336" i="4"/>
  <c r="J1336" i="4"/>
  <c r="I1336" i="4"/>
  <c r="F1336" i="4"/>
  <c r="D1336" i="4"/>
  <c r="C1336" i="4"/>
  <c r="Q1335" i="4"/>
  <c r="P1335" i="4"/>
  <c r="J1335" i="4"/>
  <c r="I1335" i="4"/>
  <c r="F1335" i="4"/>
  <c r="D1335" i="4"/>
  <c r="C1335" i="4"/>
  <c r="Q1334" i="4"/>
  <c r="P1334" i="4"/>
  <c r="J1334" i="4"/>
  <c r="I1334" i="4"/>
  <c r="F1334" i="4"/>
  <c r="D1334" i="4"/>
  <c r="C1334" i="4"/>
  <c r="Q1333" i="4"/>
  <c r="P1333" i="4"/>
  <c r="J1333" i="4"/>
  <c r="I1333" i="4"/>
  <c r="F1333" i="4"/>
  <c r="D1333" i="4"/>
  <c r="C1333" i="4"/>
  <c r="Q1332" i="4"/>
  <c r="P1332" i="4"/>
  <c r="J1332" i="4"/>
  <c r="I1332" i="4"/>
  <c r="F1332" i="4"/>
  <c r="D1332" i="4"/>
  <c r="C1332" i="4"/>
  <c r="Q1331" i="4"/>
  <c r="P1331" i="4"/>
  <c r="J1331" i="4"/>
  <c r="I1331" i="4"/>
  <c r="F1331" i="4"/>
  <c r="D1331" i="4"/>
  <c r="C1331" i="4"/>
  <c r="Q1330" i="4"/>
  <c r="P1330" i="4"/>
  <c r="J1330" i="4"/>
  <c r="I1330" i="4"/>
  <c r="F1330" i="4"/>
  <c r="D1330" i="4"/>
  <c r="C1330" i="4"/>
  <c r="Q1329" i="4"/>
  <c r="P1329" i="4"/>
  <c r="J1329" i="4"/>
  <c r="I1329" i="4"/>
  <c r="F1329" i="4"/>
  <c r="D1329" i="4"/>
  <c r="C1329" i="4"/>
  <c r="Q1328" i="4"/>
  <c r="P1328" i="4"/>
  <c r="J1328" i="4"/>
  <c r="I1328" i="4"/>
  <c r="F1328" i="4"/>
  <c r="D1328" i="4"/>
  <c r="C1328" i="4"/>
  <c r="Q1327" i="4"/>
  <c r="P1327" i="4"/>
  <c r="J1327" i="4"/>
  <c r="I1327" i="4"/>
  <c r="F1327" i="4"/>
  <c r="D1327" i="4"/>
  <c r="C1327" i="4"/>
  <c r="Q1326" i="4"/>
  <c r="P1326" i="4"/>
  <c r="J1326" i="4"/>
  <c r="I1326" i="4"/>
  <c r="F1326" i="4"/>
  <c r="D1326" i="4"/>
  <c r="C1326" i="4"/>
  <c r="Q1325" i="4"/>
  <c r="P1325" i="4"/>
  <c r="J1325" i="4"/>
  <c r="I1325" i="4"/>
  <c r="F1325" i="4"/>
  <c r="D1325" i="4"/>
  <c r="C1325" i="4"/>
  <c r="Q1324" i="4"/>
  <c r="P1324" i="4"/>
  <c r="J1324" i="4"/>
  <c r="I1324" i="4"/>
  <c r="F1324" i="4"/>
  <c r="D1324" i="4"/>
  <c r="C1324" i="4"/>
  <c r="Q1323" i="4"/>
  <c r="P1323" i="4"/>
  <c r="J1323" i="4"/>
  <c r="I1323" i="4"/>
  <c r="F1323" i="4"/>
  <c r="D1323" i="4"/>
  <c r="C1323" i="4"/>
  <c r="Q1322" i="4"/>
  <c r="P1322" i="4"/>
  <c r="J1322" i="4"/>
  <c r="I1322" i="4"/>
  <c r="F1322" i="4"/>
  <c r="D1322" i="4"/>
  <c r="C1322" i="4"/>
  <c r="Q1321" i="4"/>
  <c r="P1321" i="4"/>
  <c r="J1321" i="4"/>
  <c r="I1321" i="4"/>
  <c r="F1321" i="4"/>
  <c r="D1321" i="4"/>
  <c r="C1321" i="4"/>
  <c r="Q1320" i="4"/>
  <c r="P1320" i="4"/>
  <c r="J1320" i="4"/>
  <c r="I1320" i="4"/>
  <c r="F1320" i="4"/>
  <c r="D1320" i="4"/>
  <c r="C1320" i="4"/>
  <c r="Q1319" i="4"/>
  <c r="P1319" i="4"/>
  <c r="J1319" i="4"/>
  <c r="I1319" i="4"/>
  <c r="F1319" i="4"/>
  <c r="D1319" i="4"/>
  <c r="C1319" i="4"/>
  <c r="Q1318" i="4"/>
  <c r="P1318" i="4"/>
  <c r="S1354" i="4" l="1"/>
  <c r="S1358" i="4"/>
  <c r="S1365" i="4"/>
  <c r="S1368" i="4"/>
  <c r="S1372" i="4"/>
  <c r="S1376" i="4"/>
  <c r="S1380" i="4"/>
  <c r="S1384" i="4"/>
  <c r="S1388" i="4"/>
  <c r="S1392" i="4"/>
  <c r="S1396" i="4"/>
  <c r="S1400" i="4"/>
  <c r="S1407" i="4"/>
  <c r="S1411" i="4"/>
  <c r="S1415" i="4"/>
  <c r="S1419" i="4"/>
  <c r="S1423" i="4"/>
  <c r="S1426" i="4"/>
  <c r="S1320" i="4"/>
  <c r="S1324" i="4"/>
  <c r="S1328" i="4"/>
  <c r="S1331" i="4"/>
  <c r="S1335" i="4"/>
  <c r="S1339" i="4"/>
  <c r="S1342" i="4"/>
  <c r="S1350" i="4"/>
  <c r="S1322" i="4"/>
  <c r="S1326" i="4"/>
  <c r="S1329" i="4"/>
  <c r="S1333" i="4"/>
  <c r="S1337" i="4"/>
  <c r="S1344" i="4"/>
  <c r="S1348" i="4"/>
  <c r="S1352" i="4"/>
  <c r="S1356" i="4"/>
  <c r="S1360" i="4"/>
  <c r="S1363" i="4"/>
  <c r="S1367" i="4"/>
  <c r="S1370" i="4"/>
  <c r="S1374" i="4"/>
  <c r="S1378" i="4"/>
  <c r="S1382" i="4"/>
  <c r="S1386" i="4"/>
  <c r="S1390" i="4"/>
  <c r="S1394" i="4"/>
  <c r="S1398" i="4"/>
  <c r="S1402" i="4"/>
  <c r="S1405" i="4"/>
  <c r="S1409" i="4"/>
  <c r="S1413" i="4"/>
  <c r="S1417" i="4"/>
  <c r="S1421" i="4"/>
  <c r="S1428" i="4"/>
  <c r="S1319" i="4"/>
  <c r="S1323" i="4"/>
  <c r="S1327" i="4"/>
  <c r="S1330" i="4"/>
  <c r="S1334" i="4"/>
  <c r="S1338" i="4"/>
  <c r="S1341" i="4"/>
  <c r="S1345" i="4"/>
  <c r="S1346" i="4"/>
  <c r="S1349" i="4"/>
  <c r="S1353" i="4"/>
  <c r="S1357" i="4"/>
  <c r="S1361" i="4"/>
  <c r="S1364" i="4"/>
  <c r="S1371" i="4"/>
  <c r="S1375" i="4"/>
  <c r="S1379" i="4"/>
  <c r="S1383" i="4"/>
  <c r="S1387" i="4"/>
  <c r="S1391" i="4"/>
  <c r="S1395" i="4"/>
  <c r="S1399" i="4"/>
  <c r="S1403" i="4"/>
  <c r="S1406" i="4"/>
  <c r="S1410" i="4"/>
  <c r="S1414" i="4"/>
  <c r="S1418" i="4"/>
  <c r="S1422" i="4"/>
  <c r="S1425" i="4"/>
  <c r="S1321" i="4"/>
  <c r="S1325" i="4"/>
  <c r="S1332" i="4"/>
  <c r="S1336" i="4"/>
  <c r="S1340" i="4"/>
  <c r="S1343" i="4"/>
  <c r="S1347" i="4"/>
  <c r="S1351" i="4"/>
  <c r="S1359" i="4"/>
  <c r="S1362" i="4"/>
  <c r="S1366" i="4"/>
  <c r="S1369" i="4"/>
  <c r="S1373" i="4"/>
  <c r="S1377" i="4"/>
  <c r="S1381" i="4"/>
  <c r="S1385" i="4"/>
  <c r="S1389" i="4"/>
  <c r="S1393" i="4"/>
  <c r="S1397" i="4"/>
  <c r="S1401" i="4"/>
  <c r="S1404" i="4"/>
  <c r="S1408" i="4"/>
  <c r="S1412" i="4"/>
  <c r="S1416" i="4"/>
  <c r="S1420" i="4"/>
  <c r="S1424" i="4"/>
  <c r="S1427" i="4"/>
  <c r="S1429" i="4"/>
  <c r="S1355" i="4"/>
  <c r="J1318" i="4"/>
  <c r="I1318" i="4"/>
  <c r="F1318" i="4"/>
  <c r="D1318" i="4"/>
  <c r="C1318" i="4"/>
  <c r="Q1317" i="4"/>
  <c r="P1317" i="4"/>
  <c r="J1317" i="4"/>
  <c r="I1317" i="4"/>
  <c r="F1317" i="4"/>
  <c r="D1317" i="4"/>
  <c r="C1317" i="4"/>
  <c r="Q1316" i="4"/>
  <c r="P1316" i="4"/>
  <c r="J1316" i="4"/>
  <c r="I1316" i="4"/>
  <c r="F1316" i="4"/>
  <c r="D1316" i="4"/>
  <c r="C1316" i="4"/>
  <c r="Q1315" i="4"/>
  <c r="P1315" i="4"/>
  <c r="J1315" i="4"/>
  <c r="I1315" i="4"/>
  <c r="F1315" i="4"/>
  <c r="D1315" i="4"/>
  <c r="C1315" i="4"/>
  <c r="Q1314" i="4"/>
  <c r="P1314" i="4"/>
  <c r="J1314" i="4"/>
  <c r="I1314" i="4"/>
  <c r="F1314" i="4"/>
  <c r="D1314" i="4"/>
  <c r="C1314" i="4"/>
  <c r="Q1313" i="4"/>
  <c r="P1313" i="4"/>
  <c r="J1313" i="4"/>
  <c r="I1313" i="4"/>
  <c r="F1313" i="4"/>
  <c r="D1313" i="4"/>
  <c r="C1313" i="4"/>
  <c r="Q1312" i="4"/>
  <c r="P1312" i="4"/>
  <c r="J1312" i="4"/>
  <c r="I1312" i="4"/>
  <c r="F1312" i="4"/>
  <c r="D1312" i="4"/>
  <c r="C1312" i="4"/>
  <c r="Q1311" i="4"/>
  <c r="P1311" i="4"/>
  <c r="J1311" i="4"/>
  <c r="I1311" i="4"/>
  <c r="F1311" i="4"/>
  <c r="D1311" i="4"/>
  <c r="C1311" i="4"/>
  <c r="Q1310" i="4"/>
  <c r="P1310" i="4"/>
  <c r="J1310" i="4"/>
  <c r="I1310" i="4"/>
  <c r="F1310" i="4"/>
  <c r="D1310" i="4"/>
  <c r="C1310" i="4"/>
  <c r="Q1309" i="4"/>
  <c r="P1309" i="4"/>
  <c r="J1309" i="4"/>
  <c r="I1309" i="4"/>
  <c r="F1309" i="4"/>
  <c r="D1309" i="4"/>
  <c r="C1309" i="4"/>
  <c r="Q1308" i="4"/>
  <c r="P1308" i="4"/>
  <c r="J1308" i="4"/>
  <c r="I1308" i="4"/>
  <c r="F1308" i="4"/>
  <c r="D1308" i="4"/>
  <c r="C1308" i="4"/>
  <c r="Q1307" i="4"/>
  <c r="P1307" i="4"/>
  <c r="J1307" i="4"/>
  <c r="I1307" i="4"/>
  <c r="F1307" i="4"/>
  <c r="D1307" i="4"/>
  <c r="C1307" i="4"/>
  <c r="Q1306" i="4"/>
  <c r="P1306" i="4"/>
  <c r="J1306" i="4"/>
  <c r="I1306" i="4"/>
  <c r="F1306" i="4"/>
  <c r="D1306" i="4"/>
  <c r="C1306" i="4"/>
  <c r="Q1305" i="4"/>
  <c r="P1305" i="4"/>
  <c r="J1305" i="4"/>
  <c r="I1305" i="4"/>
  <c r="F1305" i="4"/>
  <c r="D1305" i="4"/>
  <c r="C1305" i="4"/>
  <c r="Q1304" i="4"/>
  <c r="P1304" i="4"/>
  <c r="J1304" i="4"/>
  <c r="I1304" i="4"/>
  <c r="F1304" i="4"/>
  <c r="D1304" i="4"/>
  <c r="C1304" i="4"/>
  <c r="Q1303" i="4"/>
  <c r="P1303" i="4"/>
  <c r="J1303" i="4"/>
  <c r="I1303" i="4"/>
  <c r="F1303" i="4"/>
  <c r="D1303" i="4"/>
  <c r="C1303" i="4"/>
  <c r="Q1302" i="4"/>
  <c r="P1302" i="4"/>
  <c r="J1302" i="4"/>
  <c r="I1302" i="4"/>
  <c r="F1302" i="4"/>
  <c r="D1302" i="4"/>
  <c r="C1302" i="4"/>
  <c r="Q1301" i="4"/>
  <c r="P1301" i="4"/>
  <c r="J1301" i="4"/>
  <c r="I1301" i="4"/>
  <c r="F1301" i="4"/>
  <c r="D1301" i="4"/>
  <c r="C1301" i="4"/>
  <c r="Q1300" i="4"/>
  <c r="P1300" i="4"/>
  <c r="J1300" i="4"/>
  <c r="I1300" i="4"/>
  <c r="F1300" i="4"/>
  <c r="D1300" i="4"/>
  <c r="C1300" i="4"/>
  <c r="Q1299" i="4"/>
  <c r="P1299" i="4"/>
  <c r="J1299" i="4"/>
  <c r="I1299" i="4"/>
  <c r="F1299" i="4"/>
  <c r="D1299" i="4"/>
  <c r="C1299" i="4"/>
  <c r="Q1298" i="4"/>
  <c r="P1298" i="4"/>
  <c r="J1298" i="4"/>
  <c r="I1298" i="4"/>
  <c r="F1298" i="4"/>
  <c r="D1298" i="4"/>
  <c r="C1298" i="4"/>
  <c r="Q1297" i="4"/>
  <c r="P1297" i="4"/>
  <c r="J1297" i="4"/>
  <c r="I1297" i="4"/>
  <c r="F1297" i="4"/>
  <c r="D1297" i="4"/>
  <c r="C1297" i="4"/>
  <c r="Q1296" i="4"/>
  <c r="P1296" i="4"/>
  <c r="J1296" i="4"/>
  <c r="I1296" i="4"/>
  <c r="F1296" i="4"/>
  <c r="D1296" i="4"/>
  <c r="C1296" i="4"/>
  <c r="Q1295" i="4"/>
  <c r="P1295" i="4"/>
  <c r="J1295" i="4"/>
  <c r="I1295" i="4"/>
  <c r="F1295" i="4"/>
  <c r="D1295" i="4"/>
  <c r="C1295" i="4"/>
  <c r="Q1294" i="4"/>
  <c r="P1294" i="4"/>
  <c r="J1294" i="4"/>
  <c r="I1294" i="4"/>
  <c r="F1294" i="4"/>
  <c r="D1294" i="4"/>
  <c r="C1294" i="4"/>
  <c r="Q1293" i="4"/>
  <c r="P1293" i="4"/>
  <c r="J1293" i="4"/>
  <c r="I1293" i="4"/>
  <c r="F1293" i="4"/>
  <c r="D1293" i="4"/>
  <c r="C1293" i="4"/>
  <c r="Q1292" i="4"/>
  <c r="P1292" i="4"/>
  <c r="J1292" i="4"/>
  <c r="I1292" i="4"/>
  <c r="F1292" i="4"/>
  <c r="D1292" i="4"/>
  <c r="C1292" i="4"/>
  <c r="Q1291" i="4"/>
  <c r="P1291" i="4"/>
  <c r="J1291" i="4"/>
  <c r="I1291" i="4"/>
  <c r="F1291" i="4"/>
  <c r="D1291" i="4"/>
  <c r="C1291" i="4"/>
  <c r="Q1290" i="4"/>
  <c r="P1290" i="4"/>
  <c r="J1290" i="4"/>
  <c r="I1290" i="4"/>
  <c r="F1290" i="4"/>
  <c r="D1290" i="4"/>
  <c r="C1290" i="4"/>
  <c r="Q1289" i="4"/>
  <c r="P1289" i="4"/>
  <c r="J1289" i="4"/>
  <c r="I1289" i="4"/>
  <c r="F1289" i="4"/>
  <c r="D1289" i="4"/>
  <c r="C1289" i="4"/>
  <c r="Q1288" i="4"/>
  <c r="P1288" i="4"/>
  <c r="J1288" i="4"/>
  <c r="I1288" i="4"/>
  <c r="F1288" i="4"/>
  <c r="D1288" i="4"/>
  <c r="C1288" i="4"/>
  <c r="Q1287" i="4"/>
  <c r="P1287" i="4"/>
  <c r="J1287" i="4"/>
  <c r="I1287" i="4"/>
  <c r="F1287" i="4"/>
  <c r="D1287" i="4"/>
  <c r="C1287" i="4"/>
  <c r="Q1286" i="4"/>
  <c r="P1286" i="4"/>
  <c r="J1286" i="4"/>
  <c r="I1286" i="4"/>
  <c r="F1286" i="4"/>
  <c r="D1286" i="4"/>
  <c r="C1286" i="4"/>
  <c r="Q1285" i="4"/>
  <c r="P1285" i="4"/>
  <c r="J1285" i="4"/>
  <c r="I1285" i="4"/>
  <c r="F1285" i="4"/>
  <c r="D1285" i="4"/>
  <c r="C1285" i="4"/>
  <c r="Q1284" i="4"/>
  <c r="P1284" i="4"/>
  <c r="J1284" i="4"/>
  <c r="I1284" i="4"/>
  <c r="F1284" i="4"/>
  <c r="D1284" i="4"/>
  <c r="C1284" i="4"/>
  <c r="Q1283" i="4"/>
  <c r="P1283" i="4"/>
  <c r="J1283" i="4"/>
  <c r="I1283" i="4"/>
  <c r="F1283" i="4"/>
  <c r="D1283" i="4"/>
  <c r="C1283" i="4"/>
  <c r="Q1282" i="4"/>
  <c r="P1282" i="4"/>
  <c r="J1282" i="4"/>
  <c r="I1282" i="4"/>
  <c r="F1282" i="4"/>
  <c r="D1282" i="4"/>
  <c r="C1282" i="4"/>
  <c r="Q1281" i="4"/>
  <c r="P1281" i="4"/>
  <c r="J1281" i="4"/>
  <c r="I1281" i="4"/>
  <c r="F1281" i="4"/>
  <c r="D1281" i="4"/>
  <c r="C1281" i="4"/>
  <c r="Q1280" i="4"/>
  <c r="P1280" i="4"/>
  <c r="J1280" i="4"/>
  <c r="I1280" i="4"/>
  <c r="F1280" i="4"/>
  <c r="D1280" i="4"/>
  <c r="C1280" i="4"/>
  <c r="Q1279" i="4"/>
  <c r="P1279" i="4"/>
  <c r="J1279" i="4"/>
  <c r="I1279" i="4"/>
  <c r="F1279" i="4"/>
  <c r="D1279" i="4"/>
  <c r="C1279" i="4"/>
  <c r="Q1278" i="4"/>
  <c r="P1278" i="4"/>
  <c r="J1278" i="4"/>
  <c r="I1278" i="4"/>
  <c r="F1278" i="4"/>
  <c r="D1278" i="4"/>
  <c r="C1278" i="4"/>
  <c r="Q1277" i="4"/>
  <c r="P1277" i="4"/>
  <c r="J1277" i="4"/>
  <c r="I1277" i="4"/>
  <c r="F1277" i="4"/>
  <c r="D1277" i="4"/>
  <c r="C1277" i="4"/>
  <c r="Q1276" i="4"/>
  <c r="P1276" i="4"/>
  <c r="J1276" i="4"/>
  <c r="I1276" i="4"/>
  <c r="F1276" i="4"/>
  <c r="D1276" i="4"/>
  <c r="C1276" i="4"/>
  <c r="Q1275" i="4"/>
  <c r="P1275" i="4"/>
  <c r="J1275" i="4"/>
  <c r="I1275" i="4"/>
  <c r="F1275" i="4"/>
  <c r="D1275" i="4"/>
  <c r="C1275" i="4"/>
  <c r="Q1274" i="4"/>
  <c r="P1274" i="4"/>
  <c r="J1274" i="4"/>
  <c r="I1274" i="4"/>
  <c r="F1274" i="4"/>
  <c r="D1274" i="4"/>
  <c r="C1274" i="4"/>
  <c r="Q1273" i="4"/>
  <c r="P1273" i="4"/>
  <c r="J1273" i="4"/>
  <c r="I1273" i="4"/>
  <c r="F1273" i="4"/>
  <c r="D1273" i="4"/>
  <c r="C1273" i="4"/>
  <c r="Q1272" i="4"/>
  <c r="P1272" i="4"/>
  <c r="J1272" i="4"/>
  <c r="I1272" i="4"/>
  <c r="F1272" i="4"/>
  <c r="D1272" i="4"/>
  <c r="C1272" i="4"/>
  <c r="Q1271" i="4"/>
  <c r="P1271" i="4"/>
  <c r="J1271" i="4"/>
  <c r="I1271" i="4"/>
  <c r="F1271" i="4"/>
  <c r="D1271" i="4"/>
  <c r="C1271" i="4"/>
  <c r="Q1270" i="4"/>
  <c r="P1270" i="4"/>
  <c r="J1270" i="4"/>
  <c r="I1270" i="4"/>
  <c r="F1270" i="4"/>
  <c r="D1270" i="4"/>
  <c r="C1270" i="4"/>
  <c r="Q1269" i="4"/>
  <c r="P1269" i="4"/>
  <c r="J1269" i="4"/>
  <c r="I1269" i="4"/>
  <c r="F1269" i="4"/>
  <c r="D1269" i="4"/>
  <c r="C1269" i="4"/>
  <c r="Q1268" i="4"/>
  <c r="P1268" i="4"/>
  <c r="J1268" i="4"/>
  <c r="I1268" i="4"/>
  <c r="F1268" i="4"/>
  <c r="D1268" i="4"/>
  <c r="C1268" i="4"/>
  <c r="Q1267" i="4"/>
  <c r="P1267" i="4"/>
  <c r="J1267" i="4"/>
  <c r="I1267" i="4"/>
  <c r="F1267" i="4"/>
  <c r="D1267" i="4"/>
  <c r="C1267" i="4"/>
  <c r="Q1266" i="4"/>
  <c r="P1266" i="4"/>
  <c r="J1266" i="4"/>
  <c r="I1266" i="4"/>
  <c r="F1266" i="4"/>
  <c r="D1266" i="4"/>
  <c r="C1266" i="4"/>
  <c r="Q1265" i="4"/>
  <c r="P1265" i="4"/>
  <c r="J1265" i="4"/>
  <c r="I1265" i="4"/>
  <c r="F1265" i="4"/>
  <c r="D1265" i="4"/>
  <c r="C1265" i="4"/>
  <c r="Q1264" i="4"/>
  <c r="P1264" i="4"/>
  <c r="S1270" i="4" l="1"/>
  <c r="S1274" i="4"/>
  <c r="S1278" i="4"/>
  <c r="S1282" i="4"/>
  <c r="S1286" i="4"/>
  <c r="S1289" i="4"/>
  <c r="S1293" i="4"/>
  <c r="S1297" i="4"/>
  <c r="S1301" i="4"/>
  <c r="S1308" i="4"/>
  <c r="S1312" i="4"/>
  <c r="S1316" i="4"/>
  <c r="S1267" i="4"/>
  <c r="S1272" i="4"/>
  <c r="S1276" i="4"/>
  <c r="S1265" i="4"/>
  <c r="S1281" i="4"/>
  <c r="S1285" i="4"/>
  <c r="S1288" i="4"/>
  <c r="S1292" i="4"/>
  <c r="S1296" i="4"/>
  <c r="S1300" i="4"/>
  <c r="S1304" i="4"/>
  <c r="S1307" i="4"/>
  <c r="S1311" i="4"/>
  <c r="S1315" i="4"/>
  <c r="S1266" i="4"/>
  <c r="S1271" i="4"/>
  <c r="S1275" i="4"/>
  <c r="S1279" i="4"/>
  <c r="S1283" i="4"/>
  <c r="S1290" i="4"/>
  <c r="S1294" i="4"/>
  <c r="S1298" i="4"/>
  <c r="S1302" i="4"/>
  <c r="S1305" i="4"/>
  <c r="S1309" i="4"/>
  <c r="S1313" i="4"/>
  <c r="S1317" i="4"/>
  <c r="S1280" i="4"/>
  <c r="S1284" i="4"/>
  <c r="S1287" i="4"/>
  <c r="S1291" i="4"/>
  <c r="S1295" i="4"/>
  <c r="S1299" i="4"/>
  <c r="S1303" i="4"/>
  <c r="S1306" i="4"/>
  <c r="S1310" i="4"/>
  <c r="S1314" i="4"/>
  <c r="S1268" i="4"/>
  <c r="S1269" i="4"/>
  <c r="S1273" i="4"/>
  <c r="S1277" i="4"/>
  <c r="S1318" i="4"/>
  <c r="J1264" i="4"/>
  <c r="I1264" i="4"/>
  <c r="F1264" i="4"/>
  <c r="D1264" i="4"/>
  <c r="C1264" i="4"/>
  <c r="Q1263" i="4"/>
  <c r="P1263" i="4"/>
  <c r="J1263" i="4"/>
  <c r="I1263" i="4"/>
  <c r="F1263" i="4"/>
  <c r="D1263" i="4"/>
  <c r="C1263" i="4"/>
  <c r="Q1262" i="4"/>
  <c r="P1262" i="4"/>
  <c r="J1262" i="4"/>
  <c r="I1262" i="4"/>
  <c r="F1262" i="4"/>
  <c r="D1262" i="4"/>
  <c r="C1262" i="4"/>
  <c r="Q1261" i="4"/>
  <c r="P1261" i="4"/>
  <c r="J1261" i="4"/>
  <c r="I1261" i="4"/>
  <c r="F1261" i="4"/>
  <c r="D1261" i="4"/>
  <c r="C1261" i="4"/>
  <c r="Q1260" i="4"/>
  <c r="P1260" i="4"/>
  <c r="J1260" i="4"/>
  <c r="I1260" i="4"/>
  <c r="F1260" i="4"/>
  <c r="D1260" i="4"/>
  <c r="C1260" i="4"/>
  <c r="Q1259" i="4"/>
  <c r="P1259" i="4"/>
  <c r="J1259" i="4"/>
  <c r="I1259" i="4"/>
  <c r="F1259" i="4"/>
  <c r="D1259" i="4"/>
  <c r="C1259" i="4"/>
  <c r="Q1258" i="4"/>
  <c r="P1258" i="4"/>
  <c r="J1258" i="4"/>
  <c r="I1258" i="4"/>
  <c r="F1258" i="4"/>
  <c r="D1258" i="4"/>
  <c r="C1258" i="4"/>
  <c r="Q1257" i="4"/>
  <c r="P1257" i="4"/>
  <c r="J1257" i="4"/>
  <c r="I1257" i="4"/>
  <c r="F1257" i="4"/>
  <c r="D1257" i="4"/>
  <c r="C1257" i="4"/>
  <c r="Q1256" i="4"/>
  <c r="P1256" i="4"/>
  <c r="J1256" i="4"/>
  <c r="I1256" i="4"/>
  <c r="F1256" i="4"/>
  <c r="D1256" i="4"/>
  <c r="C1256" i="4"/>
  <c r="Q1255" i="4"/>
  <c r="P1255" i="4"/>
  <c r="J1255" i="4"/>
  <c r="I1255" i="4"/>
  <c r="F1255" i="4"/>
  <c r="D1255" i="4"/>
  <c r="C1255" i="4"/>
  <c r="Q1254" i="4"/>
  <c r="P1254" i="4"/>
  <c r="J1254" i="4"/>
  <c r="I1254" i="4"/>
  <c r="F1254" i="4"/>
  <c r="D1254" i="4"/>
  <c r="C1254" i="4"/>
  <c r="Q1253" i="4"/>
  <c r="P1253" i="4"/>
  <c r="J1253" i="4"/>
  <c r="I1253" i="4"/>
  <c r="F1253" i="4"/>
  <c r="D1253" i="4"/>
  <c r="C1253" i="4"/>
  <c r="Q1252" i="4"/>
  <c r="P1252" i="4"/>
  <c r="J1252" i="4"/>
  <c r="I1252" i="4"/>
  <c r="F1252" i="4"/>
  <c r="D1252" i="4"/>
  <c r="C1252" i="4"/>
  <c r="Q1251" i="4"/>
  <c r="P1251" i="4"/>
  <c r="J1251" i="4"/>
  <c r="I1251" i="4"/>
  <c r="F1251" i="4"/>
  <c r="D1251" i="4"/>
  <c r="C1251" i="4"/>
  <c r="Q1250" i="4"/>
  <c r="P1250" i="4"/>
  <c r="J1250" i="4"/>
  <c r="I1250" i="4"/>
  <c r="F1250" i="4"/>
  <c r="D1250" i="4"/>
  <c r="C1250" i="4"/>
  <c r="Q1249" i="4"/>
  <c r="P1249" i="4"/>
  <c r="J1249" i="4"/>
  <c r="I1249" i="4"/>
  <c r="F1249" i="4"/>
  <c r="D1249" i="4"/>
  <c r="C1249" i="4"/>
  <c r="Q1248" i="4"/>
  <c r="P1248" i="4"/>
  <c r="J1248" i="4"/>
  <c r="I1248" i="4"/>
  <c r="F1248" i="4"/>
  <c r="D1248" i="4"/>
  <c r="C1248" i="4"/>
  <c r="Q1247" i="4"/>
  <c r="P1247" i="4"/>
  <c r="J1247" i="4"/>
  <c r="I1247" i="4"/>
  <c r="F1247" i="4"/>
  <c r="D1247" i="4"/>
  <c r="C1247" i="4"/>
  <c r="Q1246" i="4"/>
  <c r="P1246" i="4"/>
  <c r="J1246" i="4"/>
  <c r="I1246" i="4"/>
  <c r="F1246" i="4"/>
  <c r="D1246" i="4"/>
  <c r="C1246" i="4"/>
  <c r="Q1245" i="4"/>
  <c r="P1245" i="4"/>
  <c r="J1245" i="4"/>
  <c r="I1245" i="4"/>
  <c r="F1245" i="4"/>
  <c r="D1245" i="4"/>
  <c r="C1245" i="4"/>
  <c r="Q1244" i="4"/>
  <c r="P1244" i="4"/>
  <c r="J1244" i="4"/>
  <c r="I1244" i="4"/>
  <c r="F1244" i="4"/>
  <c r="D1244" i="4"/>
  <c r="C1244" i="4"/>
  <c r="Q1243" i="4"/>
  <c r="P1243" i="4"/>
  <c r="J1243" i="4"/>
  <c r="I1243" i="4"/>
  <c r="F1243" i="4"/>
  <c r="D1243" i="4"/>
  <c r="C1243" i="4"/>
  <c r="Q1242" i="4"/>
  <c r="P1242" i="4"/>
  <c r="J1242" i="4"/>
  <c r="I1242" i="4"/>
  <c r="F1242" i="4"/>
  <c r="D1242" i="4"/>
  <c r="C1242" i="4"/>
  <c r="Q1241" i="4"/>
  <c r="P1241" i="4"/>
  <c r="J1241" i="4"/>
  <c r="I1241" i="4"/>
  <c r="F1241" i="4"/>
  <c r="D1241" i="4"/>
  <c r="C1241" i="4"/>
  <c r="Q1240" i="4"/>
  <c r="P1240" i="4"/>
  <c r="J1240" i="4"/>
  <c r="I1240" i="4"/>
  <c r="F1240" i="4"/>
  <c r="D1240" i="4"/>
  <c r="C1240" i="4"/>
  <c r="Q1239" i="4"/>
  <c r="P1239" i="4"/>
  <c r="J1239" i="4"/>
  <c r="I1239" i="4"/>
  <c r="F1239" i="4"/>
  <c r="D1239" i="4"/>
  <c r="C1239" i="4"/>
  <c r="Q1238" i="4"/>
  <c r="P1238" i="4"/>
  <c r="J1238" i="4"/>
  <c r="I1238" i="4"/>
  <c r="F1238" i="4"/>
  <c r="D1238" i="4"/>
  <c r="C1238" i="4"/>
  <c r="Q1237" i="4"/>
  <c r="P1237" i="4"/>
  <c r="J1237" i="4"/>
  <c r="I1237" i="4"/>
  <c r="F1237" i="4"/>
  <c r="D1237" i="4"/>
  <c r="C1237" i="4"/>
  <c r="Q1236" i="4"/>
  <c r="P1236" i="4"/>
  <c r="J1236" i="4"/>
  <c r="I1236" i="4"/>
  <c r="F1236" i="4"/>
  <c r="D1236" i="4"/>
  <c r="C1236" i="4"/>
  <c r="Q1235" i="4"/>
  <c r="P1235" i="4"/>
  <c r="J1235" i="4"/>
  <c r="I1235" i="4"/>
  <c r="F1235" i="4"/>
  <c r="D1235" i="4"/>
  <c r="C1235" i="4"/>
  <c r="Q1234" i="4"/>
  <c r="P1234" i="4"/>
  <c r="J1234" i="4"/>
  <c r="I1234" i="4"/>
  <c r="F1234" i="4"/>
  <c r="D1234" i="4"/>
  <c r="C1234" i="4"/>
  <c r="Q1233" i="4"/>
  <c r="P1233" i="4"/>
  <c r="J1233" i="4"/>
  <c r="I1233" i="4"/>
  <c r="F1233" i="4"/>
  <c r="D1233" i="4"/>
  <c r="C1233" i="4"/>
  <c r="Q1232" i="4"/>
  <c r="P1232" i="4"/>
  <c r="J1232" i="4"/>
  <c r="I1232" i="4"/>
  <c r="F1232" i="4"/>
  <c r="D1232" i="4"/>
  <c r="C1232" i="4"/>
  <c r="Q1231" i="4"/>
  <c r="P1231" i="4"/>
  <c r="J1231" i="4"/>
  <c r="I1231" i="4"/>
  <c r="F1231" i="4"/>
  <c r="D1231" i="4"/>
  <c r="C1231" i="4"/>
  <c r="Q1230" i="4"/>
  <c r="P1230" i="4"/>
  <c r="J1230" i="4"/>
  <c r="I1230" i="4"/>
  <c r="F1230" i="4"/>
  <c r="D1230" i="4"/>
  <c r="C1230" i="4"/>
  <c r="Q1229" i="4"/>
  <c r="P1229" i="4"/>
  <c r="J1229" i="4"/>
  <c r="I1229" i="4"/>
  <c r="F1229" i="4"/>
  <c r="D1229" i="4"/>
  <c r="C1229" i="4"/>
  <c r="Q1228" i="4"/>
  <c r="P1228" i="4"/>
  <c r="J1228" i="4"/>
  <c r="I1228" i="4"/>
  <c r="F1228" i="4"/>
  <c r="D1228" i="4"/>
  <c r="C1228" i="4"/>
  <c r="Q1227" i="4"/>
  <c r="P1227" i="4"/>
  <c r="J1227" i="4"/>
  <c r="I1227" i="4"/>
  <c r="F1227" i="4"/>
  <c r="D1227" i="4"/>
  <c r="C1227" i="4"/>
  <c r="Q1226" i="4"/>
  <c r="P1226" i="4"/>
  <c r="J1226" i="4"/>
  <c r="I1226" i="4"/>
  <c r="F1226" i="4"/>
  <c r="D1226" i="4"/>
  <c r="C1226" i="4"/>
  <c r="Q1225" i="4"/>
  <c r="P1225" i="4"/>
  <c r="J1225" i="4"/>
  <c r="I1225" i="4"/>
  <c r="F1225" i="4"/>
  <c r="D1225" i="4"/>
  <c r="C1225" i="4"/>
  <c r="Q1224" i="4"/>
  <c r="P1224" i="4"/>
  <c r="J1224" i="4"/>
  <c r="I1224" i="4"/>
  <c r="F1224" i="4"/>
  <c r="D1224" i="4"/>
  <c r="C1224" i="4"/>
  <c r="Q1223" i="4"/>
  <c r="P1223" i="4"/>
  <c r="J1223" i="4"/>
  <c r="I1223" i="4"/>
  <c r="F1223" i="4"/>
  <c r="D1223" i="4"/>
  <c r="C1223" i="4"/>
  <c r="Q1222" i="4"/>
  <c r="P1222" i="4"/>
  <c r="J1222" i="4"/>
  <c r="I1222" i="4"/>
  <c r="F1222" i="4"/>
  <c r="D1222" i="4"/>
  <c r="C1222" i="4"/>
  <c r="Q1221" i="4"/>
  <c r="P1221" i="4"/>
  <c r="J1221" i="4"/>
  <c r="I1221" i="4"/>
  <c r="F1221" i="4"/>
  <c r="D1221" i="4"/>
  <c r="C1221" i="4"/>
  <c r="Q1220" i="4"/>
  <c r="P1220" i="4"/>
  <c r="J1220" i="4"/>
  <c r="I1220" i="4"/>
  <c r="F1220" i="4"/>
  <c r="D1220" i="4"/>
  <c r="C1220" i="4"/>
  <c r="Q1219" i="4"/>
  <c r="P1219" i="4"/>
  <c r="J1219" i="4"/>
  <c r="I1219" i="4"/>
  <c r="F1219" i="4"/>
  <c r="D1219" i="4"/>
  <c r="C1219" i="4"/>
  <c r="Q1218" i="4"/>
  <c r="P1218" i="4"/>
  <c r="J1218" i="4"/>
  <c r="I1218" i="4"/>
  <c r="F1218" i="4"/>
  <c r="D1218" i="4"/>
  <c r="C1218" i="4"/>
  <c r="Q1217" i="4"/>
  <c r="P1217" i="4"/>
  <c r="J1217" i="4"/>
  <c r="I1217" i="4"/>
  <c r="F1217" i="4"/>
  <c r="D1217" i="4"/>
  <c r="C1217" i="4"/>
  <c r="Q1216" i="4"/>
  <c r="P1216" i="4"/>
  <c r="J1216" i="4"/>
  <c r="I1216" i="4"/>
  <c r="F1216" i="4"/>
  <c r="D1216" i="4"/>
  <c r="C1216" i="4"/>
  <c r="Q1215" i="4"/>
  <c r="P1215" i="4"/>
  <c r="J1215" i="4"/>
  <c r="I1215" i="4"/>
  <c r="F1215" i="4"/>
  <c r="D1215" i="4"/>
  <c r="C1215" i="4"/>
  <c r="Q1214" i="4"/>
  <c r="P1214" i="4"/>
  <c r="J1214" i="4"/>
  <c r="I1214" i="4"/>
  <c r="F1214" i="4"/>
  <c r="D1214" i="4"/>
  <c r="C1214" i="4"/>
  <c r="Q1213" i="4"/>
  <c r="P1213" i="4"/>
  <c r="J1213" i="4"/>
  <c r="I1213" i="4"/>
  <c r="F1213" i="4"/>
  <c r="D1213" i="4"/>
  <c r="C1213" i="4"/>
  <c r="Q1212" i="4"/>
  <c r="P1212" i="4"/>
  <c r="J1212" i="4"/>
  <c r="I1212" i="4"/>
  <c r="F1212" i="4"/>
  <c r="D1212" i="4"/>
  <c r="C1212" i="4"/>
  <c r="Q1211" i="4"/>
  <c r="P1211" i="4"/>
  <c r="J1211" i="4"/>
  <c r="I1211" i="4"/>
  <c r="F1211" i="4"/>
  <c r="D1211" i="4"/>
  <c r="C1211" i="4"/>
  <c r="Q1210" i="4"/>
  <c r="P1210" i="4"/>
  <c r="J1210" i="4"/>
  <c r="I1210" i="4"/>
  <c r="F1210" i="4"/>
  <c r="D1210" i="4"/>
  <c r="C1210" i="4"/>
  <c r="Q1209" i="4"/>
  <c r="P1209" i="4"/>
  <c r="S1260" i="4" l="1"/>
  <c r="S1210" i="4"/>
  <c r="S1214" i="4"/>
  <c r="S1218" i="4"/>
  <c r="S1225" i="4"/>
  <c r="S1229" i="4"/>
  <c r="S1233" i="4"/>
  <c r="S1236" i="4"/>
  <c r="S1240" i="4"/>
  <c r="S1244" i="4"/>
  <c r="S1248" i="4"/>
  <c r="S1252" i="4"/>
  <c r="S1256" i="4"/>
  <c r="S1215" i="4"/>
  <c r="S1219" i="4"/>
  <c r="S1222" i="4"/>
  <c r="S1226" i="4"/>
  <c r="S1230" i="4"/>
  <c r="S1237" i="4"/>
  <c r="S1241" i="4"/>
  <c r="S1245" i="4"/>
  <c r="S1249" i="4"/>
  <c r="S1253" i="4"/>
  <c r="S1257" i="4"/>
  <c r="S1258" i="4"/>
  <c r="S1261" i="4"/>
  <c r="S1212" i="4"/>
  <c r="S1216" i="4"/>
  <c r="S1220" i="4"/>
  <c r="S1223" i="4"/>
  <c r="S1227" i="4"/>
  <c r="S1231" i="4"/>
  <c r="S1234" i="4"/>
  <c r="S1238" i="4"/>
  <c r="S1242" i="4"/>
  <c r="S1246" i="4"/>
  <c r="S1250" i="4"/>
  <c r="S1254" i="4"/>
  <c r="S1259" i="4"/>
  <c r="S1262" i="4"/>
  <c r="S1211" i="4"/>
  <c r="S1213" i="4"/>
  <c r="S1217" i="4"/>
  <c r="S1221" i="4"/>
  <c r="S1224" i="4"/>
  <c r="S1228" i="4"/>
  <c r="S1232" i="4"/>
  <c r="S1235" i="4"/>
  <c r="S1239" i="4"/>
  <c r="S1243" i="4"/>
  <c r="S1247" i="4"/>
  <c r="S1251" i="4"/>
  <c r="S1255" i="4"/>
  <c r="S1263" i="4"/>
  <c r="S1264" i="4"/>
  <c r="J1209" i="4"/>
  <c r="I1209" i="4"/>
  <c r="F1209" i="4"/>
  <c r="D1209" i="4"/>
  <c r="C1209" i="4"/>
  <c r="Q1208" i="4"/>
  <c r="P1208" i="4"/>
  <c r="J1208" i="4"/>
  <c r="I1208" i="4"/>
  <c r="F1208" i="4"/>
  <c r="D1208" i="4"/>
  <c r="C1208" i="4"/>
  <c r="Q1207" i="4"/>
  <c r="P1207" i="4"/>
  <c r="J1207" i="4"/>
  <c r="I1207" i="4"/>
  <c r="F1207" i="4"/>
  <c r="D1207" i="4"/>
  <c r="C1207" i="4"/>
  <c r="Q1206" i="4"/>
  <c r="P1206" i="4"/>
  <c r="J1206" i="4"/>
  <c r="I1206" i="4"/>
  <c r="F1206" i="4"/>
  <c r="D1206" i="4"/>
  <c r="C1206" i="4"/>
  <c r="Q1205" i="4"/>
  <c r="P1205" i="4"/>
  <c r="J1205" i="4"/>
  <c r="I1205" i="4"/>
  <c r="F1205" i="4"/>
  <c r="D1205" i="4"/>
  <c r="C1205" i="4"/>
  <c r="Q1204" i="4"/>
  <c r="P1204" i="4"/>
  <c r="J1204" i="4"/>
  <c r="I1204" i="4"/>
  <c r="F1204" i="4"/>
  <c r="D1204" i="4"/>
  <c r="C1204" i="4"/>
  <c r="Q1203" i="4"/>
  <c r="P1203" i="4"/>
  <c r="J1203" i="4"/>
  <c r="I1203" i="4"/>
  <c r="F1203" i="4"/>
  <c r="D1203" i="4"/>
  <c r="C1203" i="4"/>
  <c r="Q1202" i="4"/>
  <c r="P1202" i="4"/>
  <c r="J1202" i="4"/>
  <c r="I1202" i="4"/>
  <c r="F1202" i="4"/>
  <c r="D1202" i="4"/>
  <c r="C1202" i="4"/>
  <c r="Q1201" i="4"/>
  <c r="P1201" i="4"/>
  <c r="J1201" i="4"/>
  <c r="I1201" i="4"/>
  <c r="F1201" i="4"/>
  <c r="D1201" i="4"/>
  <c r="C1201" i="4"/>
  <c r="Q1200" i="4"/>
  <c r="P1200" i="4"/>
  <c r="J1200" i="4"/>
  <c r="I1200" i="4"/>
  <c r="F1200" i="4"/>
  <c r="D1200" i="4"/>
  <c r="C1200" i="4"/>
  <c r="Q1199" i="4"/>
  <c r="P1199" i="4"/>
  <c r="J1199" i="4"/>
  <c r="I1199" i="4"/>
  <c r="F1199" i="4"/>
  <c r="D1199" i="4"/>
  <c r="C1199" i="4"/>
  <c r="Q1198" i="4"/>
  <c r="P1198" i="4"/>
  <c r="J1198" i="4"/>
  <c r="I1198" i="4"/>
  <c r="F1198" i="4"/>
  <c r="D1198" i="4"/>
  <c r="C1198" i="4"/>
  <c r="Q1197" i="4"/>
  <c r="P1197" i="4"/>
  <c r="J1197" i="4"/>
  <c r="I1197" i="4"/>
  <c r="F1197" i="4"/>
  <c r="D1197" i="4"/>
  <c r="C1197" i="4"/>
  <c r="Q1196" i="4"/>
  <c r="P1196" i="4"/>
  <c r="J1196" i="4"/>
  <c r="I1196" i="4"/>
  <c r="F1196" i="4"/>
  <c r="D1196" i="4"/>
  <c r="C1196" i="4"/>
  <c r="Q1195" i="4"/>
  <c r="P1195" i="4"/>
  <c r="J1195" i="4"/>
  <c r="I1195" i="4"/>
  <c r="F1195" i="4"/>
  <c r="D1195" i="4"/>
  <c r="C1195" i="4"/>
  <c r="Q1194" i="4"/>
  <c r="P1194" i="4"/>
  <c r="J1194" i="4"/>
  <c r="I1194" i="4"/>
  <c r="F1194" i="4"/>
  <c r="D1194" i="4"/>
  <c r="C1194" i="4"/>
  <c r="Q1193" i="4"/>
  <c r="P1193" i="4"/>
  <c r="J1193" i="4"/>
  <c r="I1193" i="4"/>
  <c r="F1193" i="4"/>
  <c r="D1193" i="4"/>
  <c r="C1193" i="4"/>
  <c r="Q1192" i="4"/>
  <c r="P1192" i="4"/>
  <c r="J1192" i="4"/>
  <c r="I1192" i="4"/>
  <c r="F1192" i="4"/>
  <c r="D1192" i="4"/>
  <c r="C1192" i="4"/>
  <c r="Q1191" i="4"/>
  <c r="P1191" i="4"/>
  <c r="J1191" i="4"/>
  <c r="I1191" i="4"/>
  <c r="F1191" i="4"/>
  <c r="D1191" i="4"/>
  <c r="C1191" i="4"/>
  <c r="Q1190" i="4"/>
  <c r="P1190" i="4"/>
  <c r="J1190" i="4"/>
  <c r="I1190" i="4"/>
  <c r="F1190" i="4"/>
  <c r="D1190" i="4"/>
  <c r="C1190" i="4"/>
  <c r="Q1189" i="4"/>
  <c r="P1189" i="4"/>
  <c r="J1189" i="4"/>
  <c r="I1189" i="4"/>
  <c r="F1189" i="4"/>
  <c r="D1189" i="4"/>
  <c r="C1189" i="4"/>
  <c r="Q1188" i="4"/>
  <c r="P1188" i="4"/>
  <c r="J1188" i="4"/>
  <c r="I1188" i="4"/>
  <c r="F1188" i="4"/>
  <c r="D1188" i="4"/>
  <c r="C1188" i="4"/>
  <c r="Q1187" i="4"/>
  <c r="P1187" i="4"/>
  <c r="J1187" i="4"/>
  <c r="I1187" i="4"/>
  <c r="F1187" i="4"/>
  <c r="D1187" i="4"/>
  <c r="C1187" i="4"/>
  <c r="Q1186" i="4"/>
  <c r="P1186" i="4"/>
  <c r="J1186" i="4"/>
  <c r="I1186" i="4"/>
  <c r="F1186" i="4"/>
  <c r="D1186" i="4"/>
  <c r="C1186" i="4"/>
  <c r="Q1185" i="4"/>
  <c r="P1185" i="4"/>
  <c r="J1185" i="4"/>
  <c r="I1185" i="4"/>
  <c r="F1185" i="4"/>
  <c r="D1185" i="4"/>
  <c r="C1185" i="4"/>
  <c r="Q1184" i="4"/>
  <c r="P1184" i="4"/>
  <c r="J1184" i="4"/>
  <c r="I1184" i="4"/>
  <c r="F1184" i="4"/>
  <c r="D1184" i="4"/>
  <c r="C1184" i="4"/>
  <c r="Q1183" i="4"/>
  <c r="P1183" i="4"/>
  <c r="J1183" i="4"/>
  <c r="I1183" i="4"/>
  <c r="F1183" i="4"/>
  <c r="D1183" i="4"/>
  <c r="C1183" i="4"/>
  <c r="Q1182" i="4"/>
  <c r="P1182" i="4"/>
  <c r="J1182" i="4"/>
  <c r="I1182" i="4"/>
  <c r="F1182" i="4"/>
  <c r="D1182" i="4"/>
  <c r="C1182" i="4"/>
  <c r="Q1181" i="4"/>
  <c r="P1181" i="4"/>
  <c r="J1181" i="4"/>
  <c r="I1181" i="4"/>
  <c r="F1181" i="4"/>
  <c r="D1181" i="4"/>
  <c r="C1181" i="4"/>
  <c r="Q1180" i="4"/>
  <c r="P1180" i="4"/>
  <c r="J1180" i="4"/>
  <c r="I1180" i="4"/>
  <c r="F1180" i="4"/>
  <c r="D1180" i="4"/>
  <c r="C1180" i="4"/>
  <c r="Q1179" i="4"/>
  <c r="P1179" i="4"/>
  <c r="J1179" i="4"/>
  <c r="I1179" i="4"/>
  <c r="F1179" i="4"/>
  <c r="D1179" i="4"/>
  <c r="C1179" i="4"/>
  <c r="Q1178" i="4"/>
  <c r="P1178" i="4"/>
  <c r="J1178" i="4"/>
  <c r="I1178" i="4"/>
  <c r="F1178" i="4"/>
  <c r="D1178" i="4"/>
  <c r="C1178" i="4"/>
  <c r="Q1177" i="4"/>
  <c r="P1177" i="4"/>
  <c r="J1177" i="4"/>
  <c r="I1177" i="4"/>
  <c r="F1177" i="4"/>
  <c r="D1177" i="4"/>
  <c r="C1177" i="4"/>
  <c r="Q1176" i="4"/>
  <c r="P1176" i="4"/>
  <c r="J1176" i="4"/>
  <c r="I1176" i="4"/>
  <c r="F1176" i="4"/>
  <c r="D1176" i="4"/>
  <c r="C1176" i="4"/>
  <c r="Q1175" i="4"/>
  <c r="P1175" i="4"/>
  <c r="J1175" i="4"/>
  <c r="I1175" i="4"/>
  <c r="F1175" i="4"/>
  <c r="D1175" i="4"/>
  <c r="C1175" i="4"/>
  <c r="Q1174" i="4"/>
  <c r="P1174" i="4"/>
  <c r="J1174" i="4"/>
  <c r="I1174" i="4"/>
  <c r="F1174" i="4"/>
  <c r="D1174" i="4"/>
  <c r="C1174" i="4"/>
  <c r="Q1173" i="4"/>
  <c r="P1173" i="4"/>
  <c r="J1173" i="4"/>
  <c r="I1173" i="4"/>
  <c r="F1173" i="4"/>
  <c r="D1173" i="4"/>
  <c r="C1173" i="4"/>
  <c r="Q1172" i="4"/>
  <c r="P1172" i="4"/>
  <c r="S1177" i="4" l="1"/>
  <c r="S1173" i="4"/>
  <c r="S1181" i="4"/>
  <c r="S1185" i="4"/>
  <c r="S1189" i="4"/>
  <c r="S1192" i="4"/>
  <c r="S1203" i="4"/>
  <c r="S1206" i="4"/>
  <c r="S1174" i="4"/>
  <c r="S1178" i="4"/>
  <c r="S1182" i="4"/>
  <c r="S1186" i="4"/>
  <c r="S1190" i="4"/>
  <c r="S1193" i="4"/>
  <c r="S1197" i="4"/>
  <c r="S1208" i="4"/>
  <c r="S1175" i="4"/>
  <c r="S1179" i="4"/>
  <c r="S1183" i="4"/>
  <c r="S1187" i="4"/>
  <c r="S1191" i="4"/>
  <c r="S1194" i="4"/>
  <c r="S1198" i="4"/>
  <c r="S1202" i="4"/>
  <c r="S1205" i="4"/>
  <c r="S1176" i="4"/>
  <c r="S1180" i="4"/>
  <c r="S1184" i="4"/>
  <c r="S1188" i="4"/>
  <c r="S1195" i="4"/>
  <c r="S1199" i="4"/>
  <c r="S1196" i="4"/>
  <c r="S1200" i="4"/>
  <c r="S1201" i="4"/>
  <c r="S1204" i="4"/>
  <c r="S1207" i="4"/>
  <c r="S1209" i="4"/>
  <c r="J1172" i="4"/>
  <c r="I1172" i="4"/>
  <c r="F1172" i="4"/>
  <c r="D1172" i="4"/>
  <c r="C1172" i="4"/>
  <c r="Q1171" i="4"/>
  <c r="P1171" i="4"/>
  <c r="J1171" i="4"/>
  <c r="I1171" i="4"/>
  <c r="F1171" i="4"/>
  <c r="D1171" i="4"/>
  <c r="C1171" i="4"/>
  <c r="Q1170" i="4"/>
  <c r="P1170" i="4"/>
  <c r="J1170" i="4"/>
  <c r="I1170" i="4"/>
  <c r="F1170" i="4"/>
  <c r="D1170" i="4"/>
  <c r="C1170" i="4"/>
  <c r="Q1169" i="4"/>
  <c r="P1169" i="4"/>
  <c r="J1169" i="4"/>
  <c r="I1169" i="4"/>
  <c r="F1169" i="4"/>
  <c r="D1169" i="4"/>
  <c r="C1169" i="4"/>
  <c r="Q1168" i="4"/>
  <c r="P1168" i="4"/>
  <c r="J1168" i="4"/>
  <c r="I1168" i="4"/>
  <c r="F1168" i="4"/>
  <c r="D1168" i="4"/>
  <c r="C1168" i="4"/>
  <c r="Q1167" i="4"/>
  <c r="P1167" i="4"/>
  <c r="J1167" i="4"/>
  <c r="I1167" i="4"/>
  <c r="F1167" i="4"/>
  <c r="D1167" i="4"/>
  <c r="C1167" i="4"/>
  <c r="Q1166" i="4"/>
  <c r="P1166" i="4"/>
  <c r="J1166" i="4"/>
  <c r="I1166" i="4"/>
  <c r="F1166" i="4"/>
  <c r="D1166" i="4"/>
  <c r="C1166" i="4"/>
  <c r="Q1165" i="4"/>
  <c r="P1165" i="4"/>
  <c r="J1165" i="4"/>
  <c r="I1165" i="4"/>
  <c r="F1165" i="4"/>
  <c r="D1165" i="4"/>
  <c r="C1165" i="4"/>
  <c r="Q1164" i="4"/>
  <c r="P1164" i="4"/>
  <c r="J1164" i="4"/>
  <c r="I1164" i="4"/>
  <c r="F1164" i="4"/>
  <c r="D1164" i="4"/>
  <c r="C1164" i="4"/>
  <c r="Q1163" i="4"/>
  <c r="P1163" i="4"/>
  <c r="J1163" i="4"/>
  <c r="I1163" i="4"/>
  <c r="F1163" i="4"/>
  <c r="D1163" i="4"/>
  <c r="C1163" i="4"/>
  <c r="Q1162" i="4"/>
  <c r="P1162" i="4"/>
  <c r="J1162" i="4"/>
  <c r="I1162" i="4"/>
  <c r="F1162" i="4"/>
  <c r="D1162" i="4"/>
  <c r="C1162" i="4"/>
  <c r="S1163" i="4" l="1"/>
  <c r="S1162" i="4"/>
  <c r="S1166" i="4"/>
  <c r="S1170" i="4"/>
  <c r="S1165" i="4"/>
  <c r="S1169" i="4"/>
  <c r="S1171" i="4"/>
  <c r="S1167" i="4"/>
  <c r="S1164" i="4"/>
  <c r="S1168" i="4"/>
  <c r="S1172" i="4"/>
  <c r="Q1161" i="4"/>
  <c r="P1161" i="4"/>
  <c r="J1161" i="4"/>
  <c r="I1161" i="4"/>
  <c r="F1161" i="4"/>
  <c r="D1161" i="4"/>
  <c r="C1161" i="4"/>
  <c r="Q1160" i="4"/>
  <c r="P1160" i="4"/>
  <c r="J1160" i="4"/>
  <c r="I1160" i="4"/>
  <c r="F1160" i="4"/>
  <c r="D1160" i="4"/>
  <c r="C1160" i="4"/>
  <c r="Q1159" i="4"/>
  <c r="P1159" i="4"/>
  <c r="J1159" i="4"/>
  <c r="I1159" i="4"/>
  <c r="F1159" i="4"/>
  <c r="D1159" i="4"/>
  <c r="C1159" i="4"/>
  <c r="Q1158" i="4"/>
  <c r="P1158" i="4"/>
  <c r="J1158" i="4"/>
  <c r="I1158" i="4"/>
  <c r="F1158" i="4"/>
  <c r="D1158" i="4"/>
  <c r="C1158" i="4"/>
  <c r="Q1157" i="4"/>
  <c r="P1157" i="4"/>
  <c r="J1157" i="4"/>
  <c r="I1157" i="4"/>
  <c r="F1157" i="4"/>
  <c r="D1157" i="4"/>
  <c r="C1157" i="4"/>
  <c r="Q1156" i="4"/>
  <c r="P1156" i="4"/>
  <c r="J1156" i="4"/>
  <c r="I1156" i="4"/>
  <c r="F1156" i="4"/>
  <c r="D1156" i="4"/>
  <c r="C1156" i="4"/>
  <c r="Q1155" i="4"/>
  <c r="P1155" i="4"/>
  <c r="J1155" i="4"/>
  <c r="I1155" i="4"/>
  <c r="F1155" i="4"/>
  <c r="D1155" i="4"/>
  <c r="C1155" i="4"/>
  <c r="Q1154" i="4"/>
  <c r="P1154" i="4"/>
  <c r="J1154" i="4"/>
  <c r="I1154" i="4"/>
  <c r="F1154" i="4"/>
  <c r="D1154" i="4"/>
  <c r="C1154" i="4"/>
  <c r="Q1153" i="4"/>
  <c r="P1153" i="4"/>
  <c r="J1153" i="4"/>
  <c r="I1153" i="4"/>
  <c r="F1153" i="4"/>
  <c r="D1153" i="4"/>
  <c r="C1153" i="4"/>
  <c r="Q1152" i="4"/>
  <c r="P1152" i="4"/>
  <c r="J1152" i="4"/>
  <c r="I1152" i="4"/>
  <c r="F1152" i="4"/>
  <c r="D1152" i="4"/>
  <c r="C1152" i="4"/>
  <c r="Q1151" i="4"/>
  <c r="P1151" i="4"/>
  <c r="J1151" i="4"/>
  <c r="I1151" i="4"/>
  <c r="F1151" i="4"/>
  <c r="D1151" i="4"/>
  <c r="C1151" i="4"/>
  <c r="Q1150" i="4"/>
  <c r="P1150" i="4"/>
  <c r="J1150" i="4"/>
  <c r="I1150" i="4"/>
  <c r="F1150" i="4"/>
  <c r="D1150" i="4"/>
  <c r="C1150" i="4"/>
  <c r="Q1149" i="4"/>
  <c r="P1149" i="4"/>
  <c r="J1149" i="4"/>
  <c r="I1149" i="4"/>
  <c r="F1149" i="4"/>
  <c r="D1149" i="4"/>
  <c r="C1149" i="4"/>
  <c r="Q1148" i="4"/>
  <c r="P1148" i="4"/>
  <c r="J1148" i="4"/>
  <c r="I1148" i="4"/>
  <c r="F1148" i="4"/>
  <c r="D1148" i="4"/>
  <c r="C1148" i="4"/>
  <c r="Q1147" i="4"/>
  <c r="P1147" i="4"/>
  <c r="J1147" i="4"/>
  <c r="I1147" i="4"/>
  <c r="F1147" i="4"/>
  <c r="D1147" i="4"/>
  <c r="C1147" i="4"/>
  <c r="Q1146" i="4"/>
  <c r="P1146" i="4"/>
  <c r="J1146" i="4"/>
  <c r="I1146" i="4"/>
  <c r="F1146" i="4"/>
  <c r="D1146" i="4"/>
  <c r="C1146" i="4"/>
  <c r="Q1145" i="4"/>
  <c r="P1145" i="4"/>
  <c r="J1145" i="4"/>
  <c r="I1145" i="4"/>
  <c r="F1145" i="4"/>
  <c r="D1145" i="4"/>
  <c r="C1145" i="4"/>
  <c r="Q1144" i="4"/>
  <c r="P1144" i="4"/>
  <c r="J1144" i="4"/>
  <c r="I1144" i="4"/>
  <c r="F1144" i="4"/>
  <c r="D1144" i="4"/>
  <c r="C1144" i="4"/>
  <c r="Q1143" i="4"/>
  <c r="P1143" i="4"/>
  <c r="J1143" i="4"/>
  <c r="I1143" i="4"/>
  <c r="F1143" i="4"/>
  <c r="D1143" i="4"/>
  <c r="C1143" i="4"/>
  <c r="Q1142" i="4"/>
  <c r="P1142" i="4"/>
  <c r="J1142" i="4"/>
  <c r="I1142" i="4"/>
  <c r="F1142" i="4"/>
  <c r="D1142" i="4"/>
  <c r="C1142" i="4"/>
  <c r="Q1141" i="4"/>
  <c r="P1141" i="4"/>
  <c r="J1141" i="4"/>
  <c r="I1141" i="4"/>
  <c r="F1141" i="4"/>
  <c r="D1141" i="4"/>
  <c r="C1141" i="4"/>
  <c r="Q1140" i="4"/>
  <c r="P1140" i="4"/>
  <c r="J1140" i="4"/>
  <c r="I1140" i="4"/>
  <c r="F1140" i="4"/>
  <c r="D1140" i="4"/>
  <c r="C1140" i="4"/>
  <c r="Q1139" i="4"/>
  <c r="P1139" i="4"/>
  <c r="J1139" i="4"/>
  <c r="I1139" i="4"/>
  <c r="F1139" i="4"/>
  <c r="D1139" i="4"/>
  <c r="C1139" i="4"/>
  <c r="Q1138" i="4"/>
  <c r="P1138" i="4"/>
  <c r="J1138" i="4"/>
  <c r="I1138" i="4"/>
  <c r="F1138" i="4"/>
  <c r="D1138" i="4"/>
  <c r="C1138" i="4"/>
  <c r="Q1137" i="4"/>
  <c r="P1137" i="4"/>
  <c r="J1137" i="4"/>
  <c r="I1137" i="4"/>
  <c r="F1137" i="4"/>
  <c r="D1137" i="4"/>
  <c r="C1137" i="4"/>
  <c r="Q1136" i="4"/>
  <c r="P1136" i="4"/>
  <c r="J1136" i="4"/>
  <c r="I1136" i="4"/>
  <c r="F1136" i="4"/>
  <c r="D1136" i="4"/>
  <c r="C1136" i="4"/>
  <c r="Q1135" i="4"/>
  <c r="P1135" i="4"/>
  <c r="J1135" i="4"/>
  <c r="I1135" i="4"/>
  <c r="F1135" i="4"/>
  <c r="D1135" i="4"/>
  <c r="C1135" i="4"/>
  <c r="Q1134" i="4"/>
  <c r="P1134" i="4"/>
  <c r="J1134" i="4"/>
  <c r="I1134" i="4"/>
  <c r="F1134" i="4"/>
  <c r="D1134" i="4"/>
  <c r="C1134" i="4"/>
  <c r="Q1133" i="4"/>
  <c r="P1133" i="4"/>
  <c r="J1133" i="4"/>
  <c r="I1133" i="4"/>
  <c r="F1133" i="4"/>
  <c r="D1133" i="4"/>
  <c r="C1133" i="4"/>
  <c r="Q1132" i="4"/>
  <c r="P1132" i="4"/>
  <c r="J1132" i="4"/>
  <c r="I1132" i="4"/>
  <c r="F1132" i="4"/>
  <c r="D1132" i="4"/>
  <c r="C1132" i="4"/>
  <c r="Q1131" i="4"/>
  <c r="P1131" i="4"/>
  <c r="J1131" i="4"/>
  <c r="I1131" i="4"/>
  <c r="F1131" i="4"/>
  <c r="D1131" i="4"/>
  <c r="C1131" i="4"/>
  <c r="Q1130" i="4"/>
  <c r="P1130" i="4"/>
  <c r="J1130" i="4"/>
  <c r="I1130" i="4"/>
  <c r="F1130" i="4"/>
  <c r="D1130" i="4"/>
  <c r="C1130" i="4"/>
  <c r="Q1129" i="4"/>
  <c r="P1129" i="4"/>
  <c r="J1129" i="4"/>
  <c r="I1129" i="4"/>
  <c r="F1129" i="4"/>
  <c r="D1129" i="4"/>
  <c r="C1129" i="4"/>
  <c r="Q1128" i="4"/>
  <c r="P1128" i="4"/>
  <c r="J1128" i="4"/>
  <c r="I1128" i="4"/>
  <c r="F1128" i="4"/>
  <c r="D1128" i="4"/>
  <c r="C1128" i="4"/>
  <c r="Q1127" i="4"/>
  <c r="P1127" i="4"/>
  <c r="J1127" i="4"/>
  <c r="I1127" i="4"/>
  <c r="F1127" i="4"/>
  <c r="D1127" i="4"/>
  <c r="C1127" i="4"/>
  <c r="Q1126" i="4"/>
  <c r="P1126" i="4"/>
  <c r="J1126" i="4"/>
  <c r="I1126" i="4"/>
  <c r="F1126" i="4"/>
  <c r="D1126" i="4"/>
  <c r="C1126" i="4"/>
  <c r="Q1125" i="4"/>
  <c r="P1125" i="4"/>
  <c r="J1125" i="4"/>
  <c r="I1125" i="4"/>
  <c r="F1125" i="4"/>
  <c r="D1125" i="4"/>
  <c r="C1125" i="4"/>
  <c r="Q1124" i="4"/>
  <c r="P1124" i="4"/>
  <c r="J1124" i="4"/>
  <c r="I1124" i="4"/>
  <c r="F1124" i="4"/>
  <c r="D1124" i="4"/>
  <c r="C1124" i="4"/>
  <c r="Q1123" i="4"/>
  <c r="P1123" i="4"/>
  <c r="J1123" i="4"/>
  <c r="I1123" i="4"/>
  <c r="F1123" i="4"/>
  <c r="D1123" i="4"/>
  <c r="C1123" i="4"/>
  <c r="Q1122" i="4"/>
  <c r="P1122" i="4"/>
  <c r="J1122" i="4"/>
  <c r="I1122" i="4"/>
  <c r="F1122" i="4"/>
  <c r="D1122" i="4"/>
  <c r="C1122" i="4"/>
  <c r="Q1121" i="4"/>
  <c r="P1121" i="4"/>
  <c r="J1121" i="4"/>
  <c r="I1121" i="4"/>
  <c r="F1121" i="4"/>
  <c r="D1121" i="4"/>
  <c r="C1121" i="4"/>
  <c r="Q1120" i="4"/>
  <c r="P1120" i="4"/>
  <c r="J1120" i="4"/>
  <c r="I1120" i="4"/>
  <c r="F1120" i="4"/>
  <c r="D1120" i="4"/>
  <c r="C1120" i="4"/>
  <c r="Q1119" i="4"/>
  <c r="P1119" i="4"/>
  <c r="J1119" i="4"/>
  <c r="I1119" i="4"/>
  <c r="F1119" i="4"/>
  <c r="D1119" i="4"/>
  <c r="C1119" i="4"/>
  <c r="Q1118" i="4"/>
  <c r="P1118" i="4"/>
  <c r="J1118" i="4"/>
  <c r="I1118" i="4"/>
  <c r="F1118" i="4"/>
  <c r="D1118" i="4"/>
  <c r="C1118" i="4"/>
  <c r="Q1117" i="4"/>
  <c r="P1117" i="4"/>
  <c r="J1117" i="4"/>
  <c r="I1117" i="4"/>
  <c r="F1117" i="4"/>
  <c r="D1117" i="4"/>
  <c r="C1117" i="4"/>
  <c r="Q1116" i="4"/>
  <c r="P1116" i="4"/>
  <c r="J1116" i="4"/>
  <c r="I1116" i="4"/>
  <c r="F1116" i="4"/>
  <c r="D1116" i="4"/>
  <c r="C1116" i="4"/>
  <c r="Q1115" i="4"/>
  <c r="P1115" i="4"/>
  <c r="J1115" i="4"/>
  <c r="I1115" i="4"/>
  <c r="F1115" i="4"/>
  <c r="D1115" i="4"/>
  <c r="C1115" i="4"/>
  <c r="Q1114" i="4"/>
  <c r="P1114" i="4"/>
  <c r="J1114" i="4"/>
  <c r="I1114" i="4"/>
  <c r="F1114" i="4"/>
  <c r="D1114" i="4"/>
  <c r="C1114" i="4"/>
  <c r="Q1113" i="4"/>
  <c r="P1113" i="4"/>
  <c r="J1113" i="4"/>
  <c r="I1113" i="4"/>
  <c r="F1113" i="4"/>
  <c r="D1113" i="4"/>
  <c r="C1113" i="4"/>
  <c r="Q1112" i="4"/>
  <c r="P1112" i="4"/>
  <c r="J1112" i="4"/>
  <c r="I1112" i="4"/>
  <c r="F1112" i="4"/>
  <c r="D1112" i="4"/>
  <c r="C1112" i="4"/>
  <c r="Q1111" i="4"/>
  <c r="P1111" i="4"/>
  <c r="J1111" i="4"/>
  <c r="I1111" i="4"/>
  <c r="F1111" i="4"/>
  <c r="D1111" i="4"/>
  <c r="C1111" i="4"/>
  <c r="Q1110" i="4"/>
  <c r="P1110" i="4"/>
  <c r="J1110" i="4"/>
  <c r="I1110" i="4"/>
  <c r="F1110" i="4"/>
  <c r="D1110" i="4"/>
  <c r="C1110" i="4"/>
  <c r="Q1109" i="4"/>
  <c r="P1109" i="4"/>
  <c r="J1109" i="4"/>
  <c r="I1109" i="4"/>
  <c r="F1109" i="4"/>
  <c r="D1109" i="4"/>
  <c r="C1109" i="4"/>
  <c r="Q1108" i="4"/>
  <c r="P1108" i="4"/>
  <c r="J1108" i="4"/>
  <c r="I1108" i="4"/>
  <c r="F1108" i="4"/>
  <c r="D1108" i="4"/>
  <c r="C1108" i="4"/>
  <c r="Q1107" i="4"/>
  <c r="P1107" i="4"/>
  <c r="J1107" i="4"/>
  <c r="I1107" i="4"/>
  <c r="F1107" i="4"/>
  <c r="D1107" i="4"/>
  <c r="C1107" i="4"/>
  <c r="Q1106" i="4"/>
  <c r="P1106" i="4"/>
  <c r="J1106" i="4"/>
  <c r="I1106" i="4"/>
  <c r="F1106" i="4"/>
  <c r="D1106" i="4"/>
  <c r="C1106" i="4"/>
  <c r="Q1105" i="4"/>
  <c r="P1105" i="4"/>
  <c r="J1105" i="4"/>
  <c r="I1105" i="4"/>
  <c r="F1105" i="4"/>
  <c r="D1105" i="4"/>
  <c r="C1105" i="4"/>
  <c r="Q1104" i="4"/>
  <c r="P1104" i="4"/>
  <c r="J1104" i="4"/>
  <c r="I1104" i="4"/>
  <c r="F1104" i="4"/>
  <c r="D1104" i="4"/>
  <c r="C1104" i="4"/>
  <c r="Q1103" i="4"/>
  <c r="P1103" i="4"/>
  <c r="J1103" i="4"/>
  <c r="I1103" i="4"/>
  <c r="F1103" i="4"/>
  <c r="D1103" i="4"/>
  <c r="C1103" i="4"/>
  <c r="Q1102" i="4"/>
  <c r="P1102" i="4"/>
  <c r="J1102" i="4"/>
  <c r="I1102" i="4"/>
  <c r="F1102" i="4"/>
  <c r="D1102" i="4"/>
  <c r="C1102" i="4"/>
  <c r="Q1101" i="4"/>
  <c r="P1101" i="4"/>
  <c r="J1101" i="4"/>
  <c r="I1101" i="4"/>
  <c r="F1101" i="4"/>
  <c r="D1101" i="4"/>
  <c r="C1101" i="4"/>
  <c r="Q1100" i="4"/>
  <c r="P1100" i="4"/>
  <c r="J1100" i="4"/>
  <c r="I1100" i="4"/>
  <c r="F1100" i="4"/>
  <c r="D1100" i="4"/>
  <c r="C1100" i="4"/>
  <c r="Q1099" i="4"/>
  <c r="P1099" i="4"/>
  <c r="J1099" i="4"/>
  <c r="I1099" i="4"/>
  <c r="F1099" i="4"/>
  <c r="D1099" i="4"/>
  <c r="C1099" i="4"/>
  <c r="Q1098" i="4"/>
  <c r="P1098" i="4"/>
  <c r="J1098" i="4"/>
  <c r="I1098" i="4"/>
  <c r="F1098" i="4"/>
  <c r="D1098" i="4"/>
  <c r="C1098" i="4"/>
  <c r="Q1097" i="4"/>
  <c r="P1097" i="4"/>
  <c r="J1097" i="4"/>
  <c r="I1097" i="4"/>
  <c r="F1097" i="4"/>
  <c r="D1097" i="4"/>
  <c r="C1097" i="4"/>
  <c r="Q1096" i="4"/>
  <c r="P1096" i="4"/>
  <c r="J1096" i="4"/>
  <c r="I1096" i="4"/>
  <c r="F1096" i="4"/>
  <c r="D1096" i="4"/>
  <c r="C1096" i="4"/>
  <c r="Q1095" i="4"/>
  <c r="P1095" i="4"/>
  <c r="J1095" i="4"/>
  <c r="I1095" i="4"/>
  <c r="F1095" i="4"/>
  <c r="D1095" i="4"/>
  <c r="C1095" i="4"/>
  <c r="Q1094" i="4"/>
  <c r="P1094" i="4"/>
  <c r="J1094" i="4"/>
  <c r="I1094" i="4"/>
  <c r="F1094" i="4"/>
  <c r="D1094" i="4"/>
  <c r="C1094" i="4"/>
  <c r="Q1093" i="4"/>
  <c r="P1093" i="4"/>
  <c r="J1093" i="4"/>
  <c r="I1093" i="4"/>
  <c r="F1093" i="4"/>
  <c r="D1093" i="4"/>
  <c r="C1093" i="4"/>
  <c r="Q1092" i="4"/>
  <c r="P1092" i="4"/>
  <c r="J1092" i="4"/>
  <c r="I1092" i="4"/>
  <c r="F1092" i="4"/>
  <c r="D1092" i="4"/>
  <c r="C1092" i="4"/>
  <c r="Q1091" i="4"/>
  <c r="P1091" i="4"/>
  <c r="J1091" i="4"/>
  <c r="I1091" i="4"/>
  <c r="F1091" i="4"/>
  <c r="D1091" i="4"/>
  <c r="C1091" i="4"/>
  <c r="Q1090" i="4"/>
  <c r="P1090" i="4"/>
  <c r="J1090" i="4"/>
  <c r="I1090" i="4"/>
  <c r="F1090" i="4"/>
  <c r="D1090" i="4"/>
  <c r="C1090" i="4"/>
  <c r="Q1089" i="4"/>
  <c r="P1089" i="4"/>
  <c r="J1089" i="4"/>
  <c r="I1089" i="4"/>
  <c r="F1089" i="4"/>
  <c r="D1089" i="4"/>
  <c r="C1089" i="4"/>
  <c r="Q1088" i="4"/>
  <c r="P1088" i="4"/>
  <c r="J1088" i="4"/>
  <c r="I1088" i="4"/>
  <c r="F1088" i="4"/>
  <c r="D1088" i="4"/>
  <c r="C1088" i="4"/>
  <c r="Q1087" i="4"/>
  <c r="P1087" i="4"/>
  <c r="J1087" i="4"/>
  <c r="I1087" i="4"/>
  <c r="F1087" i="4"/>
  <c r="D1087" i="4"/>
  <c r="C1087" i="4"/>
  <c r="Q1086" i="4"/>
  <c r="P1086" i="4"/>
  <c r="J1086" i="4"/>
  <c r="I1086" i="4"/>
  <c r="F1086" i="4"/>
  <c r="D1086" i="4"/>
  <c r="C1086" i="4"/>
  <c r="Q1085" i="4"/>
  <c r="P1085" i="4"/>
  <c r="J1085" i="4"/>
  <c r="I1085" i="4"/>
  <c r="F1085" i="4"/>
  <c r="D1085" i="4"/>
  <c r="C1085" i="4"/>
  <c r="Q1084" i="4"/>
  <c r="P1084" i="4"/>
  <c r="J1084" i="4"/>
  <c r="I1084" i="4"/>
  <c r="F1084" i="4"/>
  <c r="D1084" i="4"/>
  <c r="C1084" i="4"/>
  <c r="Q1083" i="4"/>
  <c r="P1083" i="4"/>
  <c r="J1083" i="4"/>
  <c r="I1083" i="4"/>
  <c r="F1083" i="4"/>
  <c r="D1083" i="4"/>
  <c r="C1083" i="4"/>
  <c r="Q1082" i="4"/>
  <c r="P1082" i="4"/>
  <c r="J1082" i="4"/>
  <c r="I1082" i="4"/>
  <c r="F1082" i="4"/>
  <c r="D1082" i="4"/>
  <c r="C1082" i="4"/>
  <c r="Q1081" i="4"/>
  <c r="P1081" i="4"/>
  <c r="J1081" i="4"/>
  <c r="I1081" i="4"/>
  <c r="F1081" i="4"/>
  <c r="D1081" i="4"/>
  <c r="C1081" i="4"/>
  <c r="Q1080" i="4"/>
  <c r="P1080" i="4"/>
  <c r="J1080" i="4"/>
  <c r="I1080" i="4"/>
  <c r="F1080" i="4"/>
  <c r="D1080" i="4"/>
  <c r="C1080" i="4"/>
  <c r="Q1079" i="4"/>
  <c r="P1079" i="4"/>
  <c r="J1079" i="4"/>
  <c r="I1079" i="4"/>
  <c r="F1079" i="4"/>
  <c r="D1079" i="4"/>
  <c r="C1079" i="4"/>
  <c r="Q1078" i="4"/>
  <c r="P1078" i="4"/>
  <c r="J1078" i="4"/>
  <c r="I1078" i="4"/>
  <c r="F1078" i="4"/>
  <c r="D1078" i="4"/>
  <c r="C1078" i="4"/>
  <c r="Q1077" i="4"/>
  <c r="P1077" i="4"/>
  <c r="J1077" i="4"/>
  <c r="I1077" i="4"/>
  <c r="F1077" i="4"/>
  <c r="D1077" i="4"/>
  <c r="C1077" i="4"/>
  <c r="Q1076" i="4"/>
  <c r="P1076" i="4"/>
  <c r="J1076" i="4"/>
  <c r="I1076" i="4"/>
  <c r="F1076" i="4"/>
  <c r="D1076" i="4"/>
  <c r="C1076" i="4"/>
  <c r="Q1075" i="4"/>
  <c r="P1075" i="4"/>
  <c r="J1075" i="4"/>
  <c r="I1075" i="4"/>
  <c r="F1075" i="4"/>
  <c r="D1075" i="4"/>
  <c r="C1075" i="4"/>
  <c r="Q1074" i="4"/>
  <c r="P1074" i="4"/>
  <c r="J1074" i="4"/>
  <c r="I1074" i="4"/>
  <c r="F1074" i="4"/>
  <c r="D1074" i="4"/>
  <c r="C1074" i="4"/>
  <c r="Q1073" i="4"/>
  <c r="P1073" i="4"/>
  <c r="J1073" i="4"/>
  <c r="I1073" i="4"/>
  <c r="F1073" i="4"/>
  <c r="D1073" i="4"/>
  <c r="C1073" i="4"/>
  <c r="Q1072" i="4"/>
  <c r="P1072" i="4"/>
  <c r="J1072" i="4"/>
  <c r="I1072" i="4"/>
  <c r="F1072" i="4"/>
  <c r="D1072" i="4"/>
  <c r="C1072" i="4"/>
  <c r="Q1071" i="4"/>
  <c r="P1071" i="4"/>
  <c r="J1071" i="4"/>
  <c r="I1071" i="4"/>
  <c r="F1071" i="4"/>
  <c r="D1071" i="4"/>
  <c r="C1071" i="4"/>
  <c r="Q1070" i="4"/>
  <c r="P1070" i="4"/>
  <c r="J1070" i="4"/>
  <c r="I1070" i="4"/>
  <c r="F1070" i="4"/>
  <c r="D1070" i="4"/>
  <c r="C1070" i="4"/>
  <c r="Q1069" i="4"/>
  <c r="P1069" i="4"/>
  <c r="J1069" i="4"/>
  <c r="I1069" i="4"/>
  <c r="F1069" i="4"/>
  <c r="D1069" i="4"/>
  <c r="C1069" i="4"/>
  <c r="Q1068" i="4"/>
  <c r="P1068" i="4"/>
  <c r="J1068" i="4"/>
  <c r="I1068" i="4"/>
  <c r="F1068" i="4"/>
  <c r="D1068" i="4"/>
  <c r="C1068" i="4"/>
  <c r="Q1067" i="4"/>
  <c r="P1067" i="4"/>
  <c r="J1067" i="4"/>
  <c r="I1067" i="4"/>
  <c r="F1067" i="4"/>
  <c r="D1067" i="4"/>
  <c r="C1067" i="4"/>
  <c r="Q1066" i="4"/>
  <c r="P1066" i="4"/>
  <c r="J1066" i="4"/>
  <c r="I1066" i="4"/>
  <c r="F1066" i="4"/>
  <c r="D1066" i="4"/>
  <c r="C1066" i="4"/>
  <c r="Q1065" i="4"/>
  <c r="P1065" i="4"/>
  <c r="J1065" i="4"/>
  <c r="I1065" i="4"/>
  <c r="F1065" i="4"/>
  <c r="D1065" i="4"/>
  <c r="C1065" i="4"/>
  <c r="Q1064" i="4"/>
  <c r="P1064" i="4"/>
  <c r="J1064" i="4"/>
  <c r="I1064" i="4"/>
  <c r="F1064" i="4"/>
  <c r="D1064" i="4"/>
  <c r="C1064" i="4"/>
  <c r="Q1063" i="4"/>
  <c r="P1063" i="4"/>
  <c r="J1063" i="4"/>
  <c r="I1063" i="4"/>
  <c r="F1063" i="4"/>
  <c r="D1063" i="4"/>
  <c r="C1063" i="4"/>
  <c r="Q1062" i="4"/>
  <c r="P1062" i="4"/>
  <c r="J1062" i="4"/>
  <c r="I1062" i="4"/>
  <c r="F1062" i="4"/>
  <c r="D1062" i="4"/>
  <c r="C1062" i="4"/>
  <c r="Q1061" i="4"/>
  <c r="P1061" i="4"/>
  <c r="J1061" i="4"/>
  <c r="I1061" i="4"/>
  <c r="F1061" i="4"/>
  <c r="D1061" i="4"/>
  <c r="C1061" i="4"/>
  <c r="Q1060" i="4"/>
  <c r="P1060" i="4"/>
  <c r="J1060" i="4"/>
  <c r="I1060" i="4"/>
  <c r="F1060" i="4"/>
  <c r="D1060" i="4"/>
  <c r="C1060" i="4"/>
  <c r="Q1059" i="4"/>
  <c r="P1059" i="4"/>
  <c r="J1059" i="4"/>
  <c r="I1059" i="4"/>
  <c r="F1059" i="4"/>
  <c r="D1059" i="4"/>
  <c r="C1059" i="4"/>
  <c r="Q1058" i="4"/>
  <c r="P1058" i="4"/>
  <c r="J1058" i="4"/>
  <c r="I1058" i="4"/>
  <c r="F1058" i="4"/>
  <c r="D1058" i="4"/>
  <c r="C1058" i="4"/>
  <c r="Q1057" i="4"/>
  <c r="P1057" i="4"/>
  <c r="J1057" i="4"/>
  <c r="I1057" i="4"/>
  <c r="F1057" i="4"/>
  <c r="D1057" i="4"/>
  <c r="C1057" i="4"/>
  <c r="Q1056" i="4"/>
  <c r="P1056" i="4"/>
  <c r="J1056" i="4"/>
  <c r="I1056" i="4"/>
  <c r="F1056" i="4"/>
  <c r="D1056" i="4"/>
  <c r="C1056" i="4"/>
  <c r="Q1055" i="4"/>
  <c r="P1055" i="4"/>
  <c r="J1055" i="4"/>
  <c r="I1055" i="4"/>
  <c r="F1055" i="4"/>
  <c r="D1055" i="4"/>
  <c r="C1055" i="4"/>
  <c r="Q1054" i="4"/>
  <c r="P1054" i="4"/>
  <c r="J1054" i="4"/>
  <c r="I1054" i="4"/>
  <c r="F1054" i="4"/>
  <c r="D1054" i="4"/>
  <c r="C1054" i="4"/>
  <c r="Q1053" i="4"/>
  <c r="P1053" i="4"/>
  <c r="J1053" i="4"/>
  <c r="I1053" i="4"/>
  <c r="F1053" i="4"/>
  <c r="D1053" i="4"/>
  <c r="C1053" i="4"/>
  <c r="Q1052" i="4"/>
  <c r="P1052" i="4"/>
  <c r="J1052" i="4"/>
  <c r="I1052" i="4"/>
  <c r="F1052" i="4"/>
  <c r="D1052" i="4"/>
  <c r="C1052" i="4"/>
  <c r="Q1051" i="4"/>
  <c r="P1051" i="4"/>
  <c r="J1051" i="4"/>
  <c r="I1051" i="4"/>
  <c r="F1051" i="4"/>
  <c r="D1051" i="4"/>
  <c r="C1051" i="4"/>
  <c r="Q1050" i="4"/>
  <c r="P1050" i="4"/>
  <c r="J1050" i="4"/>
  <c r="I1050" i="4"/>
  <c r="F1050" i="4"/>
  <c r="D1050" i="4"/>
  <c r="C1050" i="4"/>
  <c r="Q1049" i="4"/>
  <c r="P1049" i="4"/>
  <c r="J1049" i="4"/>
  <c r="I1049" i="4"/>
  <c r="F1049" i="4"/>
  <c r="D1049" i="4"/>
  <c r="C1049" i="4"/>
  <c r="Q1048" i="4"/>
  <c r="P1048" i="4"/>
  <c r="J1048" i="4"/>
  <c r="I1048" i="4"/>
  <c r="F1048" i="4"/>
  <c r="D1048" i="4"/>
  <c r="C1048" i="4"/>
  <c r="Q1047" i="4"/>
  <c r="P1047" i="4"/>
  <c r="J1047" i="4"/>
  <c r="I1047" i="4"/>
  <c r="F1047" i="4"/>
  <c r="D1047" i="4"/>
  <c r="C1047" i="4"/>
  <c r="Q1046" i="4"/>
  <c r="P1046" i="4"/>
  <c r="J1046" i="4"/>
  <c r="I1046" i="4"/>
  <c r="F1046" i="4"/>
  <c r="D1046" i="4"/>
  <c r="C1046" i="4"/>
  <c r="Q1045" i="4"/>
  <c r="P1045" i="4"/>
  <c r="J1045" i="4"/>
  <c r="I1045" i="4"/>
  <c r="F1045" i="4"/>
  <c r="D1045" i="4"/>
  <c r="C1045" i="4"/>
  <c r="Q1044" i="4"/>
  <c r="P1044" i="4"/>
  <c r="J1044" i="4"/>
  <c r="I1044" i="4"/>
  <c r="F1044" i="4"/>
  <c r="D1044" i="4"/>
  <c r="C1044" i="4"/>
  <c r="Q1043" i="4"/>
  <c r="P1043" i="4"/>
  <c r="J1043" i="4"/>
  <c r="I1043" i="4"/>
  <c r="F1043" i="4"/>
  <c r="D1043" i="4"/>
  <c r="C1043" i="4"/>
  <c r="Q1042" i="4"/>
  <c r="P1042" i="4"/>
  <c r="J1042" i="4"/>
  <c r="I1042" i="4"/>
  <c r="F1042" i="4"/>
  <c r="D1042" i="4"/>
  <c r="C1042" i="4"/>
  <c r="Q1041" i="4"/>
  <c r="P1041" i="4"/>
  <c r="J1041" i="4"/>
  <c r="I1041" i="4"/>
  <c r="F1041" i="4"/>
  <c r="D1041" i="4"/>
  <c r="C1041" i="4"/>
  <c r="Q1040" i="4"/>
  <c r="P1040" i="4"/>
  <c r="J1040" i="4"/>
  <c r="I1040" i="4"/>
  <c r="F1040" i="4"/>
  <c r="D1040" i="4"/>
  <c r="C1040" i="4"/>
  <c r="Q1039" i="4"/>
  <c r="P1039" i="4"/>
  <c r="J1039" i="4"/>
  <c r="I1039" i="4"/>
  <c r="F1039" i="4"/>
  <c r="D1039" i="4"/>
  <c r="C1039" i="4"/>
  <c r="Q1038" i="4"/>
  <c r="P1038" i="4"/>
  <c r="J1038" i="4"/>
  <c r="I1038" i="4"/>
  <c r="F1038" i="4"/>
  <c r="D1038" i="4"/>
  <c r="C1038" i="4"/>
  <c r="Q1037" i="4"/>
  <c r="P1037" i="4"/>
  <c r="J1037" i="4"/>
  <c r="I1037" i="4"/>
  <c r="F1037" i="4"/>
  <c r="D1037" i="4"/>
  <c r="C1037" i="4"/>
  <c r="Q1036" i="4"/>
  <c r="P1036" i="4"/>
  <c r="J1036" i="4"/>
  <c r="I1036" i="4"/>
  <c r="F1036" i="4"/>
  <c r="D1036" i="4"/>
  <c r="C1036" i="4"/>
  <c r="Q1035" i="4"/>
  <c r="P1035" i="4"/>
  <c r="J1035" i="4"/>
  <c r="I1035" i="4"/>
  <c r="F1035" i="4"/>
  <c r="D1035" i="4"/>
  <c r="C1035" i="4"/>
  <c r="Q1034" i="4"/>
  <c r="P1034" i="4"/>
  <c r="J1034" i="4"/>
  <c r="I1034" i="4"/>
  <c r="F1034" i="4"/>
  <c r="D1034" i="4"/>
  <c r="C1034" i="4"/>
  <c r="Q1033" i="4"/>
  <c r="P1033" i="4"/>
  <c r="J1033" i="4"/>
  <c r="I1033" i="4"/>
  <c r="F1033" i="4"/>
  <c r="D1033" i="4"/>
  <c r="C1033" i="4"/>
  <c r="Q1032" i="4"/>
  <c r="P1032" i="4"/>
  <c r="J1032" i="4"/>
  <c r="I1032" i="4"/>
  <c r="F1032" i="4"/>
  <c r="D1032" i="4"/>
  <c r="C1032" i="4"/>
  <c r="Q1031" i="4"/>
  <c r="P1031" i="4"/>
  <c r="J1031" i="4"/>
  <c r="I1031" i="4"/>
  <c r="F1031" i="4"/>
  <c r="D1031" i="4"/>
  <c r="C1031" i="4"/>
  <c r="Q1030" i="4"/>
  <c r="P1030" i="4"/>
  <c r="J1030" i="4"/>
  <c r="I1030" i="4"/>
  <c r="F1030" i="4"/>
  <c r="D1030" i="4"/>
  <c r="C1030" i="4"/>
  <c r="Q1029" i="4"/>
  <c r="P1029" i="4"/>
  <c r="J1029" i="4"/>
  <c r="I1029" i="4"/>
  <c r="F1029" i="4"/>
  <c r="D1029" i="4"/>
  <c r="C1029" i="4"/>
  <c r="Q1028" i="4"/>
  <c r="P1028" i="4"/>
  <c r="J1028" i="4"/>
  <c r="I1028" i="4"/>
  <c r="F1028" i="4"/>
  <c r="D1028" i="4"/>
  <c r="C1028" i="4"/>
  <c r="Q1027" i="4"/>
  <c r="P1027" i="4"/>
  <c r="J1027" i="4"/>
  <c r="I1027" i="4"/>
  <c r="F1027" i="4"/>
  <c r="D1027" i="4"/>
  <c r="C1027" i="4"/>
  <c r="Q1026" i="4"/>
  <c r="P1026" i="4"/>
  <c r="J1026" i="4"/>
  <c r="I1026" i="4"/>
  <c r="F1026" i="4"/>
  <c r="D1026" i="4"/>
  <c r="C1026" i="4"/>
  <c r="Q1025" i="4"/>
  <c r="P1025" i="4"/>
  <c r="J1025" i="4"/>
  <c r="I1025" i="4"/>
  <c r="F1025" i="4"/>
  <c r="D1025" i="4"/>
  <c r="C1025" i="4"/>
  <c r="Q1024" i="4"/>
  <c r="P1024" i="4"/>
  <c r="J1024" i="4"/>
  <c r="I1024" i="4"/>
  <c r="F1024" i="4"/>
  <c r="D1024" i="4"/>
  <c r="C1024" i="4"/>
  <c r="Q1023" i="4"/>
  <c r="P1023" i="4"/>
  <c r="J1023" i="4"/>
  <c r="I1023" i="4"/>
  <c r="F1023" i="4"/>
  <c r="D1023" i="4"/>
  <c r="C1023" i="4"/>
  <c r="Q1022" i="4"/>
  <c r="P1022" i="4"/>
  <c r="J1022" i="4"/>
  <c r="I1022" i="4"/>
  <c r="F1022" i="4"/>
  <c r="D1022" i="4"/>
  <c r="C1022" i="4"/>
  <c r="Q1021" i="4"/>
  <c r="P1021" i="4"/>
  <c r="J1021" i="4"/>
  <c r="I1021" i="4"/>
  <c r="F1021" i="4"/>
  <c r="D1021" i="4"/>
  <c r="C1021" i="4"/>
  <c r="Q1020" i="4"/>
  <c r="P1020" i="4"/>
  <c r="J1020" i="4"/>
  <c r="I1020" i="4"/>
  <c r="F1020" i="4"/>
  <c r="D1020" i="4"/>
  <c r="C1020" i="4"/>
  <c r="Q1019" i="4"/>
  <c r="P1019" i="4"/>
  <c r="J1019" i="4"/>
  <c r="I1019" i="4"/>
  <c r="F1019" i="4"/>
  <c r="D1019" i="4"/>
  <c r="C1019" i="4"/>
  <c r="Q1018" i="4"/>
  <c r="P1018" i="4"/>
  <c r="J1018" i="4"/>
  <c r="I1018" i="4"/>
  <c r="F1018" i="4"/>
  <c r="D1018" i="4"/>
  <c r="C1018" i="4"/>
  <c r="Q1017" i="4"/>
  <c r="P1017" i="4"/>
  <c r="J1017" i="4"/>
  <c r="I1017" i="4"/>
  <c r="F1017" i="4"/>
  <c r="D1017" i="4"/>
  <c r="C1017" i="4"/>
  <c r="Q1016" i="4"/>
  <c r="P1016" i="4"/>
  <c r="J1016" i="4"/>
  <c r="I1016" i="4"/>
  <c r="F1016" i="4"/>
  <c r="D1016" i="4"/>
  <c r="C1016" i="4"/>
  <c r="Q1015" i="4"/>
  <c r="P1015" i="4"/>
  <c r="J1015" i="4"/>
  <c r="I1015" i="4"/>
  <c r="F1015" i="4"/>
  <c r="D1015" i="4"/>
  <c r="C1015" i="4"/>
  <c r="Q1014" i="4"/>
  <c r="P1014" i="4"/>
  <c r="J1014" i="4"/>
  <c r="I1014" i="4"/>
  <c r="F1014" i="4"/>
  <c r="D1014" i="4"/>
  <c r="C1014" i="4"/>
  <c r="Q1013" i="4"/>
  <c r="P1013" i="4"/>
  <c r="J1013" i="4"/>
  <c r="I1013" i="4"/>
  <c r="F1013" i="4"/>
  <c r="D1013" i="4"/>
  <c r="C1013" i="4"/>
  <c r="Q1012" i="4"/>
  <c r="P1012" i="4"/>
  <c r="J1012" i="4"/>
  <c r="I1012" i="4"/>
  <c r="F1012" i="4"/>
  <c r="D1012" i="4"/>
  <c r="C1012" i="4"/>
  <c r="Q1011" i="4"/>
  <c r="P1011" i="4"/>
  <c r="J1011" i="4"/>
  <c r="I1011" i="4"/>
  <c r="F1011" i="4"/>
  <c r="D1011" i="4"/>
  <c r="C1011" i="4"/>
  <c r="Q1010" i="4"/>
  <c r="P1010" i="4"/>
  <c r="J1010" i="4"/>
  <c r="I1010" i="4"/>
  <c r="F1010" i="4"/>
  <c r="D1010" i="4"/>
  <c r="C1010" i="4"/>
  <c r="Q1009" i="4"/>
  <c r="P1009" i="4"/>
  <c r="J1009" i="4"/>
  <c r="I1009" i="4"/>
  <c r="F1009" i="4"/>
  <c r="D1009" i="4"/>
  <c r="C1009" i="4"/>
  <c r="Q1008" i="4"/>
  <c r="P1008" i="4"/>
  <c r="J1008" i="4"/>
  <c r="I1008" i="4"/>
  <c r="F1008" i="4"/>
  <c r="D1008" i="4"/>
  <c r="C1008" i="4"/>
  <c r="Q1007" i="4"/>
  <c r="P1007" i="4"/>
  <c r="J1007" i="4"/>
  <c r="I1007" i="4"/>
  <c r="F1007" i="4"/>
  <c r="D1007" i="4"/>
  <c r="C1007" i="4"/>
  <c r="Q1006" i="4"/>
  <c r="P1006" i="4"/>
  <c r="J1006" i="4"/>
  <c r="I1006" i="4"/>
  <c r="F1006" i="4"/>
  <c r="D1006" i="4"/>
  <c r="C1006" i="4"/>
  <c r="Q1005" i="4"/>
  <c r="P1005" i="4"/>
  <c r="J1005" i="4"/>
  <c r="I1005" i="4"/>
  <c r="F1005" i="4"/>
  <c r="D1005" i="4"/>
  <c r="C1005" i="4"/>
  <c r="Q1004" i="4"/>
  <c r="P1004" i="4"/>
  <c r="J1004" i="4"/>
  <c r="I1004" i="4"/>
  <c r="F1004" i="4"/>
  <c r="D1004" i="4"/>
  <c r="C1004" i="4"/>
  <c r="Q1003" i="4"/>
  <c r="P1003" i="4"/>
  <c r="J1003" i="4"/>
  <c r="I1003" i="4"/>
  <c r="F1003" i="4"/>
  <c r="D1003" i="4"/>
  <c r="C1003" i="4"/>
  <c r="Q1002" i="4"/>
  <c r="P1002" i="4"/>
  <c r="J1002" i="4"/>
  <c r="I1002" i="4"/>
  <c r="F1002" i="4"/>
  <c r="D1002" i="4"/>
  <c r="C1002" i="4"/>
  <c r="Q1001" i="4"/>
  <c r="P1001" i="4"/>
  <c r="J1001" i="4"/>
  <c r="I1001" i="4"/>
  <c r="F1001" i="4"/>
  <c r="D1001" i="4"/>
  <c r="C1001" i="4"/>
  <c r="Q1000" i="4"/>
  <c r="P1000" i="4"/>
  <c r="J1000" i="4"/>
  <c r="I1000" i="4"/>
  <c r="F1000" i="4"/>
  <c r="D1000" i="4"/>
  <c r="C1000" i="4"/>
  <c r="Q999" i="4"/>
  <c r="P999" i="4"/>
  <c r="J999" i="4"/>
  <c r="I999" i="4"/>
  <c r="F999" i="4"/>
  <c r="D999" i="4"/>
  <c r="C999" i="4"/>
  <c r="Q998" i="4"/>
  <c r="P998" i="4"/>
  <c r="J998" i="4"/>
  <c r="I998" i="4"/>
  <c r="F998" i="4"/>
  <c r="D998" i="4"/>
  <c r="C998" i="4"/>
  <c r="Q997" i="4"/>
  <c r="P997" i="4"/>
  <c r="J997" i="4"/>
  <c r="I997" i="4"/>
  <c r="F997" i="4"/>
  <c r="D997" i="4"/>
  <c r="C997" i="4"/>
  <c r="Q996" i="4"/>
  <c r="P996" i="4"/>
  <c r="J996" i="4"/>
  <c r="I996" i="4"/>
  <c r="F996" i="4"/>
  <c r="D996" i="4"/>
  <c r="C996" i="4"/>
  <c r="Q995" i="4"/>
  <c r="P995" i="4"/>
  <c r="J995" i="4"/>
  <c r="I995" i="4"/>
  <c r="F995" i="4"/>
  <c r="D995" i="4"/>
  <c r="C995" i="4"/>
  <c r="Q994" i="4"/>
  <c r="P994" i="4"/>
  <c r="J994" i="4"/>
  <c r="I994" i="4"/>
  <c r="F994" i="4"/>
  <c r="D994" i="4"/>
  <c r="C994" i="4"/>
  <c r="Q993" i="4"/>
  <c r="P993" i="4"/>
  <c r="J993" i="4"/>
  <c r="I993" i="4"/>
  <c r="F993" i="4"/>
  <c r="D993" i="4"/>
  <c r="C993" i="4"/>
  <c r="Q992" i="4"/>
  <c r="P992" i="4"/>
  <c r="J992" i="4"/>
  <c r="I992" i="4"/>
  <c r="F992" i="4"/>
  <c r="D992" i="4"/>
  <c r="C992" i="4"/>
  <c r="Q991" i="4"/>
  <c r="P991" i="4"/>
  <c r="J991" i="4"/>
  <c r="I991" i="4"/>
  <c r="F991" i="4"/>
  <c r="D991" i="4"/>
  <c r="C991" i="4"/>
  <c r="Q990" i="4"/>
  <c r="P990" i="4"/>
  <c r="J990" i="4"/>
  <c r="I990" i="4"/>
  <c r="F990" i="4"/>
  <c r="D990" i="4"/>
  <c r="C990" i="4"/>
  <c r="Q989" i="4"/>
  <c r="P989" i="4"/>
  <c r="J989" i="4"/>
  <c r="I989" i="4"/>
  <c r="F989" i="4"/>
  <c r="D989" i="4"/>
  <c r="C989" i="4"/>
  <c r="Q988" i="4"/>
  <c r="P988" i="4"/>
  <c r="J988" i="4"/>
  <c r="I988" i="4"/>
  <c r="F988" i="4"/>
  <c r="D988" i="4"/>
  <c r="C988" i="4"/>
  <c r="Q987" i="4"/>
  <c r="P987" i="4"/>
  <c r="J987" i="4"/>
  <c r="I987" i="4"/>
  <c r="F987" i="4"/>
  <c r="D987" i="4"/>
  <c r="C987" i="4"/>
  <c r="Q986" i="4"/>
  <c r="P986" i="4"/>
  <c r="J986" i="4"/>
  <c r="I986" i="4"/>
  <c r="F986" i="4"/>
  <c r="D986" i="4"/>
  <c r="C986" i="4"/>
  <c r="Q985" i="4"/>
  <c r="P985" i="4"/>
  <c r="J985" i="4"/>
  <c r="I985" i="4"/>
  <c r="F985" i="4"/>
  <c r="D985" i="4"/>
  <c r="C985" i="4"/>
  <c r="Q984" i="4"/>
  <c r="P984" i="4"/>
  <c r="J984" i="4"/>
  <c r="I984" i="4"/>
  <c r="F984" i="4"/>
  <c r="D984" i="4"/>
  <c r="C984" i="4"/>
  <c r="Q983" i="4"/>
  <c r="P983" i="4"/>
  <c r="J983" i="4"/>
  <c r="I983" i="4"/>
  <c r="F983" i="4"/>
  <c r="D983" i="4"/>
  <c r="C983" i="4"/>
  <c r="Q982" i="4"/>
  <c r="P982" i="4"/>
  <c r="J982" i="4"/>
  <c r="I982" i="4"/>
  <c r="F982" i="4"/>
  <c r="D982" i="4"/>
  <c r="C982" i="4"/>
  <c r="Q981" i="4"/>
  <c r="P981" i="4"/>
  <c r="J981" i="4"/>
  <c r="I981" i="4"/>
  <c r="F981" i="4"/>
  <c r="D981" i="4"/>
  <c r="C981" i="4"/>
  <c r="Q980" i="4"/>
  <c r="P980" i="4"/>
  <c r="J980" i="4"/>
  <c r="I980" i="4"/>
  <c r="F980" i="4"/>
  <c r="D980" i="4"/>
  <c r="C980" i="4"/>
  <c r="Q979" i="4"/>
  <c r="P979" i="4"/>
  <c r="J979" i="4"/>
  <c r="I979" i="4"/>
  <c r="F979" i="4"/>
  <c r="D979" i="4"/>
  <c r="C979" i="4"/>
  <c r="Q978" i="4"/>
  <c r="P978" i="4"/>
  <c r="J978" i="4"/>
  <c r="I978" i="4"/>
  <c r="F978" i="4"/>
  <c r="D978" i="4"/>
  <c r="C978" i="4"/>
  <c r="Q977" i="4"/>
  <c r="P977" i="4"/>
  <c r="J977" i="4"/>
  <c r="I977" i="4"/>
  <c r="F977" i="4"/>
  <c r="D977" i="4"/>
  <c r="C977" i="4"/>
  <c r="Q976" i="4"/>
  <c r="P976" i="4"/>
  <c r="J976" i="4"/>
  <c r="I976" i="4"/>
  <c r="F976" i="4"/>
  <c r="D976" i="4"/>
  <c r="C976" i="4"/>
  <c r="Q975" i="4"/>
  <c r="P975" i="4"/>
  <c r="J975" i="4"/>
  <c r="I975" i="4"/>
  <c r="F975" i="4"/>
  <c r="D975" i="4"/>
  <c r="C975" i="4"/>
  <c r="Q974" i="4"/>
  <c r="P974" i="4"/>
  <c r="J974" i="4"/>
  <c r="I974" i="4"/>
  <c r="F974" i="4"/>
  <c r="D974" i="4"/>
  <c r="C974" i="4"/>
  <c r="Q973" i="4"/>
  <c r="P973" i="4"/>
  <c r="J973" i="4"/>
  <c r="I973" i="4"/>
  <c r="F973" i="4"/>
  <c r="D973" i="4"/>
  <c r="C973" i="4"/>
  <c r="Q972" i="4"/>
  <c r="P972" i="4"/>
  <c r="J972" i="4"/>
  <c r="I972" i="4"/>
  <c r="F972" i="4"/>
  <c r="D972" i="4"/>
  <c r="C972" i="4"/>
  <c r="Q971" i="4"/>
  <c r="P971" i="4"/>
  <c r="J971" i="4"/>
  <c r="I971" i="4"/>
  <c r="F971" i="4"/>
  <c r="D971" i="4"/>
  <c r="C971" i="4"/>
  <c r="Q970" i="4"/>
  <c r="P970" i="4"/>
  <c r="J970" i="4"/>
  <c r="I970" i="4"/>
  <c r="F970" i="4"/>
  <c r="D970" i="4"/>
  <c r="C970" i="4"/>
  <c r="Q969" i="4"/>
  <c r="P969" i="4"/>
  <c r="J969" i="4"/>
  <c r="I969" i="4"/>
  <c r="F969" i="4"/>
  <c r="D969" i="4"/>
  <c r="C969" i="4"/>
  <c r="Q968" i="4"/>
  <c r="P968" i="4"/>
  <c r="J968" i="4"/>
  <c r="I968" i="4"/>
  <c r="F968" i="4"/>
  <c r="D968" i="4"/>
  <c r="C968" i="4"/>
  <c r="Q967" i="4"/>
  <c r="P967" i="4"/>
  <c r="J967" i="4"/>
  <c r="I967" i="4"/>
  <c r="F967" i="4"/>
  <c r="D967" i="4"/>
  <c r="C967" i="4"/>
  <c r="Q966" i="4"/>
  <c r="P966" i="4"/>
  <c r="J966" i="4"/>
  <c r="I966" i="4"/>
  <c r="F966" i="4"/>
  <c r="D966" i="4"/>
  <c r="C966" i="4"/>
  <c r="Q965" i="4"/>
  <c r="P965" i="4"/>
  <c r="J965" i="4"/>
  <c r="I965" i="4"/>
  <c r="F965" i="4"/>
  <c r="D965" i="4"/>
  <c r="C965" i="4"/>
  <c r="Q964" i="4"/>
  <c r="P964" i="4"/>
  <c r="J964" i="4"/>
  <c r="I964" i="4"/>
  <c r="F964" i="4"/>
  <c r="D964" i="4"/>
  <c r="C964" i="4"/>
  <c r="Q963" i="4"/>
  <c r="P963" i="4"/>
  <c r="J963" i="4"/>
  <c r="I963" i="4"/>
  <c r="F963" i="4"/>
  <c r="D963" i="4"/>
  <c r="C963" i="4"/>
  <c r="Q962" i="4"/>
  <c r="P962" i="4"/>
  <c r="J962" i="4"/>
  <c r="I962" i="4"/>
  <c r="F962" i="4"/>
  <c r="D962" i="4"/>
  <c r="C962" i="4"/>
  <c r="Q961" i="4"/>
  <c r="P961" i="4"/>
  <c r="J961" i="4"/>
  <c r="I961" i="4"/>
  <c r="F961" i="4"/>
  <c r="D961" i="4"/>
  <c r="C961" i="4"/>
  <c r="Q960" i="4"/>
  <c r="P960" i="4"/>
  <c r="J960" i="4"/>
  <c r="I960" i="4"/>
  <c r="F960" i="4"/>
  <c r="D960" i="4"/>
  <c r="C960" i="4"/>
  <c r="Q959" i="4"/>
  <c r="P959" i="4"/>
  <c r="J959" i="4"/>
  <c r="I959" i="4"/>
  <c r="F959" i="4"/>
  <c r="D959" i="4"/>
  <c r="C959" i="4"/>
  <c r="Q958" i="4"/>
  <c r="P958" i="4"/>
  <c r="J958" i="4"/>
  <c r="I958" i="4"/>
  <c r="F958" i="4"/>
  <c r="D958" i="4"/>
  <c r="C958" i="4"/>
  <c r="Q957" i="4"/>
  <c r="P957" i="4"/>
  <c r="J957" i="4"/>
  <c r="I957" i="4"/>
  <c r="F957" i="4"/>
  <c r="D957" i="4"/>
  <c r="C957" i="4"/>
  <c r="Q956" i="4"/>
  <c r="P956" i="4"/>
  <c r="J956" i="4"/>
  <c r="I956" i="4"/>
  <c r="F956" i="4"/>
  <c r="D956" i="4"/>
  <c r="C956" i="4"/>
  <c r="Q955" i="4"/>
  <c r="P955" i="4"/>
  <c r="J955" i="4"/>
  <c r="I955" i="4"/>
  <c r="F955" i="4"/>
  <c r="D955" i="4"/>
  <c r="C955" i="4"/>
  <c r="Q954" i="4"/>
  <c r="P954" i="4"/>
  <c r="J954" i="4"/>
  <c r="I954" i="4"/>
  <c r="F954" i="4"/>
  <c r="D954" i="4"/>
  <c r="C954" i="4"/>
  <c r="Q953" i="4"/>
  <c r="P953" i="4"/>
  <c r="J953" i="4"/>
  <c r="I953" i="4"/>
  <c r="F953" i="4"/>
  <c r="D953" i="4"/>
  <c r="C953" i="4"/>
  <c r="Q952" i="4"/>
  <c r="P952" i="4"/>
  <c r="J952" i="4"/>
  <c r="I952" i="4"/>
  <c r="F952" i="4"/>
  <c r="D952" i="4"/>
  <c r="C952" i="4"/>
  <c r="Q951" i="4"/>
  <c r="P951" i="4"/>
  <c r="J951" i="4"/>
  <c r="I951" i="4"/>
  <c r="F951" i="4"/>
  <c r="D951" i="4"/>
  <c r="C951" i="4"/>
  <c r="Q950" i="4"/>
  <c r="P950" i="4"/>
  <c r="J950" i="4"/>
  <c r="I950" i="4"/>
  <c r="F950" i="4"/>
  <c r="D950" i="4"/>
  <c r="C950" i="4"/>
  <c r="Q949" i="4"/>
  <c r="P949" i="4"/>
  <c r="J949" i="4"/>
  <c r="I949" i="4"/>
  <c r="F949" i="4"/>
  <c r="D949" i="4"/>
  <c r="C949" i="4"/>
  <c r="Q948" i="4"/>
  <c r="P948" i="4"/>
  <c r="J948" i="4"/>
  <c r="I948" i="4"/>
  <c r="F948" i="4"/>
  <c r="D948" i="4"/>
  <c r="C948" i="4"/>
  <c r="Q947" i="4"/>
  <c r="P947" i="4"/>
  <c r="J947" i="4"/>
  <c r="I947" i="4"/>
  <c r="F947" i="4"/>
  <c r="D947" i="4"/>
  <c r="C947" i="4"/>
  <c r="Q946" i="4"/>
  <c r="P946" i="4"/>
  <c r="J946" i="4"/>
  <c r="I946" i="4"/>
  <c r="F946" i="4"/>
  <c r="D946" i="4"/>
  <c r="C946" i="4"/>
  <c r="Q945" i="4"/>
  <c r="P945" i="4"/>
  <c r="J945" i="4"/>
  <c r="I945" i="4"/>
  <c r="F945" i="4"/>
  <c r="D945" i="4"/>
  <c r="C945" i="4"/>
  <c r="Q944" i="4"/>
  <c r="P944" i="4"/>
  <c r="J944" i="4"/>
  <c r="I944" i="4"/>
  <c r="F944" i="4"/>
  <c r="D944" i="4"/>
  <c r="C944" i="4"/>
  <c r="Q943" i="4"/>
  <c r="P943" i="4"/>
  <c r="J943" i="4"/>
  <c r="I943" i="4"/>
  <c r="F943" i="4"/>
  <c r="D943" i="4"/>
  <c r="C943" i="4"/>
  <c r="Q942" i="4"/>
  <c r="P942" i="4"/>
  <c r="J942" i="4"/>
  <c r="I942" i="4"/>
  <c r="F942" i="4"/>
  <c r="D942" i="4"/>
  <c r="C942" i="4"/>
  <c r="Q941" i="4"/>
  <c r="P941" i="4"/>
  <c r="J941" i="4"/>
  <c r="I941" i="4"/>
  <c r="F941" i="4"/>
  <c r="D941" i="4"/>
  <c r="C941" i="4"/>
  <c r="Q940" i="4"/>
  <c r="P940" i="4"/>
  <c r="J940" i="4"/>
  <c r="I940" i="4"/>
  <c r="F940" i="4"/>
  <c r="D940" i="4"/>
  <c r="C940" i="4"/>
  <c r="Q939" i="4"/>
  <c r="P939" i="4"/>
  <c r="J939" i="4"/>
  <c r="I939" i="4"/>
  <c r="F939" i="4"/>
  <c r="D939" i="4"/>
  <c r="C939" i="4"/>
  <c r="Q938" i="4"/>
  <c r="P938" i="4"/>
  <c r="J938" i="4"/>
  <c r="I938" i="4"/>
  <c r="F938" i="4"/>
  <c r="D938" i="4"/>
  <c r="C938" i="4"/>
  <c r="Q937" i="4"/>
  <c r="P937" i="4"/>
  <c r="J937" i="4"/>
  <c r="I937" i="4"/>
  <c r="F937" i="4"/>
  <c r="D937" i="4"/>
  <c r="C937" i="4"/>
  <c r="Q936" i="4"/>
  <c r="P936" i="4"/>
  <c r="J936" i="4"/>
  <c r="I936" i="4"/>
  <c r="F936" i="4"/>
  <c r="D936" i="4"/>
  <c r="C936" i="4"/>
  <c r="Q935" i="4"/>
  <c r="P935" i="4"/>
  <c r="J935" i="4"/>
  <c r="I935" i="4"/>
  <c r="F935" i="4"/>
  <c r="D935" i="4"/>
  <c r="C935" i="4"/>
  <c r="Q934" i="4"/>
  <c r="P934" i="4"/>
  <c r="J934" i="4"/>
  <c r="I934" i="4"/>
  <c r="F934" i="4"/>
  <c r="D934" i="4"/>
  <c r="C934" i="4"/>
  <c r="Q933" i="4"/>
  <c r="P933" i="4"/>
  <c r="J933" i="4"/>
  <c r="I933" i="4"/>
  <c r="F933" i="4"/>
  <c r="D933" i="4"/>
  <c r="C933" i="4"/>
  <c r="Q932" i="4"/>
  <c r="P932" i="4"/>
  <c r="J932" i="4"/>
  <c r="I932" i="4"/>
  <c r="F932" i="4"/>
  <c r="D932" i="4"/>
  <c r="C932" i="4"/>
  <c r="Q931" i="4"/>
  <c r="P931" i="4"/>
  <c r="J931" i="4"/>
  <c r="I931" i="4"/>
  <c r="F931" i="4"/>
  <c r="D931" i="4"/>
  <c r="C931" i="4"/>
  <c r="Q930" i="4"/>
  <c r="P930" i="4"/>
  <c r="J930" i="4"/>
  <c r="I930" i="4"/>
  <c r="F930" i="4"/>
  <c r="D930" i="4"/>
  <c r="C930" i="4"/>
  <c r="Q929" i="4"/>
  <c r="P929" i="4"/>
  <c r="J929" i="4"/>
  <c r="I929" i="4"/>
  <c r="F929" i="4"/>
  <c r="D929" i="4"/>
  <c r="C929" i="4"/>
  <c r="Q928" i="4"/>
  <c r="P928" i="4"/>
  <c r="J928" i="4"/>
  <c r="I928" i="4"/>
  <c r="F928" i="4"/>
  <c r="D928" i="4"/>
  <c r="C928" i="4"/>
  <c r="Q927" i="4"/>
  <c r="P927" i="4"/>
  <c r="J927" i="4"/>
  <c r="I927" i="4"/>
  <c r="F927" i="4"/>
  <c r="D927" i="4"/>
  <c r="C927" i="4"/>
  <c r="Q926" i="4"/>
  <c r="P926" i="4"/>
  <c r="J926" i="4"/>
  <c r="I926" i="4"/>
  <c r="F926" i="4"/>
  <c r="D926" i="4"/>
  <c r="C926" i="4"/>
  <c r="Q925" i="4"/>
  <c r="P925" i="4"/>
  <c r="J925" i="4"/>
  <c r="I925" i="4"/>
  <c r="F925" i="4"/>
  <c r="D925" i="4"/>
  <c r="C925" i="4"/>
  <c r="Q924" i="4"/>
  <c r="P924" i="4"/>
  <c r="J924" i="4"/>
  <c r="I924" i="4"/>
  <c r="F924" i="4"/>
  <c r="D924" i="4"/>
  <c r="C924" i="4"/>
  <c r="Q923" i="4"/>
  <c r="P923" i="4"/>
  <c r="J923" i="4"/>
  <c r="I923" i="4"/>
  <c r="F923" i="4"/>
  <c r="D923" i="4"/>
  <c r="C923" i="4"/>
  <c r="Q922" i="4"/>
  <c r="P922" i="4"/>
  <c r="J922" i="4"/>
  <c r="I922" i="4"/>
  <c r="F922" i="4"/>
  <c r="D922" i="4"/>
  <c r="C922" i="4"/>
  <c r="Q921" i="4"/>
  <c r="P921" i="4"/>
  <c r="J921" i="4"/>
  <c r="I921" i="4"/>
  <c r="F921" i="4"/>
  <c r="D921" i="4"/>
  <c r="C921" i="4"/>
  <c r="Q920" i="4"/>
  <c r="P920" i="4"/>
  <c r="J920" i="4"/>
  <c r="I920" i="4"/>
  <c r="F920" i="4"/>
  <c r="D920" i="4"/>
  <c r="C920" i="4"/>
  <c r="Q919" i="4"/>
  <c r="P919" i="4"/>
  <c r="J919" i="4"/>
  <c r="I919" i="4"/>
  <c r="F919" i="4"/>
  <c r="D919" i="4"/>
  <c r="C919" i="4"/>
  <c r="Q918" i="4"/>
  <c r="P918" i="4"/>
  <c r="J918" i="4"/>
  <c r="I918" i="4"/>
  <c r="F918" i="4"/>
  <c r="D918" i="4"/>
  <c r="C918" i="4"/>
  <c r="Q917" i="4"/>
  <c r="P917" i="4"/>
  <c r="J917" i="4"/>
  <c r="I917" i="4"/>
  <c r="F917" i="4"/>
  <c r="D917" i="4"/>
  <c r="C917" i="4"/>
  <c r="Q916" i="4"/>
  <c r="P916" i="4"/>
  <c r="J916" i="4"/>
  <c r="I916" i="4"/>
  <c r="F916" i="4"/>
  <c r="D916" i="4"/>
  <c r="C916" i="4"/>
  <c r="Q915" i="4"/>
  <c r="P915" i="4"/>
  <c r="J915" i="4"/>
  <c r="I915" i="4"/>
  <c r="F915" i="4"/>
  <c r="D915" i="4"/>
  <c r="C915" i="4"/>
  <c r="Q914" i="4"/>
  <c r="P914" i="4"/>
  <c r="J914" i="4"/>
  <c r="I914" i="4"/>
  <c r="F914" i="4"/>
  <c r="D914" i="4"/>
  <c r="C914" i="4"/>
  <c r="Q913" i="4"/>
  <c r="P913" i="4"/>
  <c r="J913" i="4"/>
  <c r="I913" i="4"/>
  <c r="F913" i="4"/>
  <c r="D913" i="4"/>
  <c r="C913" i="4"/>
  <c r="Q912" i="4"/>
  <c r="P912" i="4"/>
  <c r="J912" i="4"/>
  <c r="I912" i="4"/>
  <c r="F912" i="4"/>
  <c r="D912" i="4"/>
  <c r="C912" i="4"/>
  <c r="Q911" i="4"/>
  <c r="P911" i="4"/>
  <c r="J911" i="4"/>
  <c r="I911" i="4"/>
  <c r="F911" i="4"/>
  <c r="D911" i="4"/>
  <c r="C911" i="4"/>
  <c r="Q910" i="4"/>
  <c r="P910" i="4"/>
  <c r="J910" i="4"/>
  <c r="I910" i="4"/>
  <c r="F910" i="4"/>
  <c r="D910" i="4"/>
  <c r="C910" i="4"/>
  <c r="Q909" i="4"/>
  <c r="P909" i="4"/>
  <c r="J909" i="4"/>
  <c r="I909" i="4"/>
  <c r="F909" i="4"/>
  <c r="D909" i="4"/>
  <c r="C909" i="4"/>
  <c r="Q908" i="4"/>
  <c r="P908" i="4"/>
  <c r="J908" i="4"/>
  <c r="I908" i="4"/>
  <c r="F908" i="4"/>
  <c r="D908" i="4"/>
  <c r="C908" i="4"/>
  <c r="Q907" i="4"/>
  <c r="P907" i="4"/>
  <c r="J907" i="4"/>
  <c r="I907" i="4"/>
  <c r="F907" i="4"/>
  <c r="D907" i="4"/>
  <c r="C907" i="4"/>
  <c r="Q906" i="4"/>
  <c r="P906" i="4"/>
  <c r="J906" i="4"/>
  <c r="I906" i="4"/>
  <c r="F906" i="4"/>
  <c r="D906" i="4"/>
  <c r="C906" i="4"/>
  <c r="Q905" i="4"/>
  <c r="P905" i="4"/>
  <c r="J905" i="4"/>
  <c r="I905" i="4"/>
  <c r="F905" i="4"/>
  <c r="D905" i="4"/>
  <c r="C905" i="4"/>
  <c r="Q904" i="4"/>
  <c r="P904" i="4"/>
  <c r="S907" i="4" l="1"/>
  <c r="S911" i="4"/>
  <c r="S915" i="4"/>
  <c r="S919" i="4"/>
  <c r="S924" i="4"/>
  <c r="S928" i="4"/>
  <c r="S962" i="4"/>
  <c r="S969" i="4"/>
  <c r="S972" i="4"/>
  <c r="S976" i="4"/>
  <c r="S980" i="4"/>
  <c r="S987" i="4"/>
  <c r="S991" i="4"/>
  <c r="S995" i="4"/>
  <c r="S999" i="4"/>
  <c r="S1001" i="4"/>
  <c r="S1005" i="4"/>
  <c r="S1009" i="4"/>
  <c r="S1013" i="4"/>
  <c r="S1016" i="4"/>
  <c r="S1020" i="4"/>
  <c r="S1024" i="4"/>
  <c r="S1028" i="4"/>
  <c r="S1034" i="4"/>
  <c r="S1038" i="4"/>
  <c r="S934" i="4"/>
  <c r="S937" i="4"/>
  <c r="S941" i="4"/>
  <c r="S945" i="4"/>
  <c r="S949" i="4"/>
  <c r="S952" i="4"/>
  <c r="S956" i="4"/>
  <c r="S960" i="4"/>
  <c r="S967" i="4"/>
  <c r="S974" i="4"/>
  <c r="S908" i="4"/>
  <c r="S912" i="4"/>
  <c r="S916" i="4"/>
  <c r="S920" i="4"/>
  <c r="S921" i="4"/>
  <c r="S925" i="4"/>
  <c r="S929" i="4"/>
  <c r="S963" i="4"/>
  <c r="S966" i="4"/>
  <c r="S970" i="4"/>
  <c r="S973" i="4"/>
  <c r="S977" i="4"/>
  <c r="S1157" i="4"/>
  <c r="S1161" i="4"/>
  <c r="S1156" i="4"/>
  <c r="S1160" i="4"/>
  <c r="S905" i="4"/>
  <c r="S909" i="4"/>
  <c r="S913" i="4"/>
  <c r="S917" i="4"/>
  <c r="S922" i="4"/>
  <c r="S926" i="4"/>
  <c r="S930" i="4"/>
  <c r="S942" i="4"/>
  <c r="S946" i="4"/>
  <c r="S953" i="4"/>
  <c r="S957" i="4"/>
  <c r="S961" i="4"/>
  <c r="S968" i="4"/>
  <c r="S975" i="4"/>
  <c r="S988" i="4"/>
  <c r="S992" i="4"/>
  <c r="S996" i="4"/>
  <c r="S1002" i="4"/>
  <c r="S1006" i="4"/>
  <c r="S1010" i="4"/>
  <c r="S1017" i="4"/>
  <c r="S1021" i="4"/>
  <c r="S1025" i="4"/>
  <c r="S1029" i="4"/>
  <c r="S1035" i="4"/>
  <c r="S1039" i="4"/>
  <c r="S1112" i="4"/>
  <c r="S1115" i="4"/>
  <c r="S1119" i="4"/>
  <c r="S1122" i="4"/>
  <c r="S1126" i="4"/>
  <c r="S1130" i="4"/>
  <c r="S1133" i="4"/>
  <c r="S1137" i="4"/>
  <c r="S1141" i="4"/>
  <c r="S1145" i="4"/>
  <c r="S1149" i="4"/>
  <c r="S1153" i="4"/>
  <c r="S906" i="4"/>
  <c r="S910" i="4"/>
  <c r="S914" i="4"/>
  <c r="S918" i="4"/>
  <c r="S923" i="4"/>
  <c r="S927" i="4"/>
  <c r="S931" i="4"/>
  <c r="S932" i="4"/>
  <c r="S935" i="4"/>
  <c r="S939" i="4"/>
  <c r="S943" i="4"/>
  <c r="S947" i="4"/>
  <c r="S950" i="4"/>
  <c r="S954" i="4"/>
  <c r="S958" i="4"/>
  <c r="S964" i="4"/>
  <c r="S978" i="4"/>
  <c r="S989" i="4"/>
  <c r="S993" i="4"/>
  <c r="S997" i="4"/>
  <c r="S1003" i="4"/>
  <c r="S1007" i="4"/>
  <c r="S1011" i="4"/>
  <c r="S1014" i="4"/>
  <c r="S1018" i="4"/>
  <c r="S1022" i="4"/>
  <c r="S1026" i="4"/>
  <c r="S1030" i="4"/>
  <c r="S1032" i="4"/>
  <c r="S1036" i="4"/>
  <c r="S1040" i="4"/>
  <c r="S1154" i="4"/>
  <c r="S1158" i="4"/>
  <c r="S933" i="4"/>
  <c r="S936" i="4"/>
  <c r="S940" i="4"/>
  <c r="S944" i="4"/>
  <c r="S948" i="4"/>
  <c r="S951" i="4"/>
  <c r="S955" i="4"/>
  <c r="S959" i="4"/>
  <c r="S965" i="4"/>
  <c r="S971" i="4"/>
  <c r="S983" i="4"/>
  <c r="S990" i="4"/>
  <c r="S994" i="4"/>
  <c r="S998" i="4"/>
  <c r="S1000" i="4"/>
  <c r="S1004" i="4"/>
  <c r="S1008" i="4"/>
  <c r="S1012" i="4"/>
  <c r="S1015" i="4"/>
  <c r="S1019" i="4"/>
  <c r="S1023" i="4"/>
  <c r="S1027" i="4"/>
  <c r="S1031" i="4"/>
  <c r="S1033" i="4"/>
  <c r="S1037" i="4"/>
  <c r="S1117" i="4"/>
  <c r="S1120" i="4"/>
  <c r="S1124" i="4"/>
  <c r="S1128" i="4"/>
  <c r="S1135" i="4"/>
  <c r="S1139" i="4"/>
  <c r="S1143" i="4"/>
  <c r="S1147" i="4"/>
  <c r="S1151" i="4"/>
  <c r="S1155" i="4"/>
  <c r="S1159" i="4"/>
  <c r="S981" i="4"/>
  <c r="S984" i="4"/>
  <c r="S938" i="4"/>
  <c r="S979" i="4"/>
  <c r="S982" i="4"/>
  <c r="S985" i="4"/>
  <c r="S1041" i="4"/>
  <c r="S1043" i="4"/>
  <c r="S1045" i="4"/>
  <c r="S1047" i="4"/>
  <c r="S1049" i="4"/>
  <c r="S1051" i="4"/>
  <c r="S1053" i="4"/>
  <c r="S1055" i="4"/>
  <c r="S1057" i="4"/>
  <c r="S1059" i="4"/>
  <c r="S1061" i="4"/>
  <c r="S1063" i="4"/>
  <c r="S1065" i="4"/>
  <c r="S1067" i="4"/>
  <c r="S1069" i="4"/>
  <c r="S1071" i="4"/>
  <c r="S1072" i="4"/>
  <c r="S1074" i="4"/>
  <c r="S1076" i="4"/>
  <c r="S1078" i="4"/>
  <c r="S1080" i="4"/>
  <c r="S1082" i="4"/>
  <c r="S1084" i="4"/>
  <c r="S1085" i="4"/>
  <c r="S1087" i="4"/>
  <c r="S1089" i="4"/>
  <c r="S1091" i="4"/>
  <c r="S1092" i="4"/>
  <c r="S1094" i="4"/>
  <c r="S1096" i="4"/>
  <c r="S1098" i="4"/>
  <c r="S1100" i="4"/>
  <c r="S1102" i="4"/>
  <c r="S1104" i="4"/>
  <c r="S1106" i="4"/>
  <c r="S1108" i="4"/>
  <c r="S1110" i="4"/>
  <c r="S986" i="4"/>
  <c r="S1042" i="4"/>
  <c r="S1044" i="4"/>
  <c r="S1046" i="4"/>
  <c r="S1048" i="4"/>
  <c r="S1050" i="4"/>
  <c r="S1052" i="4"/>
  <c r="S1054" i="4"/>
  <c r="S1056" i="4"/>
  <c r="S1058" i="4"/>
  <c r="S1060" i="4"/>
  <c r="S1062" i="4"/>
  <c r="S1064" i="4"/>
  <c r="S1066" i="4"/>
  <c r="S1068" i="4"/>
  <c r="S1070" i="4"/>
  <c r="S1073" i="4"/>
  <c r="S1075" i="4"/>
  <c r="S1077" i="4"/>
  <c r="S1079" i="4"/>
  <c r="S1081" i="4"/>
  <c r="S1083" i="4"/>
  <c r="S1086" i="4"/>
  <c r="S1088" i="4"/>
  <c r="S1090" i="4"/>
  <c r="S1093" i="4"/>
  <c r="S1095" i="4"/>
  <c r="S1097" i="4"/>
  <c r="S1099" i="4"/>
  <c r="S1101" i="4"/>
  <c r="S1103" i="4"/>
  <c r="S1105" i="4"/>
  <c r="S1107" i="4"/>
  <c r="S1109" i="4"/>
  <c r="S1111" i="4"/>
  <c r="S1113" i="4"/>
  <c r="S1114" i="4"/>
  <c r="S1116" i="4"/>
  <c r="S1118" i="4"/>
  <c r="S1121" i="4"/>
  <c r="S1123" i="4"/>
  <c r="S1125" i="4"/>
  <c r="S1127" i="4"/>
  <c r="S1129" i="4"/>
  <c r="S1131" i="4"/>
  <c r="S1132" i="4"/>
  <c r="S1134" i="4"/>
  <c r="S1136" i="4"/>
  <c r="S1138" i="4"/>
  <c r="S1140" i="4"/>
  <c r="S1142" i="4"/>
  <c r="S1144" i="4"/>
  <c r="S1146" i="4"/>
  <c r="S1148" i="4"/>
  <c r="S1150" i="4"/>
  <c r="S1152" i="4"/>
  <c r="J904" i="4"/>
  <c r="I904" i="4"/>
  <c r="F904" i="4"/>
  <c r="D904" i="4"/>
  <c r="C904" i="4"/>
  <c r="Q903" i="4"/>
  <c r="P903" i="4"/>
  <c r="J903" i="4"/>
  <c r="I903" i="4"/>
  <c r="F903" i="4"/>
  <c r="D903" i="4"/>
  <c r="C903" i="4"/>
  <c r="Q902" i="4"/>
  <c r="P902" i="4"/>
  <c r="J902" i="4"/>
  <c r="I902" i="4"/>
  <c r="F902" i="4"/>
  <c r="D902" i="4"/>
  <c r="C902" i="4"/>
  <c r="Q901" i="4"/>
  <c r="P901" i="4"/>
  <c r="J901" i="4"/>
  <c r="I901" i="4"/>
  <c r="F901" i="4"/>
  <c r="D901" i="4"/>
  <c r="C901" i="4"/>
  <c r="Q900" i="4"/>
  <c r="P900" i="4"/>
  <c r="S901" i="4" l="1"/>
  <c r="S902" i="4"/>
  <c r="S903" i="4"/>
  <c r="S904" i="4"/>
  <c r="J900" i="4"/>
  <c r="I900" i="4"/>
  <c r="F900" i="4"/>
  <c r="D900" i="4"/>
  <c r="C900" i="4"/>
  <c r="Q899" i="4"/>
  <c r="P899" i="4"/>
  <c r="J899" i="4"/>
  <c r="I899" i="4"/>
  <c r="F899" i="4"/>
  <c r="D899" i="4"/>
  <c r="C899" i="4"/>
  <c r="Q898" i="4"/>
  <c r="P898" i="4"/>
  <c r="J898" i="4"/>
  <c r="I898" i="4"/>
  <c r="F898" i="4"/>
  <c r="D898" i="4"/>
  <c r="C898" i="4"/>
  <c r="Q897" i="4"/>
  <c r="P897" i="4"/>
  <c r="J897" i="4"/>
  <c r="I897" i="4"/>
  <c r="F897" i="4"/>
  <c r="D897" i="4"/>
  <c r="C897" i="4"/>
  <c r="Q896" i="4"/>
  <c r="P896" i="4"/>
  <c r="J896" i="4"/>
  <c r="I896" i="4"/>
  <c r="F896" i="4"/>
  <c r="D896" i="4"/>
  <c r="C896" i="4"/>
  <c r="Q895" i="4"/>
  <c r="P895" i="4"/>
  <c r="J895" i="4"/>
  <c r="I895" i="4"/>
  <c r="F895" i="4"/>
  <c r="D895" i="4"/>
  <c r="C895" i="4"/>
  <c r="Q894" i="4"/>
  <c r="P894" i="4"/>
  <c r="J894" i="4"/>
  <c r="I894" i="4"/>
  <c r="F894" i="4"/>
  <c r="D894" i="4"/>
  <c r="C894" i="4"/>
  <c r="Q893" i="4"/>
  <c r="P893" i="4"/>
  <c r="J893" i="4"/>
  <c r="I893" i="4"/>
  <c r="F893" i="4"/>
  <c r="D893" i="4"/>
  <c r="C893" i="4"/>
  <c r="Q892" i="4"/>
  <c r="P892" i="4"/>
  <c r="J892" i="4"/>
  <c r="I892" i="4"/>
  <c r="F892" i="4"/>
  <c r="D892" i="4"/>
  <c r="C892" i="4"/>
  <c r="Q891" i="4"/>
  <c r="P891" i="4"/>
  <c r="J891" i="4"/>
  <c r="I891" i="4"/>
  <c r="F891" i="4"/>
  <c r="D891" i="4"/>
  <c r="C891" i="4"/>
  <c r="Q890" i="4"/>
  <c r="P890" i="4"/>
  <c r="J890" i="4"/>
  <c r="I890" i="4"/>
  <c r="F890" i="4"/>
  <c r="D890" i="4"/>
  <c r="C890" i="4"/>
  <c r="Q889" i="4"/>
  <c r="P889" i="4"/>
  <c r="J889" i="4"/>
  <c r="I889" i="4"/>
  <c r="F889" i="4"/>
  <c r="D889" i="4"/>
  <c r="C889" i="4"/>
  <c r="Q888" i="4"/>
  <c r="P888" i="4"/>
  <c r="J888" i="4"/>
  <c r="I888" i="4"/>
  <c r="F888" i="4"/>
  <c r="D888" i="4"/>
  <c r="C888" i="4"/>
  <c r="Q887" i="4"/>
  <c r="P887" i="4"/>
  <c r="J887" i="4"/>
  <c r="I887" i="4"/>
  <c r="F887" i="4"/>
  <c r="D887" i="4"/>
  <c r="C887" i="4"/>
  <c r="Q886" i="4"/>
  <c r="P886" i="4"/>
  <c r="J886" i="4"/>
  <c r="I886" i="4"/>
  <c r="F886" i="4"/>
  <c r="D886" i="4"/>
  <c r="C886" i="4"/>
  <c r="Q885" i="4"/>
  <c r="P885" i="4"/>
  <c r="J885" i="4"/>
  <c r="I885" i="4"/>
  <c r="F885" i="4"/>
  <c r="D885" i="4"/>
  <c r="C885" i="4"/>
  <c r="Q884" i="4"/>
  <c r="P884" i="4"/>
  <c r="J884" i="4"/>
  <c r="I884" i="4"/>
  <c r="F884" i="4"/>
  <c r="D884" i="4"/>
  <c r="C884" i="4"/>
  <c r="Q883" i="4"/>
  <c r="P883" i="4"/>
  <c r="J883" i="4"/>
  <c r="I883" i="4"/>
  <c r="F883" i="4"/>
  <c r="D883" i="4"/>
  <c r="C883" i="4"/>
  <c r="Q882" i="4"/>
  <c r="P882" i="4"/>
  <c r="J882" i="4"/>
  <c r="I882" i="4"/>
  <c r="F882" i="4"/>
  <c r="D882" i="4"/>
  <c r="C882" i="4"/>
  <c r="Q881" i="4"/>
  <c r="P881" i="4"/>
  <c r="J881" i="4"/>
  <c r="I881" i="4"/>
  <c r="F881" i="4"/>
  <c r="D881" i="4"/>
  <c r="C881" i="4"/>
  <c r="Q880" i="4"/>
  <c r="P880" i="4"/>
  <c r="J880" i="4"/>
  <c r="I880" i="4"/>
  <c r="F880" i="4"/>
  <c r="D880" i="4"/>
  <c r="C880" i="4"/>
  <c r="Q879" i="4"/>
  <c r="P879" i="4"/>
  <c r="J879" i="4"/>
  <c r="I879" i="4"/>
  <c r="F879" i="4"/>
  <c r="D879" i="4"/>
  <c r="C879" i="4"/>
  <c r="Q878" i="4"/>
  <c r="P878" i="4"/>
  <c r="S879" i="4" l="1"/>
  <c r="S883" i="4"/>
  <c r="S887" i="4"/>
  <c r="S891" i="4"/>
  <c r="S896" i="4"/>
  <c r="S882" i="4"/>
  <c r="S886" i="4"/>
  <c r="S890" i="4"/>
  <c r="S894" i="4"/>
  <c r="S895" i="4"/>
  <c r="S899" i="4"/>
  <c r="S884" i="4"/>
  <c r="S888" i="4"/>
  <c r="S892" i="4"/>
  <c r="S897" i="4"/>
  <c r="S880" i="4"/>
  <c r="S881" i="4"/>
  <c r="S885" i="4"/>
  <c r="S889" i="4"/>
  <c r="S893" i="4"/>
  <c r="S898" i="4"/>
  <c r="S900" i="4"/>
  <c r="J878" i="4"/>
  <c r="I878" i="4"/>
  <c r="F878" i="4"/>
  <c r="D878" i="4"/>
  <c r="C878" i="4"/>
  <c r="Q877" i="4"/>
  <c r="P877" i="4"/>
  <c r="J877" i="4"/>
  <c r="I877" i="4"/>
  <c r="F877" i="4"/>
  <c r="D877" i="4"/>
  <c r="C877" i="4"/>
  <c r="Q876" i="4"/>
  <c r="P876" i="4"/>
  <c r="J876" i="4"/>
  <c r="I876" i="4"/>
  <c r="F876" i="4"/>
  <c r="D876" i="4"/>
  <c r="C876" i="4"/>
  <c r="Q875" i="4"/>
  <c r="P875" i="4"/>
  <c r="J875" i="4"/>
  <c r="I875" i="4"/>
  <c r="F875" i="4"/>
  <c r="D875" i="4"/>
  <c r="C875" i="4"/>
  <c r="Q874" i="4"/>
  <c r="P874" i="4"/>
  <c r="J874" i="4"/>
  <c r="I874" i="4"/>
  <c r="F874" i="4"/>
  <c r="D874" i="4"/>
  <c r="C874" i="4"/>
  <c r="Q871" i="4"/>
  <c r="P871" i="4"/>
  <c r="J871" i="4"/>
  <c r="I871" i="4"/>
  <c r="F871" i="4"/>
  <c r="D871" i="4"/>
  <c r="C871" i="4"/>
  <c r="Q845" i="4"/>
  <c r="P845" i="4"/>
  <c r="J845" i="4"/>
  <c r="I845" i="4"/>
  <c r="F845" i="4"/>
  <c r="D845" i="4"/>
  <c r="C845" i="4"/>
  <c r="Q844" i="4"/>
  <c r="P844" i="4"/>
  <c r="J844" i="4"/>
  <c r="I844" i="4"/>
  <c r="F844" i="4"/>
  <c r="D844" i="4"/>
  <c r="C844" i="4"/>
  <c r="Q843" i="4"/>
  <c r="P843" i="4"/>
  <c r="J843" i="4"/>
  <c r="I843" i="4"/>
  <c r="F843" i="4"/>
  <c r="D843" i="4"/>
  <c r="C843" i="4"/>
  <c r="Q842" i="4"/>
  <c r="P842" i="4"/>
  <c r="J842" i="4"/>
  <c r="I842" i="4"/>
  <c r="F842" i="4"/>
  <c r="D842" i="4"/>
  <c r="C842" i="4"/>
  <c r="Q870" i="4"/>
  <c r="P870" i="4"/>
  <c r="J870" i="4"/>
  <c r="I870" i="4"/>
  <c r="F870" i="4"/>
  <c r="D870" i="4"/>
  <c r="C870" i="4"/>
  <c r="Q841" i="4"/>
  <c r="P841" i="4"/>
  <c r="J841" i="4"/>
  <c r="I841" i="4"/>
  <c r="F841" i="4"/>
  <c r="D841" i="4"/>
  <c r="C841" i="4"/>
  <c r="Q869" i="4"/>
  <c r="P869" i="4"/>
  <c r="J869" i="4"/>
  <c r="I869" i="4"/>
  <c r="F869" i="4"/>
  <c r="D869" i="4"/>
  <c r="C869" i="4"/>
  <c r="Q840" i="4"/>
  <c r="P840" i="4"/>
  <c r="J840" i="4"/>
  <c r="I840" i="4"/>
  <c r="F840" i="4"/>
  <c r="D840" i="4"/>
  <c r="C840" i="4"/>
  <c r="Q839" i="4"/>
  <c r="P839" i="4"/>
  <c r="J839" i="4"/>
  <c r="I839" i="4"/>
  <c r="F839" i="4"/>
  <c r="D839" i="4"/>
  <c r="C839" i="4"/>
  <c r="Q838" i="4"/>
  <c r="P838" i="4"/>
  <c r="J838" i="4"/>
  <c r="I838" i="4"/>
  <c r="F838" i="4"/>
  <c r="D838" i="4"/>
  <c r="C838" i="4"/>
  <c r="Q868" i="4"/>
  <c r="P868" i="4"/>
  <c r="J868" i="4"/>
  <c r="I868" i="4"/>
  <c r="F868" i="4"/>
  <c r="D868" i="4"/>
  <c r="C868" i="4"/>
  <c r="Q848" i="4"/>
  <c r="P848" i="4"/>
  <c r="J848" i="4"/>
  <c r="I848" i="4"/>
  <c r="F848" i="4"/>
  <c r="D848" i="4"/>
  <c r="C848" i="4"/>
  <c r="Q837" i="4"/>
  <c r="P837" i="4"/>
  <c r="J837" i="4"/>
  <c r="I837" i="4"/>
  <c r="F837" i="4"/>
  <c r="D837" i="4"/>
  <c r="C837" i="4"/>
  <c r="Q857" i="4"/>
  <c r="P857" i="4"/>
  <c r="J857" i="4"/>
  <c r="I857" i="4"/>
  <c r="F857" i="4"/>
  <c r="D857" i="4"/>
  <c r="C857" i="4"/>
  <c r="Q867" i="4"/>
  <c r="P867" i="4"/>
  <c r="J867" i="4"/>
  <c r="I867" i="4"/>
  <c r="F867" i="4"/>
  <c r="D867" i="4"/>
  <c r="C867" i="4"/>
  <c r="Q836" i="4"/>
  <c r="P836" i="4"/>
  <c r="J836" i="4"/>
  <c r="I836" i="4"/>
  <c r="F836" i="4"/>
  <c r="D836" i="4"/>
  <c r="C836" i="4"/>
  <c r="Q866" i="4"/>
  <c r="P866" i="4"/>
  <c r="J866" i="4"/>
  <c r="I866" i="4"/>
  <c r="F866" i="4"/>
  <c r="D866" i="4"/>
  <c r="C866" i="4"/>
  <c r="Q835" i="4"/>
  <c r="P835" i="4"/>
  <c r="J835" i="4"/>
  <c r="I835" i="4"/>
  <c r="F835" i="4"/>
  <c r="D835" i="4"/>
  <c r="C835" i="4"/>
  <c r="Q865" i="4"/>
  <c r="P865" i="4"/>
  <c r="J865" i="4"/>
  <c r="I865" i="4"/>
  <c r="F865" i="4"/>
  <c r="D865" i="4"/>
  <c r="C865" i="4"/>
  <c r="Q834" i="4"/>
  <c r="P834" i="4"/>
  <c r="J834" i="4"/>
  <c r="I834" i="4"/>
  <c r="F834" i="4"/>
  <c r="D834" i="4"/>
  <c r="C834" i="4"/>
  <c r="Q864" i="4"/>
  <c r="P864" i="4"/>
  <c r="J864" i="4"/>
  <c r="I864" i="4"/>
  <c r="F864" i="4"/>
  <c r="D864" i="4"/>
  <c r="C864" i="4"/>
  <c r="Q847" i="4"/>
  <c r="P847" i="4"/>
  <c r="J847" i="4"/>
  <c r="I847" i="4"/>
  <c r="F847" i="4"/>
  <c r="D847" i="4"/>
  <c r="C847" i="4"/>
  <c r="Q859" i="4"/>
  <c r="P859" i="4"/>
  <c r="J859" i="4"/>
  <c r="I859" i="4"/>
  <c r="F859" i="4"/>
  <c r="D859" i="4"/>
  <c r="C859" i="4"/>
  <c r="Q854" i="4"/>
  <c r="P854" i="4"/>
  <c r="J854" i="4"/>
  <c r="I854" i="4"/>
  <c r="F854" i="4"/>
  <c r="D854" i="4"/>
  <c r="C854" i="4"/>
  <c r="Q863" i="4"/>
  <c r="P863" i="4"/>
  <c r="J863" i="4"/>
  <c r="I863" i="4"/>
  <c r="F863" i="4"/>
  <c r="D863" i="4"/>
  <c r="C863" i="4"/>
  <c r="Q846" i="4"/>
  <c r="P846" i="4"/>
  <c r="J846" i="4"/>
  <c r="I846" i="4"/>
  <c r="F846" i="4"/>
  <c r="D846" i="4"/>
  <c r="C846" i="4"/>
  <c r="Q833" i="4"/>
  <c r="P833" i="4"/>
  <c r="J833" i="4"/>
  <c r="I833" i="4"/>
  <c r="F833" i="4"/>
  <c r="D833" i="4"/>
  <c r="C833" i="4"/>
  <c r="Q832" i="4"/>
  <c r="P832" i="4"/>
  <c r="J832" i="4"/>
  <c r="I832" i="4"/>
  <c r="F832" i="4"/>
  <c r="D832" i="4"/>
  <c r="C832" i="4"/>
  <c r="Q831" i="4"/>
  <c r="P831" i="4"/>
  <c r="J831" i="4"/>
  <c r="I831" i="4"/>
  <c r="F831" i="4"/>
  <c r="D831" i="4"/>
  <c r="C831" i="4"/>
  <c r="Q861" i="4"/>
  <c r="P861" i="4"/>
  <c r="J861" i="4"/>
  <c r="I861" i="4"/>
  <c r="F861" i="4"/>
  <c r="D861" i="4"/>
  <c r="C861" i="4"/>
  <c r="Q873" i="4"/>
  <c r="P873" i="4"/>
  <c r="J873" i="4"/>
  <c r="I873" i="4"/>
  <c r="F873" i="4"/>
  <c r="D873" i="4"/>
  <c r="C873" i="4"/>
  <c r="Q850" i="4"/>
  <c r="P850" i="4"/>
  <c r="J850" i="4"/>
  <c r="I850" i="4"/>
  <c r="F850" i="4"/>
  <c r="D850" i="4"/>
  <c r="C850" i="4"/>
  <c r="Q852" i="4"/>
  <c r="P852" i="4"/>
  <c r="J852" i="4"/>
  <c r="I852" i="4"/>
  <c r="F852" i="4"/>
  <c r="D852" i="4"/>
  <c r="C852" i="4"/>
  <c r="Q856" i="4"/>
  <c r="P856" i="4"/>
  <c r="J856" i="4"/>
  <c r="I856" i="4"/>
  <c r="F856" i="4"/>
  <c r="D856" i="4"/>
  <c r="C856" i="4"/>
  <c r="Q862" i="4"/>
  <c r="P862" i="4"/>
  <c r="J862" i="4"/>
  <c r="I862" i="4"/>
  <c r="F862" i="4"/>
  <c r="D862" i="4"/>
  <c r="C862" i="4"/>
  <c r="Q830" i="4"/>
  <c r="P830" i="4"/>
  <c r="J830" i="4"/>
  <c r="I830" i="4"/>
  <c r="F830" i="4"/>
  <c r="D830" i="4"/>
  <c r="C830" i="4"/>
  <c r="Q858" i="4"/>
  <c r="P858" i="4"/>
  <c r="J858" i="4"/>
  <c r="I858" i="4"/>
  <c r="F858" i="4"/>
  <c r="D858" i="4"/>
  <c r="C858" i="4"/>
  <c r="Q853" i="4"/>
  <c r="P853" i="4"/>
  <c r="J853" i="4"/>
  <c r="I853" i="4"/>
  <c r="F853" i="4"/>
  <c r="D853" i="4"/>
  <c r="C853" i="4"/>
  <c r="Q829" i="4"/>
  <c r="P829" i="4"/>
  <c r="J829" i="4"/>
  <c r="I829" i="4"/>
  <c r="F829" i="4"/>
  <c r="D829" i="4"/>
  <c r="C829" i="4"/>
  <c r="Q860" i="4"/>
  <c r="P860" i="4"/>
  <c r="J860" i="4"/>
  <c r="I860" i="4"/>
  <c r="F860" i="4"/>
  <c r="D860" i="4"/>
  <c r="C860" i="4"/>
  <c r="Q872" i="4"/>
  <c r="P872" i="4"/>
  <c r="J872" i="4"/>
  <c r="I872" i="4"/>
  <c r="F872" i="4"/>
  <c r="D872" i="4"/>
  <c r="C872" i="4"/>
  <c r="Q849" i="4"/>
  <c r="P849" i="4"/>
  <c r="J849" i="4"/>
  <c r="I849" i="4"/>
  <c r="F849" i="4"/>
  <c r="D849" i="4"/>
  <c r="C849" i="4"/>
  <c r="Q851" i="4"/>
  <c r="P851" i="4"/>
  <c r="J851" i="4"/>
  <c r="I851" i="4"/>
  <c r="F851" i="4"/>
  <c r="D851" i="4"/>
  <c r="C851" i="4"/>
  <c r="Q855" i="4"/>
  <c r="P855" i="4"/>
  <c r="J855" i="4"/>
  <c r="I855" i="4"/>
  <c r="F855" i="4"/>
  <c r="D855" i="4"/>
  <c r="C855" i="4"/>
  <c r="Q821" i="4"/>
  <c r="P821" i="4"/>
  <c r="J821" i="4"/>
  <c r="I821" i="4"/>
  <c r="F821" i="4"/>
  <c r="D821" i="4"/>
  <c r="C821" i="4"/>
  <c r="Q824" i="4"/>
  <c r="P824" i="4"/>
  <c r="J824" i="4"/>
  <c r="I824" i="4"/>
  <c r="F824" i="4"/>
  <c r="D824" i="4"/>
  <c r="C824" i="4"/>
  <c r="Q825" i="4"/>
  <c r="P825" i="4"/>
  <c r="J825" i="4"/>
  <c r="I825" i="4"/>
  <c r="F825" i="4"/>
  <c r="D825" i="4"/>
  <c r="C825" i="4"/>
  <c r="Q828" i="4"/>
  <c r="P828" i="4"/>
  <c r="S878" i="4" l="1"/>
  <c r="S824" i="4"/>
  <c r="S851" i="4"/>
  <c r="S829" i="4"/>
  <c r="S830" i="4"/>
  <c r="S850" i="4"/>
  <c r="S832" i="4"/>
  <c r="S854" i="4"/>
  <c r="S864" i="4"/>
  <c r="S866" i="4"/>
  <c r="S837" i="4"/>
  <c r="S839" i="4"/>
  <c r="S870" i="4"/>
  <c r="S845" i="4"/>
  <c r="S876" i="4"/>
  <c r="S821" i="4"/>
  <c r="S825" i="4"/>
  <c r="S855" i="4"/>
  <c r="S860" i="4"/>
  <c r="S858" i="4"/>
  <c r="S852" i="4"/>
  <c r="S831" i="4"/>
  <c r="S863" i="4"/>
  <c r="S847" i="4"/>
  <c r="S835" i="4"/>
  <c r="S857" i="4"/>
  <c r="S838" i="4"/>
  <c r="S841" i="4"/>
  <c r="S844" i="4"/>
  <c r="S875" i="4"/>
  <c r="S849" i="4"/>
  <c r="S853" i="4"/>
  <c r="S862" i="4"/>
  <c r="S873" i="4"/>
  <c r="S833" i="4"/>
  <c r="S834" i="4"/>
  <c r="S836" i="4"/>
  <c r="S848" i="4"/>
  <c r="S840" i="4"/>
  <c r="S842" i="4"/>
  <c r="S871" i="4"/>
  <c r="S877" i="4"/>
  <c r="S872" i="4"/>
  <c r="S856" i="4"/>
  <c r="S861" i="4"/>
  <c r="S846" i="4"/>
  <c r="S859" i="4"/>
  <c r="S865" i="4"/>
  <c r="S867" i="4"/>
  <c r="S868" i="4"/>
  <c r="S869" i="4"/>
  <c r="S843" i="4"/>
  <c r="S874" i="4"/>
  <c r="J828" i="4"/>
  <c r="I828" i="4"/>
  <c r="F828" i="4"/>
  <c r="D828" i="4"/>
  <c r="C828" i="4"/>
  <c r="Q819" i="4"/>
  <c r="P819" i="4"/>
  <c r="J819" i="4"/>
  <c r="I819" i="4"/>
  <c r="F819" i="4"/>
  <c r="D819" i="4"/>
  <c r="C819" i="4"/>
  <c r="Q827" i="4"/>
  <c r="P827" i="4"/>
  <c r="J827" i="4"/>
  <c r="I827" i="4"/>
  <c r="F827" i="4"/>
  <c r="D827" i="4"/>
  <c r="C827" i="4"/>
  <c r="Q820" i="4"/>
  <c r="P820" i="4"/>
  <c r="J820" i="4"/>
  <c r="I820" i="4"/>
  <c r="F820" i="4"/>
  <c r="D820" i="4"/>
  <c r="C820" i="4"/>
  <c r="Q823" i="4"/>
  <c r="P823" i="4"/>
  <c r="J823" i="4"/>
  <c r="I823" i="4"/>
  <c r="F823" i="4"/>
  <c r="D823" i="4"/>
  <c r="C823" i="4"/>
  <c r="Q818" i="4"/>
  <c r="P818" i="4"/>
  <c r="J818" i="4"/>
  <c r="I818" i="4"/>
  <c r="F818" i="4"/>
  <c r="D818" i="4"/>
  <c r="C818" i="4"/>
  <c r="Q826" i="4"/>
  <c r="P826" i="4"/>
  <c r="J826" i="4"/>
  <c r="I826" i="4"/>
  <c r="F826" i="4"/>
  <c r="D826" i="4"/>
  <c r="C826" i="4"/>
  <c r="Q822" i="4"/>
  <c r="P822" i="4"/>
  <c r="J822" i="4"/>
  <c r="I822" i="4"/>
  <c r="F822" i="4"/>
  <c r="D822" i="4"/>
  <c r="C822" i="4"/>
  <c r="Q817" i="4"/>
  <c r="P817" i="4"/>
  <c r="J817" i="4"/>
  <c r="I817" i="4"/>
  <c r="F817" i="4"/>
  <c r="D817" i="4"/>
  <c r="C817" i="4"/>
  <c r="Q816" i="4"/>
  <c r="P816" i="4"/>
  <c r="J816" i="4"/>
  <c r="I816" i="4"/>
  <c r="F816" i="4"/>
  <c r="D816" i="4"/>
  <c r="C816" i="4"/>
  <c r="Q815" i="4"/>
  <c r="P815" i="4"/>
  <c r="J815" i="4"/>
  <c r="I815" i="4"/>
  <c r="F815" i="4"/>
  <c r="D815" i="4"/>
  <c r="C815" i="4"/>
  <c r="Q814" i="4"/>
  <c r="P814" i="4"/>
  <c r="J814" i="4"/>
  <c r="I814" i="4"/>
  <c r="F814" i="4"/>
  <c r="D814" i="4"/>
  <c r="C814" i="4"/>
  <c r="Q813" i="4"/>
  <c r="P813" i="4"/>
  <c r="J813" i="4"/>
  <c r="I813" i="4"/>
  <c r="F813" i="4"/>
  <c r="D813" i="4"/>
  <c r="C813" i="4"/>
  <c r="Q812" i="4"/>
  <c r="P812" i="4"/>
  <c r="J812" i="4"/>
  <c r="I812" i="4"/>
  <c r="F812" i="4"/>
  <c r="D812" i="4"/>
  <c r="C812" i="4"/>
  <c r="Q811" i="4"/>
  <c r="P811" i="4"/>
  <c r="J811" i="4"/>
  <c r="I811" i="4"/>
  <c r="F811" i="4"/>
  <c r="D811" i="4"/>
  <c r="C811" i="4"/>
  <c r="Q810" i="4"/>
  <c r="P810" i="4"/>
  <c r="S814" i="4" l="1"/>
  <c r="S817" i="4"/>
  <c r="S823" i="4"/>
  <c r="S813" i="4"/>
  <c r="S818" i="4"/>
  <c r="S819" i="4"/>
  <c r="S815" i="4"/>
  <c r="S822" i="4"/>
  <c r="S811" i="4"/>
  <c r="S812" i="4"/>
  <c r="S816" i="4"/>
  <c r="S826" i="4"/>
  <c r="S820" i="4"/>
  <c r="S827" i="4"/>
  <c r="S828" i="4"/>
  <c r="J810" i="4"/>
  <c r="I810" i="4"/>
  <c r="F810" i="4"/>
  <c r="D810" i="4"/>
  <c r="C810" i="4"/>
  <c r="Q809" i="4"/>
  <c r="P809" i="4"/>
  <c r="J809" i="4"/>
  <c r="I809" i="4"/>
  <c r="F809" i="4"/>
  <c r="D809" i="4"/>
  <c r="C809" i="4"/>
  <c r="Q808" i="4"/>
  <c r="P808" i="4"/>
  <c r="J808" i="4"/>
  <c r="I808" i="4"/>
  <c r="F808" i="4"/>
  <c r="D808" i="4"/>
  <c r="C808" i="4"/>
  <c r="Q807" i="4"/>
  <c r="P807" i="4"/>
  <c r="J807" i="4"/>
  <c r="I807" i="4"/>
  <c r="F807" i="4"/>
  <c r="D807" i="4"/>
  <c r="C807" i="4"/>
  <c r="Q806" i="4"/>
  <c r="P806" i="4"/>
  <c r="J806" i="4"/>
  <c r="I806" i="4"/>
  <c r="F806" i="4"/>
  <c r="D806" i="4"/>
  <c r="C806" i="4"/>
  <c r="Q805" i="4"/>
  <c r="P805" i="4"/>
  <c r="J805" i="4"/>
  <c r="I805" i="4"/>
  <c r="F805" i="4"/>
  <c r="D805" i="4"/>
  <c r="C805" i="4"/>
  <c r="Q804" i="4"/>
  <c r="P804" i="4"/>
  <c r="J804" i="4"/>
  <c r="I804" i="4"/>
  <c r="F804" i="4"/>
  <c r="D804" i="4"/>
  <c r="C804" i="4"/>
  <c r="Q803" i="4"/>
  <c r="P803" i="4"/>
  <c r="J803" i="4"/>
  <c r="I803" i="4"/>
  <c r="F803" i="4"/>
  <c r="D803" i="4"/>
  <c r="C803" i="4"/>
  <c r="Q802" i="4"/>
  <c r="P802" i="4"/>
  <c r="J802" i="4"/>
  <c r="I802" i="4"/>
  <c r="F802" i="4"/>
  <c r="D802" i="4"/>
  <c r="C802" i="4"/>
  <c r="Q801" i="4"/>
  <c r="P801" i="4"/>
  <c r="J801" i="4"/>
  <c r="I801" i="4"/>
  <c r="F801" i="4"/>
  <c r="D801" i="4"/>
  <c r="C801" i="4"/>
  <c r="Q800" i="4"/>
  <c r="P800" i="4"/>
  <c r="J800" i="4"/>
  <c r="I800" i="4"/>
  <c r="F800" i="4"/>
  <c r="D800" i="4"/>
  <c r="C800" i="4"/>
  <c r="Q799" i="4"/>
  <c r="P799" i="4"/>
  <c r="J799" i="4"/>
  <c r="I799" i="4"/>
  <c r="F799" i="4"/>
  <c r="D799" i="4"/>
  <c r="C799" i="4"/>
  <c r="Q798" i="4"/>
  <c r="P798" i="4"/>
  <c r="J798" i="4"/>
  <c r="I798" i="4"/>
  <c r="F798" i="4"/>
  <c r="D798" i="4"/>
  <c r="C798" i="4"/>
  <c r="Q797" i="4"/>
  <c r="P797" i="4"/>
  <c r="J797" i="4"/>
  <c r="I797" i="4"/>
  <c r="F797" i="4"/>
  <c r="D797" i="4"/>
  <c r="C797" i="4"/>
  <c r="Q796" i="4"/>
  <c r="P796" i="4"/>
  <c r="J796" i="4"/>
  <c r="I796" i="4"/>
  <c r="F796" i="4"/>
  <c r="D796" i="4"/>
  <c r="C796" i="4"/>
  <c r="Q795" i="4"/>
  <c r="P795" i="4"/>
  <c r="J795" i="4"/>
  <c r="I795" i="4"/>
  <c r="F795" i="4"/>
  <c r="D795" i="4"/>
  <c r="C795" i="4"/>
  <c r="Q794" i="4"/>
  <c r="P794" i="4"/>
  <c r="J794" i="4"/>
  <c r="I794" i="4"/>
  <c r="F794" i="4"/>
  <c r="D794" i="4"/>
  <c r="C794" i="4"/>
  <c r="Q793" i="4"/>
  <c r="P793" i="4"/>
  <c r="J793" i="4"/>
  <c r="I793" i="4"/>
  <c r="F793" i="4"/>
  <c r="D793" i="4"/>
  <c r="C793" i="4"/>
  <c r="Q792" i="4"/>
  <c r="P792" i="4"/>
  <c r="S796" i="4" l="1"/>
  <c r="S800" i="4"/>
  <c r="S804" i="4"/>
  <c r="S795" i="4"/>
  <c r="S803" i="4"/>
  <c r="S807" i="4"/>
  <c r="S810" i="4"/>
  <c r="S797" i="4"/>
  <c r="S801" i="4"/>
  <c r="S805" i="4"/>
  <c r="S808" i="4"/>
  <c r="S793" i="4"/>
  <c r="S794" i="4"/>
  <c r="S798" i="4"/>
  <c r="S802" i="4"/>
  <c r="S806" i="4"/>
  <c r="S809" i="4"/>
  <c r="S799" i="4"/>
  <c r="J792" i="4"/>
  <c r="I792" i="4"/>
  <c r="F792" i="4"/>
  <c r="D792" i="4"/>
  <c r="C792" i="4"/>
  <c r="Q791" i="4"/>
  <c r="P791" i="4"/>
  <c r="J791" i="4"/>
  <c r="I791" i="4"/>
  <c r="F791" i="4"/>
  <c r="D791" i="4"/>
  <c r="C791" i="4"/>
  <c r="Q790" i="4"/>
  <c r="P790" i="4"/>
  <c r="J790" i="4"/>
  <c r="I790" i="4"/>
  <c r="F790" i="4"/>
  <c r="D790" i="4"/>
  <c r="C790" i="4"/>
  <c r="Q789" i="4"/>
  <c r="P789" i="4"/>
  <c r="J789" i="4"/>
  <c r="I789" i="4"/>
  <c r="F789" i="4"/>
  <c r="D789" i="4"/>
  <c r="C789" i="4"/>
  <c r="Q788" i="4"/>
  <c r="P788" i="4"/>
  <c r="J788" i="4"/>
  <c r="I788" i="4"/>
  <c r="F788" i="4"/>
  <c r="D788" i="4"/>
  <c r="C788" i="4"/>
  <c r="Q787" i="4"/>
  <c r="P787" i="4"/>
  <c r="J787" i="4"/>
  <c r="I787" i="4"/>
  <c r="F787" i="4"/>
  <c r="D787" i="4"/>
  <c r="C787" i="4"/>
  <c r="Q786" i="4"/>
  <c r="P786" i="4"/>
  <c r="J786" i="4"/>
  <c r="I786" i="4"/>
  <c r="F786" i="4"/>
  <c r="D786" i="4"/>
  <c r="C786" i="4"/>
  <c r="Q785" i="4"/>
  <c r="P785" i="4"/>
  <c r="J785" i="4"/>
  <c r="I785" i="4"/>
  <c r="F785" i="4"/>
  <c r="D785" i="4"/>
  <c r="C785" i="4"/>
  <c r="Q784" i="4"/>
  <c r="P784" i="4"/>
  <c r="J784" i="4"/>
  <c r="I784" i="4"/>
  <c r="F784" i="4"/>
  <c r="D784" i="4"/>
  <c r="C784" i="4"/>
  <c r="Q783" i="4"/>
  <c r="P783" i="4"/>
  <c r="J783" i="4"/>
  <c r="I783" i="4"/>
  <c r="F783" i="4"/>
  <c r="D783" i="4"/>
  <c r="C783" i="4"/>
  <c r="Q782" i="4"/>
  <c r="P782" i="4"/>
  <c r="J782" i="4"/>
  <c r="I782" i="4"/>
  <c r="F782" i="4"/>
  <c r="D782" i="4"/>
  <c r="C782" i="4"/>
  <c r="Q781" i="4"/>
  <c r="P781" i="4"/>
  <c r="J781" i="4"/>
  <c r="I781" i="4"/>
  <c r="F781" i="4"/>
  <c r="D781" i="4"/>
  <c r="C781" i="4"/>
  <c r="Q780" i="4"/>
  <c r="P780" i="4"/>
  <c r="J780" i="4"/>
  <c r="I780" i="4"/>
  <c r="F780" i="4"/>
  <c r="D780" i="4"/>
  <c r="C780" i="4"/>
  <c r="Q779" i="4"/>
  <c r="P779" i="4"/>
  <c r="J779" i="4"/>
  <c r="I779" i="4"/>
  <c r="F779" i="4"/>
  <c r="D779" i="4"/>
  <c r="C779" i="4"/>
  <c r="Q778" i="4"/>
  <c r="P778" i="4"/>
  <c r="J778" i="4"/>
  <c r="I778" i="4"/>
  <c r="F778" i="4"/>
  <c r="D778" i="4"/>
  <c r="C778" i="4"/>
  <c r="Q777" i="4"/>
  <c r="P777" i="4"/>
  <c r="J777" i="4"/>
  <c r="I777" i="4"/>
  <c r="F777" i="4"/>
  <c r="D777" i="4"/>
  <c r="C777" i="4"/>
  <c r="Q776" i="4"/>
  <c r="P776" i="4"/>
  <c r="J776" i="4"/>
  <c r="I776" i="4"/>
  <c r="F776" i="4"/>
  <c r="D776" i="4"/>
  <c r="C776" i="4"/>
  <c r="Q775" i="4"/>
  <c r="P775" i="4"/>
  <c r="S779" i="4" l="1"/>
  <c r="S783" i="4"/>
  <c r="S787" i="4"/>
  <c r="S791" i="4"/>
  <c r="S781" i="4"/>
  <c r="S785" i="4"/>
  <c r="S789" i="4"/>
  <c r="S777" i="4"/>
  <c r="S778" i="4"/>
  <c r="S782" i="4"/>
  <c r="S786" i="4"/>
  <c r="S790" i="4"/>
  <c r="S776" i="4"/>
  <c r="S780" i="4"/>
  <c r="S784" i="4"/>
  <c r="S788" i="4"/>
  <c r="S792" i="4"/>
  <c r="J775" i="4"/>
  <c r="I775" i="4"/>
  <c r="F775" i="4"/>
  <c r="D775" i="4"/>
  <c r="C775" i="4"/>
  <c r="Q774" i="4"/>
  <c r="P774" i="4"/>
  <c r="J774" i="4"/>
  <c r="I774" i="4"/>
  <c r="F774" i="4"/>
  <c r="D774" i="4"/>
  <c r="C774" i="4"/>
  <c r="Q773" i="4"/>
  <c r="P773" i="4"/>
  <c r="J773" i="4"/>
  <c r="I773" i="4"/>
  <c r="F773" i="4"/>
  <c r="D773" i="4"/>
  <c r="C773" i="4"/>
  <c r="Q772" i="4"/>
  <c r="P772" i="4"/>
  <c r="J772" i="4"/>
  <c r="I772" i="4"/>
  <c r="F772" i="4"/>
  <c r="D772" i="4"/>
  <c r="C772" i="4"/>
  <c r="Q771" i="4"/>
  <c r="P771" i="4"/>
  <c r="J771" i="4"/>
  <c r="I771" i="4"/>
  <c r="F771" i="4"/>
  <c r="D771" i="4"/>
  <c r="C771" i="4"/>
  <c r="Q770" i="4"/>
  <c r="P770" i="4"/>
  <c r="J770" i="4"/>
  <c r="I770" i="4"/>
  <c r="F770" i="4"/>
  <c r="D770" i="4"/>
  <c r="C770" i="4"/>
  <c r="Q769" i="4"/>
  <c r="P769" i="4"/>
  <c r="J769" i="4"/>
  <c r="I769" i="4"/>
  <c r="F769" i="4"/>
  <c r="D769" i="4"/>
  <c r="C769" i="4"/>
  <c r="Q768" i="4"/>
  <c r="P768" i="4"/>
  <c r="J768" i="4"/>
  <c r="I768" i="4"/>
  <c r="F768" i="4"/>
  <c r="D768" i="4"/>
  <c r="C768" i="4"/>
  <c r="Q767" i="4"/>
  <c r="P767" i="4"/>
  <c r="J767" i="4"/>
  <c r="I767" i="4"/>
  <c r="F767" i="4"/>
  <c r="D767" i="4"/>
  <c r="C767" i="4"/>
  <c r="Q766" i="4"/>
  <c r="P766" i="4"/>
  <c r="J766" i="4"/>
  <c r="I766" i="4"/>
  <c r="F766" i="4"/>
  <c r="D766" i="4"/>
  <c r="C766" i="4"/>
  <c r="Q765" i="4"/>
  <c r="P765" i="4"/>
  <c r="J765" i="4"/>
  <c r="I765" i="4"/>
  <c r="F765" i="4"/>
  <c r="D765" i="4"/>
  <c r="C765" i="4"/>
  <c r="Q764" i="4"/>
  <c r="P764" i="4"/>
  <c r="J764" i="4"/>
  <c r="I764" i="4"/>
  <c r="F764" i="4"/>
  <c r="D764" i="4"/>
  <c r="C764" i="4"/>
  <c r="Q763" i="4"/>
  <c r="P763" i="4"/>
  <c r="J763" i="4"/>
  <c r="I763" i="4"/>
  <c r="F763" i="4"/>
  <c r="D763" i="4"/>
  <c r="C763" i="4"/>
  <c r="Q762" i="4"/>
  <c r="P762" i="4"/>
  <c r="J762" i="4"/>
  <c r="I762" i="4"/>
  <c r="F762" i="4"/>
  <c r="D762" i="4"/>
  <c r="C762" i="4"/>
  <c r="Q761" i="4"/>
  <c r="P761" i="4"/>
  <c r="J761" i="4"/>
  <c r="I761" i="4"/>
  <c r="F761" i="4"/>
  <c r="D761" i="4"/>
  <c r="C761" i="4"/>
  <c r="Q760" i="4"/>
  <c r="P760" i="4"/>
  <c r="J760" i="4"/>
  <c r="I760" i="4"/>
  <c r="F760" i="4"/>
  <c r="D760" i="4"/>
  <c r="C760" i="4"/>
  <c r="Q759" i="4"/>
  <c r="P759" i="4"/>
  <c r="J759" i="4"/>
  <c r="I759" i="4"/>
  <c r="F759" i="4"/>
  <c r="D759" i="4"/>
  <c r="C759" i="4"/>
  <c r="Q758" i="4"/>
  <c r="P758" i="4"/>
  <c r="J758" i="4"/>
  <c r="I758" i="4"/>
  <c r="F758" i="4"/>
  <c r="D758" i="4"/>
  <c r="C758" i="4"/>
  <c r="Q757" i="4"/>
  <c r="P757" i="4"/>
  <c r="J757" i="4"/>
  <c r="I757" i="4"/>
  <c r="F757" i="4"/>
  <c r="D757" i="4"/>
  <c r="C757" i="4"/>
  <c r="Q756" i="4"/>
  <c r="P756" i="4"/>
  <c r="J756" i="4"/>
  <c r="I756" i="4"/>
  <c r="F756" i="4"/>
  <c r="D756" i="4"/>
  <c r="C756" i="4"/>
  <c r="Q755" i="4"/>
  <c r="P755" i="4"/>
  <c r="J755" i="4"/>
  <c r="I755" i="4"/>
  <c r="F755" i="4"/>
  <c r="D755" i="4"/>
  <c r="C755" i="4"/>
  <c r="Q754" i="4"/>
  <c r="P754" i="4"/>
  <c r="J754" i="4"/>
  <c r="I754" i="4"/>
  <c r="F754" i="4"/>
  <c r="D754" i="4"/>
  <c r="C754" i="4"/>
  <c r="Q753" i="4"/>
  <c r="P753" i="4"/>
  <c r="J753" i="4"/>
  <c r="I753" i="4"/>
  <c r="F753" i="4"/>
  <c r="D753" i="4"/>
  <c r="C753" i="4"/>
  <c r="Q752" i="4"/>
  <c r="P752" i="4"/>
  <c r="J752" i="4"/>
  <c r="I752" i="4"/>
  <c r="F752" i="4"/>
  <c r="D752" i="4"/>
  <c r="C752" i="4"/>
  <c r="Q751" i="4"/>
  <c r="P751" i="4"/>
  <c r="J751" i="4"/>
  <c r="I751" i="4"/>
  <c r="F751" i="4"/>
  <c r="D751" i="4"/>
  <c r="C751" i="4"/>
  <c r="Q750" i="4"/>
  <c r="P750" i="4"/>
  <c r="J750" i="4"/>
  <c r="I750" i="4"/>
  <c r="F750" i="4"/>
  <c r="D750" i="4"/>
  <c r="C750" i="4"/>
  <c r="Q749" i="4"/>
  <c r="P749" i="4"/>
  <c r="J749" i="4"/>
  <c r="I749" i="4"/>
  <c r="F749" i="4"/>
  <c r="D749" i="4"/>
  <c r="C749" i="4"/>
  <c r="Q748" i="4"/>
  <c r="P748" i="4"/>
  <c r="S752" i="4" l="1"/>
  <c r="S759" i="4"/>
  <c r="S763" i="4"/>
  <c r="S766" i="4"/>
  <c r="S770" i="4"/>
  <c r="S773" i="4"/>
  <c r="S749" i="4"/>
  <c r="S750" i="4"/>
  <c r="S751" i="4"/>
  <c r="S755" i="4"/>
  <c r="S758" i="4"/>
  <c r="S762" i="4"/>
  <c r="S765" i="4"/>
  <c r="S769" i="4"/>
  <c r="S753" i="4"/>
  <c r="S756" i="4"/>
  <c r="S760" i="4"/>
  <c r="S764" i="4"/>
  <c r="S767" i="4"/>
  <c r="S771" i="4"/>
  <c r="S754" i="4"/>
  <c r="S757" i="4"/>
  <c r="S761" i="4"/>
  <c r="S768" i="4"/>
  <c r="S772" i="4"/>
  <c r="S775" i="4"/>
  <c r="S774" i="4"/>
  <c r="J748" i="4"/>
  <c r="I748" i="4"/>
  <c r="F748" i="4"/>
  <c r="D748" i="4"/>
  <c r="C748" i="4"/>
  <c r="Q747" i="4"/>
  <c r="P747" i="4"/>
  <c r="J747" i="4"/>
  <c r="I747" i="4"/>
  <c r="F747" i="4"/>
  <c r="D747" i="4"/>
  <c r="C747" i="4"/>
  <c r="Q746" i="4"/>
  <c r="P746" i="4"/>
  <c r="J746" i="4"/>
  <c r="I746" i="4"/>
  <c r="F746" i="4"/>
  <c r="D746" i="4"/>
  <c r="C746" i="4"/>
  <c r="Q745" i="4"/>
  <c r="P745" i="4"/>
  <c r="J745" i="4"/>
  <c r="I745" i="4"/>
  <c r="F745" i="4"/>
  <c r="D745" i="4"/>
  <c r="C745" i="4"/>
  <c r="Q744" i="4"/>
  <c r="P744" i="4"/>
  <c r="J744" i="4"/>
  <c r="I744" i="4"/>
  <c r="F744" i="4"/>
  <c r="D744" i="4"/>
  <c r="C744" i="4"/>
  <c r="Q743" i="4"/>
  <c r="P743" i="4"/>
  <c r="S745" i="4" l="1"/>
  <c r="S744" i="4"/>
  <c r="S746" i="4"/>
  <c r="S747" i="4"/>
  <c r="S748" i="4"/>
  <c r="J743" i="4"/>
  <c r="I743" i="4"/>
  <c r="F743" i="4"/>
  <c r="D743" i="4"/>
  <c r="C743" i="4"/>
  <c r="Q742" i="4"/>
  <c r="P742" i="4"/>
  <c r="J742" i="4"/>
  <c r="I742" i="4"/>
  <c r="F742" i="4"/>
  <c r="D742" i="4"/>
  <c r="C742" i="4"/>
  <c r="Q741" i="4"/>
  <c r="P741" i="4"/>
  <c r="J741" i="4"/>
  <c r="I741" i="4"/>
  <c r="F741" i="4"/>
  <c r="D741" i="4"/>
  <c r="C741" i="4"/>
  <c r="Q740" i="4"/>
  <c r="P740" i="4"/>
  <c r="J740" i="4"/>
  <c r="I740" i="4"/>
  <c r="F740" i="4"/>
  <c r="D740" i="4"/>
  <c r="C740" i="4"/>
  <c r="Q739" i="4"/>
  <c r="P739" i="4"/>
  <c r="J739" i="4"/>
  <c r="I739" i="4"/>
  <c r="F739" i="4"/>
  <c r="D739" i="4"/>
  <c r="C739" i="4"/>
  <c r="Q738" i="4"/>
  <c r="P738" i="4"/>
  <c r="J738" i="4"/>
  <c r="I738" i="4"/>
  <c r="F738" i="4"/>
  <c r="D738" i="4"/>
  <c r="C738" i="4"/>
  <c r="Q737" i="4"/>
  <c r="P737" i="4"/>
  <c r="J737" i="4"/>
  <c r="I737" i="4"/>
  <c r="F737" i="4"/>
  <c r="D737" i="4"/>
  <c r="C737" i="4"/>
  <c r="Q736" i="4"/>
  <c r="P736" i="4"/>
  <c r="J736" i="4"/>
  <c r="I736" i="4"/>
  <c r="F736" i="4"/>
  <c r="D736" i="4"/>
  <c r="C736" i="4"/>
  <c r="Q735" i="4"/>
  <c r="P735" i="4"/>
  <c r="J735" i="4"/>
  <c r="I735" i="4"/>
  <c r="F735" i="4"/>
  <c r="D735" i="4"/>
  <c r="C735" i="4"/>
  <c r="Q734" i="4"/>
  <c r="P734" i="4"/>
  <c r="J734" i="4"/>
  <c r="I734" i="4"/>
  <c r="F734" i="4"/>
  <c r="D734" i="4"/>
  <c r="C734" i="4"/>
  <c r="Q733" i="4"/>
  <c r="P733" i="4"/>
  <c r="J733" i="4"/>
  <c r="I733" i="4"/>
  <c r="F733" i="4"/>
  <c r="D733" i="4"/>
  <c r="C733" i="4"/>
  <c r="Q732" i="4"/>
  <c r="P732" i="4"/>
  <c r="J732" i="4"/>
  <c r="I732" i="4"/>
  <c r="F732" i="4"/>
  <c r="D732" i="4"/>
  <c r="C732" i="4"/>
  <c r="Q731" i="4"/>
  <c r="P731" i="4"/>
  <c r="J731" i="4"/>
  <c r="I731" i="4"/>
  <c r="F731" i="4"/>
  <c r="D731" i="4"/>
  <c r="C731" i="4"/>
  <c r="Q730" i="4"/>
  <c r="P730" i="4"/>
  <c r="J730" i="4"/>
  <c r="I730" i="4"/>
  <c r="F730" i="4"/>
  <c r="D730" i="4"/>
  <c r="C730" i="4"/>
  <c r="Q729" i="4"/>
  <c r="P729" i="4"/>
  <c r="J729" i="4"/>
  <c r="I729" i="4"/>
  <c r="F729" i="4"/>
  <c r="D729" i="4"/>
  <c r="C729" i="4"/>
  <c r="Q728" i="4"/>
  <c r="P728" i="4"/>
  <c r="J728" i="4"/>
  <c r="I728" i="4"/>
  <c r="F728" i="4"/>
  <c r="D728" i="4"/>
  <c r="C728" i="4"/>
  <c r="Q727" i="4"/>
  <c r="P727" i="4"/>
  <c r="J727" i="4"/>
  <c r="I727" i="4"/>
  <c r="F727" i="4"/>
  <c r="D727" i="4"/>
  <c r="C727" i="4"/>
  <c r="Q726" i="4"/>
  <c r="P726" i="4"/>
  <c r="J726" i="4"/>
  <c r="I726" i="4"/>
  <c r="F726" i="4"/>
  <c r="D726" i="4"/>
  <c r="C726" i="4"/>
  <c r="Q725" i="4"/>
  <c r="P725" i="4"/>
  <c r="J725" i="4"/>
  <c r="I725" i="4"/>
  <c r="F725" i="4"/>
  <c r="D725" i="4"/>
  <c r="C725" i="4"/>
  <c r="Q724" i="4"/>
  <c r="P724" i="4"/>
  <c r="J724" i="4"/>
  <c r="I724" i="4"/>
  <c r="F724" i="4"/>
  <c r="D724" i="4"/>
  <c r="C724" i="4"/>
  <c r="Q723" i="4"/>
  <c r="P723" i="4"/>
  <c r="J723" i="4"/>
  <c r="I723" i="4"/>
  <c r="F723" i="4"/>
  <c r="D723" i="4"/>
  <c r="C723" i="4"/>
  <c r="Q722" i="4"/>
  <c r="P722" i="4"/>
  <c r="S723" i="4" l="1"/>
  <c r="S727" i="4"/>
  <c r="S731" i="4"/>
  <c r="S735" i="4"/>
  <c r="S739" i="4"/>
  <c r="S743" i="4"/>
  <c r="S726" i="4"/>
  <c r="S730" i="4"/>
  <c r="S734" i="4"/>
  <c r="S738" i="4"/>
  <c r="S742" i="4"/>
  <c r="S724" i="4"/>
  <c r="S728" i="4"/>
  <c r="S732" i="4"/>
  <c r="S736" i="4"/>
  <c r="S740" i="4"/>
  <c r="S725" i="4"/>
  <c r="S729" i="4"/>
  <c r="S733" i="4"/>
  <c r="S737" i="4"/>
  <c r="S741" i="4"/>
  <c r="J722" i="4"/>
  <c r="I722" i="4"/>
  <c r="F722" i="4"/>
  <c r="D722" i="4"/>
  <c r="C722" i="4"/>
  <c r="Q721" i="4"/>
  <c r="P721" i="4"/>
  <c r="J721" i="4"/>
  <c r="I721" i="4"/>
  <c r="F721" i="4"/>
  <c r="D721" i="4"/>
  <c r="C721" i="4"/>
  <c r="Q720" i="4"/>
  <c r="P720" i="4"/>
  <c r="J720" i="4"/>
  <c r="I720" i="4"/>
  <c r="F720" i="4"/>
  <c r="D720" i="4"/>
  <c r="C720" i="4"/>
  <c r="Q719" i="4"/>
  <c r="P719" i="4"/>
  <c r="J719" i="4"/>
  <c r="I719" i="4"/>
  <c r="F719" i="4"/>
  <c r="D719" i="4"/>
  <c r="C719" i="4"/>
  <c r="Q718" i="4"/>
  <c r="P718" i="4"/>
  <c r="J718" i="4"/>
  <c r="I718" i="4"/>
  <c r="F718" i="4"/>
  <c r="D718" i="4"/>
  <c r="C718" i="4"/>
  <c r="Q717" i="4"/>
  <c r="P717" i="4"/>
  <c r="J717" i="4"/>
  <c r="I717" i="4"/>
  <c r="F717" i="4"/>
  <c r="D717" i="4"/>
  <c r="C717" i="4"/>
  <c r="Q716" i="4"/>
  <c r="P716" i="4"/>
  <c r="J716" i="4"/>
  <c r="I716" i="4"/>
  <c r="F716" i="4"/>
  <c r="D716" i="4"/>
  <c r="C716" i="4"/>
  <c r="Q715" i="4"/>
  <c r="P715" i="4"/>
  <c r="J715" i="4"/>
  <c r="I715" i="4"/>
  <c r="F715" i="4"/>
  <c r="D715" i="4"/>
  <c r="C715" i="4"/>
  <c r="Q714" i="4"/>
  <c r="P714" i="4"/>
  <c r="J714" i="4"/>
  <c r="I714" i="4"/>
  <c r="F714" i="4"/>
  <c r="D714" i="4"/>
  <c r="C714" i="4"/>
  <c r="Q713" i="4"/>
  <c r="P713" i="4"/>
  <c r="J713" i="4"/>
  <c r="I713" i="4"/>
  <c r="F713" i="4"/>
  <c r="D713" i="4"/>
  <c r="C713" i="4"/>
  <c r="Q712" i="4"/>
  <c r="P712" i="4"/>
  <c r="J712" i="4"/>
  <c r="I712" i="4"/>
  <c r="F712" i="4"/>
  <c r="D712" i="4"/>
  <c r="C712" i="4"/>
  <c r="Q711" i="4"/>
  <c r="P711" i="4"/>
  <c r="J711" i="4"/>
  <c r="I711" i="4"/>
  <c r="F711" i="4"/>
  <c r="D711" i="4"/>
  <c r="C711" i="4"/>
  <c r="Q710" i="4"/>
  <c r="P710" i="4"/>
  <c r="J710" i="4"/>
  <c r="I710" i="4"/>
  <c r="F710" i="4"/>
  <c r="D710" i="4"/>
  <c r="C710" i="4"/>
  <c r="Q709" i="4"/>
  <c r="P709" i="4"/>
  <c r="J709" i="4"/>
  <c r="I709" i="4"/>
  <c r="F709" i="4"/>
  <c r="D709" i="4"/>
  <c r="C709" i="4"/>
  <c r="Q708" i="4"/>
  <c r="P708" i="4"/>
  <c r="J708" i="4"/>
  <c r="I708" i="4"/>
  <c r="F708" i="4"/>
  <c r="D708" i="4"/>
  <c r="C708" i="4"/>
  <c r="Q707" i="4"/>
  <c r="P707" i="4"/>
  <c r="J707" i="4"/>
  <c r="I707" i="4"/>
  <c r="F707" i="4"/>
  <c r="D707" i="4"/>
  <c r="C707" i="4"/>
  <c r="Q706" i="4"/>
  <c r="P706" i="4"/>
  <c r="J706" i="4"/>
  <c r="I706" i="4"/>
  <c r="F706" i="4"/>
  <c r="D706" i="4"/>
  <c r="C706" i="4"/>
  <c r="Q705" i="4"/>
  <c r="P705" i="4"/>
  <c r="S707" i="4" l="1"/>
  <c r="S711" i="4"/>
  <c r="S715" i="4"/>
  <c r="S719" i="4"/>
  <c r="S706" i="4"/>
  <c r="S710" i="4"/>
  <c r="S714" i="4"/>
  <c r="S718" i="4"/>
  <c r="S708" i="4"/>
  <c r="S712" i="4"/>
  <c r="S716" i="4"/>
  <c r="S720" i="4"/>
  <c r="S713" i="4"/>
  <c r="S717" i="4"/>
  <c r="S721" i="4"/>
  <c r="S722" i="4"/>
  <c r="S709" i="4"/>
  <c r="J705" i="4"/>
  <c r="I705" i="4"/>
  <c r="F705" i="4"/>
  <c r="D705" i="4"/>
  <c r="C705" i="4"/>
  <c r="Q704" i="4"/>
  <c r="P704" i="4"/>
  <c r="J704" i="4"/>
  <c r="I704" i="4"/>
  <c r="F704" i="4"/>
  <c r="D704" i="4"/>
  <c r="C704" i="4"/>
  <c r="Q703" i="4"/>
  <c r="P703" i="4"/>
  <c r="J703" i="4"/>
  <c r="I703" i="4"/>
  <c r="F703" i="4"/>
  <c r="D703" i="4"/>
  <c r="C703" i="4"/>
  <c r="Q702" i="4"/>
  <c r="P702" i="4"/>
  <c r="J702" i="4"/>
  <c r="I702" i="4"/>
  <c r="F702" i="4"/>
  <c r="D702" i="4"/>
  <c r="C702" i="4"/>
  <c r="Q701" i="4"/>
  <c r="P701" i="4"/>
  <c r="J701" i="4"/>
  <c r="I701" i="4"/>
  <c r="F701" i="4"/>
  <c r="D701" i="4"/>
  <c r="C701" i="4"/>
  <c r="Q700" i="4"/>
  <c r="P700" i="4"/>
  <c r="J700" i="4"/>
  <c r="I700" i="4"/>
  <c r="F700" i="4"/>
  <c r="D700" i="4"/>
  <c r="C700" i="4"/>
  <c r="Q699" i="4"/>
  <c r="P699" i="4"/>
  <c r="J699" i="4"/>
  <c r="I699" i="4"/>
  <c r="F699" i="4"/>
  <c r="D699" i="4"/>
  <c r="C699" i="4"/>
  <c r="Q698" i="4"/>
  <c r="P698" i="4"/>
  <c r="J698" i="4"/>
  <c r="I698" i="4"/>
  <c r="F698" i="4"/>
  <c r="D698" i="4"/>
  <c r="C698" i="4"/>
  <c r="Q697" i="4"/>
  <c r="P697" i="4"/>
  <c r="J697" i="4"/>
  <c r="I697" i="4"/>
  <c r="F697" i="4"/>
  <c r="D697" i="4"/>
  <c r="C697" i="4"/>
  <c r="Q696" i="4"/>
  <c r="P696" i="4"/>
  <c r="J696" i="4"/>
  <c r="I696" i="4"/>
  <c r="F696" i="4"/>
  <c r="D696" i="4"/>
  <c r="C696" i="4"/>
  <c r="Q695" i="4"/>
  <c r="P695" i="4"/>
  <c r="J695" i="4"/>
  <c r="I695" i="4"/>
  <c r="F695" i="4"/>
  <c r="D695" i="4"/>
  <c r="C695" i="4"/>
  <c r="Q694" i="4"/>
  <c r="P694" i="4"/>
  <c r="J694" i="4"/>
  <c r="I694" i="4"/>
  <c r="F694" i="4"/>
  <c r="D694" i="4"/>
  <c r="C694" i="4"/>
  <c r="Q687" i="4"/>
  <c r="P687" i="4"/>
  <c r="J687" i="4"/>
  <c r="I687" i="4"/>
  <c r="F687" i="4"/>
  <c r="D687" i="4"/>
  <c r="C687" i="4"/>
  <c r="Q686" i="4"/>
  <c r="P686" i="4"/>
  <c r="J686" i="4"/>
  <c r="I686" i="4"/>
  <c r="F686" i="4"/>
  <c r="D686" i="4"/>
  <c r="C686" i="4"/>
  <c r="Q685" i="4"/>
  <c r="P685" i="4"/>
  <c r="J685" i="4"/>
  <c r="I685" i="4"/>
  <c r="F685" i="4"/>
  <c r="D685" i="4"/>
  <c r="C685" i="4"/>
  <c r="Q684" i="4"/>
  <c r="P684" i="4"/>
  <c r="J684" i="4"/>
  <c r="I684" i="4"/>
  <c r="F684" i="4"/>
  <c r="D684" i="4"/>
  <c r="C684" i="4"/>
  <c r="Q683" i="4"/>
  <c r="P683" i="4"/>
  <c r="J683" i="4"/>
  <c r="I683" i="4"/>
  <c r="F683" i="4"/>
  <c r="D683" i="4"/>
  <c r="C683" i="4"/>
  <c r="Q682" i="4"/>
  <c r="P682" i="4"/>
  <c r="J682" i="4"/>
  <c r="I682" i="4"/>
  <c r="F682" i="4"/>
  <c r="D682" i="4"/>
  <c r="C682" i="4"/>
  <c r="Q681" i="4"/>
  <c r="P681" i="4"/>
  <c r="J681" i="4"/>
  <c r="I681" i="4"/>
  <c r="F681" i="4"/>
  <c r="D681" i="4"/>
  <c r="C681" i="4"/>
  <c r="Q680" i="4"/>
  <c r="P680" i="4"/>
  <c r="J680" i="4"/>
  <c r="I680" i="4"/>
  <c r="F680" i="4"/>
  <c r="D680" i="4"/>
  <c r="C680" i="4"/>
  <c r="Q679" i="4"/>
  <c r="P679" i="4"/>
  <c r="J679" i="4"/>
  <c r="I679" i="4"/>
  <c r="F679" i="4"/>
  <c r="D679" i="4"/>
  <c r="C679" i="4"/>
  <c r="Q678" i="4"/>
  <c r="P678" i="4"/>
  <c r="J678" i="4"/>
  <c r="I678" i="4"/>
  <c r="F678" i="4"/>
  <c r="D678" i="4"/>
  <c r="C678" i="4"/>
  <c r="Q677" i="4"/>
  <c r="P677" i="4"/>
  <c r="J677" i="4"/>
  <c r="I677" i="4"/>
  <c r="F677" i="4"/>
  <c r="D677" i="4"/>
  <c r="C677" i="4"/>
  <c r="Q676" i="4"/>
  <c r="P676" i="4"/>
  <c r="S682" i="4" l="1"/>
  <c r="S686" i="4"/>
  <c r="S696" i="4"/>
  <c r="S700" i="4"/>
  <c r="S704" i="4"/>
  <c r="S678" i="4"/>
  <c r="S681" i="4"/>
  <c r="S685" i="4"/>
  <c r="S695" i="4"/>
  <c r="S699" i="4"/>
  <c r="S703" i="4"/>
  <c r="S679" i="4"/>
  <c r="S683" i="4"/>
  <c r="S687" i="4"/>
  <c r="S697" i="4"/>
  <c r="S701" i="4"/>
  <c r="S677" i="4"/>
  <c r="S680" i="4"/>
  <c r="S684" i="4"/>
  <c r="S694" i="4"/>
  <c r="S698" i="4"/>
  <c r="S702" i="4"/>
  <c r="S705" i="4"/>
  <c r="J676" i="4"/>
  <c r="I676" i="4"/>
  <c r="F676" i="4"/>
  <c r="D676" i="4"/>
  <c r="C676" i="4"/>
  <c r="Q675" i="4"/>
  <c r="P675" i="4"/>
  <c r="J675" i="4"/>
  <c r="I675" i="4"/>
  <c r="F675" i="4"/>
  <c r="D675" i="4"/>
  <c r="C675" i="4"/>
  <c r="Q674" i="4"/>
  <c r="P674" i="4"/>
  <c r="J674" i="4"/>
  <c r="I674" i="4"/>
  <c r="F674" i="4"/>
  <c r="D674" i="4"/>
  <c r="C674" i="4"/>
  <c r="Q673" i="4"/>
  <c r="P673" i="4"/>
  <c r="J673" i="4"/>
  <c r="I673" i="4"/>
  <c r="F673" i="4"/>
  <c r="D673" i="4"/>
  <c r="C673" i="4"/>
  <c r="Q672" i="4"/>
  <c r="P672" i="4"/>
  <c r="J672" i="4"/>
  <c r="I672" i="4"/>
  <c r="F672" i="4"/>
  <c r="D672" i="4"/>
  <c r="C672" i="4"/>
  <c r="Q671" i="4"/>
  <c r="P671" i="4"/>
  <c r="J671" i="4"/>
  <c r="I671" i="4"/>
  <c r="F671" i="4"/>
  <c r="D671" i="4"/>
  <c r="C671" i="4"/>
  <c r="Q670" i="4"/>
  <c r="P670" i="4"/>
  <c r="J670" i="4"/>
  <c r="I670" i="4"/>
  <c r="F670" i="4"/>
  <c r="D670" i="4"/>
  <c r="C670" i="4"/>
  <c r="Q669" i="4"/>
  <c r="P669" i="4"/>
  <c r="J669" i="4"/>
  <c r="I669" i="4"/>
  <c r="F669" i="4"/>
  <c r="D669" i="4"/>
  <c r="C669" i="4"/>
  <c r="Q668" i="4"/>
  <c r="P668" i="4"/>
  <c r="J668" i="4"/>
  <c r="I668" i="4"/>
  <c r="F668" i="4"/>
  <c r="D668" i="4"/>
  <c r="C668" i="4"/>
  <c r="Q667" i="4"/>
  <c r="P667" i="4"/>
  <c r="J667" i="4"/>
  <c r="I667" i="4"/>
  <c r="F667" i="4"/>
  <c r="D667" i="4"/>
  <c r="C667" i="4"/>
  <c r="Q666" i="4"/>
  <c r="P666" i="4"/>
  <c r="J666" i="4"/>
  <c r="I666" i="4"/>
  <c r="F666" i="4"/>
  <c r="D666" i="4"/>
  <c r="C666" i="4"/>
  <c r="Q665" i="4"/>
  <c r="P665" i="4"/>
  <c r="J665" i="4"/>
  <c r="I665" i="4"/>
  <c r="F665" i="4"/>
  <c r="D665" i="4"/>
  <c r="C665" i="4"/>
  <c r="Q664" i="4"/>
  <c r="P664" i="4"/>
  <c r="J664" i="4"/>
  <c r="I664" i="4"/>
  <c r="F664" i="4"/>
  <c r="D664" i="4"/>
  <c r="C664" i="4"/>
  <c r="Q663" i="4"/>
  <c r="P663" i="4"/>
  <c r="J663" i="4"/>
  <c r="I663" i="4"/>
  <c r="F663" i="4"/>
  <c r="D663" i="4"/>
  <c r="C663" i="4"/>
  <c r="Q662" i="4"/>
  <c r="P662" i="4"/>
  <c r="J662" i="4"/>
  <c r="I662" i="4"/>
  <c r="F662" i="4"/>
  <c r="D662" i="4"/>
  <c r="C662" i="4"/>
  <c r="Q661" i="4"/>
  <c r="P661" i="4"/>
  <c r="J661" i="4"/>
  <c r="I661" i="4"/>
  <c r="F661" i="4"/>
  <c r="D661" i="4"/>
  <c r="C661" i="4"/>
  <c r="Q660" i="4"/>
  <c r="P660" i="4"/>
  <c r="J660" i="4"/>
  <c r="I660" i="4"/>
  <c r="F660" i="4"/>
  <c r="D660" i="4"/>
  <c r="C660" i="4"/>
  <c r="Q659" i="4"/>
  <c r="P659" i="4"/>
  <c r="J659" i="4"/>
  <c r="I659" i="4"/>
  <c r="F659" i="4"/>
  <c r="D659" i="4"/>
  <c r="C659" i="4"/>
  <c r="Q658" i="4"/>
  <c r="P658" i="4"/>
  <c r="J658" i="4"/>
  <c r="I658" i="4"/>
  <c r="F658" i="4"/>
  <c r="D658" i="4"/>
  <c r="C658" i="4"/>
  <c r="Q657" i="4"/>
  <c r="P657" i="4"/>
  <c r="J657" i="4"/>
  <c r="I657" i="4"/>
  <c r="F657" i="4"/>
  <c r="D657" i="4"/>
  <c r="C657" i="4"/>
  <c r="Q656" i="4"/>
  <c r="P656" i="4"/>
  <c r="J656" i="4"/>
  <c r="I656" i="4"/>
  <c r="F656" i="4"/>
  <c r="D656" i="4"/>
  <c r="C656" i="4"/>
  <c r="Q655" i="4"/>
  <c r="P655" i="4"/>
  <c r="J655" i="4"/>
  <c r="I655" i="4"/>
  <c r="F655" i="4"/>
  <c r="D655" i="4"/>
  <c r="C655" i="4"/>
  <c r="Q654" i="4"/>
  <c r="P654" i="4"/>
  <c r="J654" i="4"/>
  <c r="I654" i="4"/>
  <c r="F654" i="4"/>
  <c r="D654" i="4"/>
  <c r="C654" i="4"/>
  <c r="Q653" i="4"/>
  <c r="P653" i="4"/>
  <c r="J653" i="4"/>
  <c r="I653" i="4"/>
  <c r="F653" i="4"/>
  <c r="D653" i="4"/>
  <c r="C653" i="4"/>
  <c r="Q652" i="4"/>
  <c r="P652" i="4"/>
  <c r="J652" i="4"/>
  <c r="I652" i="4"/>
  <c r="F652" i="4"/>
  <c r="D652" i="4"/>
  <c r="C652" i="4"/>
  <c r="Q651" i="4"/>
  <c r="P651" i="4"/>
  <c r="J651" i="4"/>
  <c r="I651" i="4"/>
  <c r="F651" i="4"/>
  <c r="D651" i="4"/>
  <c r="C651" i="4"/>
  <c r="Q650" i="4"/>
  <c r="P650" i="4"/>
  <c r="J650" i="4"/>
  <c r="I650" i="4"/>
  <c r="F650" i="4"/>
  <c r="D650" i="4"/>
  <c r="C650" i="4"/>
  <c r="Q649" i="4"/>
  <c r="P649" i="4"/>
  <c r="J649" i="4"/>
  <c r="I649" i="4"/>
  <c r="F649" i="4"/>
  <c r="D649" i="4"/>
  <c r="C649" i="4"/>
  <c r="Q648" i="4"/>
  <c r="P648" i="4"/>
  <c r="J648" i="4"/>
  <c r="I648" i="4"/>
  <c r="F648" i="4"/>
  <c r="D648" i="4"/>
  <c r="C648" i="4"/>
  <c r="Q647" i="4"/>
  <c r="P647" i="4"/>
  <c r="J647" i="4"/>
  <c r="I647" i="4"/>
  <c r="F647" i="4"/>
  <c r="D647" i="4"/>
  <c r="C647" i="4"/>
  <c r="Q646" i="4"/>
  <c r="P646" i="4"/>
  <c r="J646" i="4"/>
  <c r="I646" i="4"/>
  <c r="F646" i="4"/>
  <c r="D646" i="4"/>
  <c r="C646" i="4"/>
  <c r="Q645" i="4"/>
  <c r="P645" i="4"/>
  <c r="J645" i="4"/>
  <c r="I645" i="4"/>
  <c r="F645" i="4"/>
  <c r="D645" i="4"/>
  <c r="C645" i="4"/>
  <c r="Q644" i="4"/>
  <c r="P644" i="4"/>
  <c r="J644" i="4"/>
  <c r="I644" i="4"/>
  <c r="F644" i="4"/>
  <c r="D644" i="4"/>
  <c r="C644" i="4"/>
  <c r="Q643" i="4"/>
  <c r="P643" i="4"/>
  <c r="J643" i="4"/>
  <c r="I643" i="4"/>
  <c r="F643" i="4"/>
  <c r="D643" i="4"/>
  <c r="C643" i="4"/>
  <c r="Q642" i="4"/>
  <c r="P642" i="4"/>
  <c r="J642" i="4"/>
  <c r="I642" i="4"/>
  <c r="F642" i="4"/>
  <c r="D642" i="4"/>
  <c r="C642" i="4"/>
  <c r="Q641" i="4"/>
  <c r="P641" i="4"/>
  <c r="J641" i="4"/>
  <c r="I641" i="4"/>
  <c r="F641" i="4"/>
  <c r="D641" i="4"/>
  <c r="C641" i="4"/>
  <c r="Q640" i="4"/>
  <c r="P640" i="4"/>
  <c r="J640" i="4"/>
  <c r="I640" i="4"/>
  <c r="F640" i="4"/>
  <c r="D640" i="4"/>
  <c r="C640" i="4"/>
  <c r="Q639" i="4"/>
  <c r="P639" i="4"/>
  <c r="J639" i="4"/>
  <c r="I639" i="4"/>
  <c r="F639" i="4"/>
  <c r="D639" i="4"/>
  <c r="C639" i="4"/>
  <c r="Q638" i="4"/>
  <c r="P638" i="4"/>
  <c r="J638" i="4"/>
  <c r="I638" i="4"/>
  <c r="F638" i="4"/>
  <c r="D638" i="4"/>
  <c r="C638" i="4"/>
  <c r="Q637" i="4"/>
  <c r="P637" i="4"/>
  <c r="J637" i="4"/>
  <c r="I637" i="4"/>
  <c r="F637" i="4"/>
  <c r="D637" i="4"/>
  <c r="C637" i="4"/>
  <c r="Q636" i="4"/>
  <c r="P636" i="4"/>
  <c r="J636" i="4"/>
  <c r="I636" i="4"/>
  <c r="F636" i="4"/>
  <c r="D636" i="4"/>
  <c r="C636" i="4"/>
  <c r="Q635" i="4"/>
  <c r="P635" i="4"/>
  <c r="J635" i="4"/>
  <c r="I635" i="4"/>
  <c r="F635" i="4"/>
  <c r="D635" i="4"/>
  <c r="C635" i="4"/>
  <c r="Q634" i="4"/>
  <c r="P634" i="4"/>
  <c r="J634" i="4"/>
  <c r="I634" i="4"/>
  <c r="F634" i="4"/>
  <c r="D634" i="4"/>
  <c r="C634" i="4"/>
  <c r="Q633" i="4"/>
  <c r="P633" i="4"/>
  <c r="J633" i="4"/>
  <c r="I633" i="4"/>
  <c r="F633" i="4"/>
  <c r="D633" i="4"/>
  <c r="C633" i="4"/>
  <c r="Q632" i="4"/>
  <c r="P632" i="4"/>
  <c r="J632" i="4"/>
  <c r="I632" i="4"/>
  <c r="F632" i="4"/>
  <c r="D632" i="4"/>
  <c r="C632" i="4"/>
  <c r="Q631" i="4"/>
  <c r="P631" i="4"/>
  <c r="J631" i="4"/>
  <c r="I631" i="4"/>
  <c r="F631" i="4"/>
  <c r="D631" i="4"/>
  <c r="C631" i="4"/>
  <c r="Q630" i="4"/>
  <c r="P630" i="4"/>
  <c r="J630" i="4"/>
  <c r="I630" i="4"/>
  <c r="F630" i="4"/>
  <c r="D630" i="4"/>
  <c r="C630" i="4"/>
  <c r="Q629" i="4"/>
  <c r="P629" i="4"/>
  <c r="J629" i="4"/>
  <c r="I629" i="4"/>
  <c r="F629" i="4"/>
  <c r="D629" i="4"/>
  <c r="C629" i="4"/>
  <c r="Q628" i="4"/>
  <c r="P628" i="4"/>
  <c r="J628" i="4"/>
  <c r="I628" i="4"/>
  <c r="F628" i="4"/>
  <c r="D628" i="4"/>
  <c r="C628" i="4"/>
  <c r="Q627" i="4"/>
  <c r="P627" i="4"/>
  <c r="S629" i="4" l="1"/>
  <c r="S633" i="4"/>
  <c r="S637" i="4"/>
  <c r="S641" i="4"/>
  <c r="S645" i="4"/>
  <c r="S649" i="4"/>
  <c r="S653" i="4"/>
  <c r="S657" i="4"/>
  <c r="S661" i="4"/>
  <c r="S665" i="4"/>
  <c r="S669" i="4"/>
  <c r="S673" i="4"/>
  <c r="S631" i="4"/>
  <c r="S628" i="4"/>
  <c r="S632" i="4"/>
  <c r="S636" i="4"/>
  <c r="S640" i="4"/>
  <c r="S644" i="4"/>
  <c r="S648" i="4"/>
  <c r="S652" i="4"/>
  <c r="S656" i="4"/>
  <c r="S660" i="4"/>
  <c r="S664" i="4"/>
  <c r="S668" i="4"/>
  <c r="S672" i="4"/>
  <c r="S630" i="4"/>
  <c r="S634" i="4"/>
  <c r="S638" i="4"/>
  <c r="S642" i="4"/>
  <c r="S646" i="4"/>
  <c r="S650" i="4"/>
  <c r="S654" i="4"/>
  <c r="S658" i="4"/>
  <c r="S662" i="4"/>
  <c r="S666" i="4"/>
  <c r="S670" i="4"/>
  <c r="S674" i="4"/>
  <c r="S635" i="4"/>
  <c r="S639" i="4"/>
  <c r="S643" i="4"/>
  <c r="S647" i="4"/>
  <c r="S651" i="4"/>
  <c r="S659" i="4"/>
  <c r="S663" i="4"/>
  <c r="S667" i="4"/>
  <c r="S671" i="4"/>
  <c r="S675" i="4"/>
  <c r="S655" i="4"/>
  <c r="S676" i="4"/>
  <c r="J627" i="4"/>
  <c r="I627" i="4"/>
  <c r="F627" i="4"/>
  <c r="D627" i="4"/>
  <c r="C627" i="4"/>
  <c r="Q626" i="4"/>
  <c r="P626" i="4"/>
  <c r="J626" i="4"/>
  <c r="I626" i="4"/>
  <c r="F626" i="4"/>
  <c r="D626" i="4"/>
  <c r="C626" i="4"/>
  <c r="Q625" i="4"/>
  <c r="P625" i="4"/>
  <c r="J625" i="4"/>
  <c r="I625" i="4"/>
  <c r="F625" i="4"/>
  <c r="D625" i="4"/>
  <c r="C625" i="4"/>
  <c r="Q624" i="4"/>
  <c r="P624" i="4"/>
  <c r="J624" i="4"/>
  <c r="I624" i="4"/>
  <c r="F624" i="4"/>
  <c r="D624" i="4"/>
  <c r="C624" i="4"/>
  <c r="Q623" i="4"/>
  <c r="P623" i="4"/>
  <c r="J623" i="4"/>
  <c r="I623" i="4"/>
  <c r="F623" i="4"/>
  <c r="D623" i="4"/>
  <c r="C623" i="4"/>
  <c r="Q622" i="4"/>
  <c r="P622" i="4"/>
  <c r="J622" i="4"/>
  <c r="I622" i="4"/>
  <c r="F622" i="4"/>
  <c r="D622" i="4"/>
  <c r="C622" i="4"/>
  <c r="Q621" i="4"/>
  <c r="P621" i="4"/>
  <c r="J621" i="4"/>
  <c r="I621" i="4"/>
  <c r="F621" i="4"/>
  <c r="D621" i="4"/>
  <c r="C621" i="4"/>
  <c r="Q620" i="4"/>
  <c r="P620" i="4"/>
  <c r="J620" i="4"/>
  <c r="I620" i="4"/>
  <c r="F620" i="4"/>
  <c r="D620" i="4"/>
  <c r="C620" i="4"/>
  <c r="Q619" i="4"/>
  <c r="P619" i="4"/>
  <c r="J619" i="4"/>
  <c r="I619" i="4"/>
  <c r="F619" i="4"/>
  <c r="D619" i="4"/>
  <c r="C619" i="4"/>
  <c r="Q618" i="4"/>
  <c r="P618" i="4"/>
  <c r="J618" i="4"/>
  <c r="I618" i="4"/>
  <c r="F618" i="4"/>
  <c r="D618" i="4"/>
  <c r="C618" i="4"/>
  <c r="Q617" i="4"/>
  <c r="P617" i="4"/>
  <c r="J617" i="4"/>
  <c r="I617" i="4"/>
  <c r="F617" i="4"/>
  <c r="D617" i="4"/>
  <c r="C617" i="4"/>
  <c r="Q616" i="4"/>
  <c r="P616" i="4"/>
  <c r="J616" i="4"/>
  <c r="I616" i="4"/>
  <c r="F616" i="4"/>
  <c r="D616" i="4"/>
  <c r="C616" i="4"/>
  <c r="Q615" i="4"/>
  <c r="P615" i="4"/>
  <c r="J615" i="4"/>
  <c r="I615" i="4"/>
  <c r="F615" i="4"/>
  <c r="D615" i="4"/>
  <c r="C615" i="4"/>
  <c r="Q614" i="4"/>
  <c r="P614" i="4"/>
  <c r="J614" i="4"/>
  <c r="I614" i="4"/>
  <c r="F614" i="4"/>
  <c r="D614" i="4"/>
  <c r="C614" i="4"/>
  <c r="Q613" i="4"/>
  <c r="P613" i="4"/>
  <c r="J613" i="4"/>
  <c r="I613" i="4"/>
  <c r="F613" i="4"/>
  <c r="D613" i="4"/>
  <c r="C613" i="4"/>
  <c r="Q612" i="4"/>
  <c r="P612" i="4"/>
  <c r="J612" i="4"/>
  <c r="I612" i="4"/>
  <c r="F612" i="4"/>
  <c r="D612" i="4"/>
  <c r="C612" i="4"/>
  <c r="Q611" i="4"/>
  <c r="P611" i="4"/>
  <c r="J611" i="4"/>
  <c r="I611" i="4"/>
  <c r="F611" i="4"/>
  <c r="D611" i="4"/>
  <c r="C611" i="4"/>
  <c r="Q610" i="4"/>
  <c r="P610" i="4"/>
  <c r="J610" i="4"/>
  <c r="I610" i="4"/>
  <c r="F610" i="4"/>
  <c r="D610" i="4"/>
  <c r="C610" i="4"/>
  <c r="Q609" i="4"/>
  <c r="P609" i="4"/>
  <c r="J609" i="4"/>
  <c r="I609" i="4"/>
  <c r="F609" i="4"/>
  <c r="D609" i="4"/>
  <c r="C609" i="4"/>
  <c r="Q608" i="4"/>
  <c r="P608" i="4"/>
  <c r="J608" i="4"/>
  <c r="I608" i="4"/>
  <c r="F608" i="4"/>
  <c r="D608" i="4"/>
  <c r="C608" i="4"/>
  <c r="Q607" i="4"/>
  <c r="P607" i="4"/>
  <c r="J607" i="4"/>
  <c r="I607" i="4"/>
  <c r="F607" i="4"/>
  <c r="D607" i="4"/>
  <c r="C607" i="4"/>
  <c r="Q606" i="4"/>
  <c r="P606" i="4"/>
  <c r="J606" i="4"/>
  <c r="I606" i="4"/>
  <c r="F606" i="4"/>
  <c r="D606" i="4"/>
  <c r="C606" i="4"/>
  <c r="Q605" i="4"/>
  <c r="P605" i="4"/>
  <c r="J605" i="4"/>
  <c r="I605" i="4"/>
  <c r="F605" i="4"/>
  <c r="D605" i="4"/>
  <c r="C605" i="4"/>
  <c r="Q604" i="4"/>
  <c r="P604" i="4"/>
  <c r="J604" i="4"/>
  <c r="I604" i="4"/>
  <c r="F604" i="4"/>
  <c r="D604" i="4"/>
  <c r="C604" i="4"/>
  <c r="Q603" i="4"/>
  <c r="P603" i="4"/>
  <c r="J603" i="4"/>
  <c r="I603" i="4"/>
  <c r="F603" i="4"/>
  <c r="D603" i="4"/>
  <c r="C603" i="4"/>
  <c r="Q602" i="4"/>
  <c r="P602" i="4"/>
  <c r="J602" i="4"/>
  <c r="I602" i="4"/>
  <c r="F602" i="4"/>
  <c r="D602" i="4"/>
  <c r="C602" i="4"/>
  <c r="Q601" i="4"/>
  <c r="P601" i="4"/>
  <c r="J601" i="4"/>
  <c r="I601" i="4"/>
  <c r="F601" i="4"/>
  <c r="D601" i="4"/>
  <c r="C601" i="4"/>
  <c r="Q600" i="4"/>
  <c r="P600" i="4"/>
  <c r="J600" i="4"/>
  <c r="I600" i="4"/>
  <c r="F600" i="4"/>
  <c r="D600" i="4"/>
  <c r="C600" i="4"/>
  <c r="Q599" i="4"/>
  <c r="P599" i="4"/>
  <c r="J599" i="4"/>
  <c r="I599" i="4"/>
  <c r="F599" i="4"/>
  <c r="D599" i="4"/>
  <c r="C599" i="4"/>
  <c r="Q598" i="4"/>
  <c r="P598" i="4"/>
  <c r="J598" i="4"/>
  <c r="I598" i="4"/>
  <c r="F598" i="4"/>
  <c r="D598" i="4"/>
  <c r="C598" i="4"/>
  <c r="Q597" i="4"/>
  <c r="P597" i="4"/>
  <c r="J597" i="4"/>
  <c r="I597" i="4"/>
  <c r="F597" i="4"/>
  <c r="D597" i="4"/>
  <c r="C597" i="4"/>
  <c r="Q596" i="4"/>
  <c r="P596" i="4"/>
  <c r="J596" i="4"/>
  <c r="I596" i="4"/>
  <c r="F596" i="4"/>
  <c r="D596" i="4"/>
  <c r="C596" i="4"/>
  <c r="Q595" i="4"/>
  <c r="P595" i="4"/>
  <c r="J595" i="4"/>
  <c r="I595" i="4"/>
  <c r="F595" i="4"/>
  <c r="D595" i="4"/>
  <c r="C595" i="4"/>
  <c r="Q594" i="4"/>
  <c r="P594" i="4"/>
  <c r="J594" i="4"/>
  <c r="I594" i="4"/>
  <c r="F594" i="4"/>
  <c r="D594" i="4"/>
  <c r="C594" i="4"/>
  <c r="Q582" i="4"/>
  <c r="P582" i="4"/>
  <c r="J582" i="4"/>
  <c r="I582" i="4"/>
  <c r="F582" i="4"/>
  <c r="D582" i="4"/>
  <c r="C582" i="4"/>
  <c r="Q575" i="4"/>
  <c r="P575" i="4"/>
  <c r="J575" i="4"/>
  <c r="I575" i="4"/>
  <c r="F575" i="4"/>
  <c r="D575" i="4"/>
  <c r="C575" i="4"/>
  <c r="Q593" i="4"/>
  <c r="P593" i="4"/>
  <c r="J593" i="4"/>
  <c r="I593" i="4"/>
  <c r="F593" i="4"/>
  <c r="D593" i="4"/>
  <c r="C593" i="4"/>
  <c r="Q591" i="4"/>
  <c r="P591" i="4"/>
  <c r="J591" i="4"/>
  <c r="I591" i="4"/>
  <c r="F591" i="4"/>
  <c r="D591" i="4"/>
  <c r="C591" i="4"/>
  <c r="Q581" i="4"/>
  <c r="P581" i="4"/>
  <c r="J581" i="4"/>
  <c r="I581" i="4"/>
  <c r="F581" i="4"/>
  <c r="D581" i="4"/>
  <c r="C581" i="4"/>
  <c r="Q574" i="4"/>
  <c r="P574" i="4"/>
  <c r="J574" i="4"/>
  <c r="I574" i="4"/>
  <c r="F574" i="4"/>
  <c r="D574" i="4"/>
  <c r="C574" i="4"/>
  <c r="Q590" i="4"/>
  <c r="P590" i="4"/>
  <c r="S574" i="4" l="1"/>
  <c r="S575" i="4"/>
  <c r="S596" i="4"/>
  <c r="S599" i="4"/>
  <c r="S603" i="4"/>
  <c r="S606" i="4"/>
  <c r="S610" i="4"/>
  <c r="S614" i="4"/>
  <c r="S618" i="4"/>
  <c r="S622" i="4"/>
  <c r="S626" i="4"/>
  <c r="S591" i="4"/>
  <c r="S593" i="4"/>
  <c r="S595" i="4"/>
  <c r="S598" i="4"/>
  <c r="S602" i="4"/>
  <c r="S605" i="4"/>
  <c r="S609" i="4"/>
  <c r="S613" i="4"/>
  <c r="S617" i="4"/>
  <c r="S621" i="4"/>
  <c r="S625" i="4"/>
  <c r="S581" i="4"/>
  <c r="S582" i="4"/>
  <c r="S597" i="4"/>
  <c r="S600" i="4"/>
  <c r="S604" i="4"/>
  <c r="S607" i="4"/>
  <c r="S611" i="4"/>
  <c r="S615" i="4"/>
  <c r="S619" i="4"/>
  <c r="S623" i="4"/>
  <c r="S627" i="4"/>
  <c r="S594" i="4"/>
  <c r="S601" i="4"/>
  <c r="S608" i="4"/>
  <c r="S612" i="4"/>
  <c r="S616" i="4"/>
  <c r="S620" i="4"/>
  <c r="S624" i="4"/>
  <c r="J590" i="4"/>
  <c r="I590" i="4"/>
  <c r="F590" i="4"/>
  <c r="D590" i="4"/>
  <c r="C590" i="4"/>
  <c r="Q580" i="4"/>
  <c r="P580" i="4"/>
  <c r="J580" i="4"/>
  <c r="I580" i="4"/>
  <c r="F580" i="4"/>
  <c r="D580" i="4"/>
  <c r="C580" i="4"/>
  <c r="Q573" i="4"/>
  <c r="P573" i="4"/>
  <c r="J573" i="4"/>
  <c r="I573" i="4"/>
  <c r="F573" i="4"/>
  <c r="D573" i="4"/>
  <c r="C573" i="4"/>
  <c r="Q589" i="4"/>
  <c r="P589" i="4"/>
  <c r="J589" i="4"/>
  <c r="I589" i="4"/>
  <c r="F589" i="4"/>
  <c r="D589" i="4"/>
  <c r="C589" i="4"/>
  <c r="Q586" i="4"/>
  <c r="P586" i="4"/>
  <c r="J586" i="4"/>
  <c r="I586" i="4"/>
  <c r="F586" i="4"/>
  <c r="D586" i="4"/>
  <c r="C586" i="4"/>
  <c r="Q579" i="4"/>
  <c r="P579" i="4"/>
  <c r="J579" i="4"/>
  <c r="I579" i="4"/>
  <c r="F579" i="4"/>
  <c r="D579" i="4"/>
  <c r="C579" i="4"/>
  <c r="Q572" i="4"/>
  <c r="P572" i="4"/>
  <c r="J572" i="4"/>
  <c r="I572" i="4"/>
  <c r="F572" i="4"/>
  <c r="D572" i="4"/>
  <c r="C572" i="4"/>
  <c r="Q592" i="4"/>
  <c r="P592" i="4"/>
  <c r="J592" i="4"/>
  <c r="I592" i="4"/>
  <c r="F592" i="4"/>
  <c r="D592" i="4"/>
  <c r="C592" i="4"/>
  <c r="Q588" i="4"/>
  <c r="P588" i="4"/>
  <c r="J588" i="4"/>
  <c r="I588" i="4"/>
  <c r="F588" i="4"/>
  <c r="D588" i="4"/>
  <c r="C588" i="4"/>
  <c r="Q585" i="4"/>
  <c r="P585" i="4"/>
  <c r="J585" i="4"/>
  <c r="I585" i="4"/>
  <c r="F585" i="4"/>
  <c r="D585" i="4"/>
  <c r="C585" i="4"/>
  <c r="Q578" i="4"/>
  <c r="P578" i="4"/>
  <c r="J578" i="4"/>
  <c r="I578" i="4"/>
  <c r="F578" i="4"/>
  <c r="D578" i="4"/>
  <c r="C578" i="4"/>
  <c r="Q571" i="4"/>
  <c r="P571" i="4"/>
  <c r="J571" i="4"/>
  <c r="I571" i="4"/>
  <c r="F571" i="4"/>
  <c r="D571" i="4"/>
  <c r="C571" i="4"/>
  <c r="Q584" i="4"/>
  <c r="P584" i="4"/>
  <c r="S571" i="4" l="1"/>
  <c r="S592" i="4"/>
  <c r="S589" i="4"/>
  <c r="S579" i="4"/>
  <c r="S580" i="4"/>
  <c r="S588" i="4"/>
  <c r="S578" i="4"/>
  <c r="S572" i="4"/>
  <c r="S573" i="4"/>
  <c r="S585" i="4"/>
  <c r="S590" i="4"/>
  <c r="S586" i="4"/>
  <c r="J584" i="4" l="1"/>
  <c r="I584" i="4"/>
  <c r="F584" i="4"/>
  <c r="D584" i="4"/>
  <c r="C584" i="4"/>
  <c r="Q577" i="4"/>
  <c r="P577" i="4"/>
  <c r="J577" i="4"/>
  <c r="I577" i="4"/>
  <c r="F577" i="4"/>
  <c r="D577" i="4"/>
  <c r="C577" i="4"/>
  <c r="Q576" i="4"/>
  <c r="P576" i="4"/>
  <c r="J576" i="4"/>
  <c r="I576" i="4"/>
  <c r="F576" i="4"/>
  <c r="D576" i="4"/>
  <c r="C576" i="4"/>
  <c r="Q570" i="4"/>
  <c r="P570" i="4"/>
  <c r="J570" i="4"/>
  <c r="I570" i="4"/>
  <c r="F570" i="4"/>
  <c r="D570" i="4"/>
  <c r="C570" i="4"/>
  <c r="Q587" i="4"/>
  <c r="P587" i="4"/>
  <c r="J587" i="4"/>
  <c r="I587" i="4"/>
  <c r="F587" i="4"/>
  <c r="D587" i="4"/>
  <c r="C587" i="4"/>
  <c r="Q583" i="4"/>
  <c r="P583" i="4"/>
  <c r="J583" i="4"/>
  <c r="I583" i="4"/>
  <c r="F583" i="4"/>
  <c r="D583" i="4"/>
  <c r="C583" i="4"/>
  <c r="Q569" i="4"/>
  <c r="P569" i="4"/>
  <c r="J569" i="4"/>
  <c r="I569" i="4"/>
  <c r="F569" i="4"/>
  <c r="D569" i="4"/>
  <c r="C569" i="4"/>
  <c r="Q568" i="4"/>
  <c r="P568" i="4"/>
  <c r="J568" i="4"/>
  <c r="I568" i="4"/>
  <c r="F568" i="4"/>
  <c r="D568" i="4"/>
  <c r="C568" i="4"/>
  <c r="Q567" i="4"/>
  <c r="P567" i="4"/>
  <c r="J567" i="4"/>
  <c r="I567" i="4"/>
  <c r="F567" i="4"/>
  <c r="D567" i="4"/>
  <c r="C567" i="4"/>
  <c r="Q566" i="4"/>
  <c r="P566" i="4"/>
  <c r="J566" i="4"/>
  <c r="I566" i="4"/>
  <c r="F566" i="4"/>
  <c r="D566" i="4"/>
  <c r="C566" i="4"/>
  <c r="Q565" i="4"/>
  <c r="P565" i="4"/>
  <c r="J565" i="4"/>
  <c r="I565" i="4"/>
  <c r="F565" i="4"/>
  <c r="D565" i="4"/>
  <c r="C565" i="4"/>
  <c r="Q564" i="4"/>
  <c r="P564" i="4"/>
  <c r="J564" i="4"/>
  <c r="I564" i="4"/>
  <c r="F564" i="4"/>
  <c r="D564" i="4"/>
  <c r="C564" i="4"/>
  <c r="Q563" i="4"/>
  <c r="P563" i="4"/>
  <c r="J563" i="4"/>
  <c r="I563" i="4"/>
  <c r="F563" i="4"/>
  <c r="D563" i="4"/>
  <c r="C563" i="4"/>
  <c r="Q562" i="4"/>
  <c r="P562" i="4"/>
  <c r="J562" i="4"/>
  <c r="I562" i="4"/>
  <c r="F562" i="4"/>
  <c r="D562" i="4"/>
  <c r="C562" i="4"/>
  <c r="Q561" i="4"/>
  <c r="P561" i="4"/>
  <c r="J561" i="4"/>
  <c r="I561" i="4"/>
  <c r="F561" i="4"/>
  <c r="D561" i="4"/>
  <c r="C561" i="4"/>
  <c r="Q560" i="4"/>
  <c r="P560" i="4"/>
  <c r="J560" i="4"/>
  <c r="I560" i="4"/>
  <c r="F560" i="4"/>
  <c r="D560" i="4"/>
  <c r="C560" i="4"/>
  <c r="Q559" i="4"/>
  <c r="P559" i="4"/>
  <c r="J559" i="4"/>
  <c r="I559" i="4"/>
  <c r="F559" i="4"/>
  <c r="D559" i="4"/>
  <c r="C559" i="4"/>
  <c r="Q558" i="4"/>
  <c r="P558" i="4"/>
  <c r="J558" i="4"/>
  <c r="I558" i="4"/>
  <c r="F558" i="4"/>
  <c r="D558" i="4"/>
  <c r="C558" i="4"/>
  <c r="Q557" i="4"/>
  <c r="P557" i="4"/>
  <c r="J557" i="4"/>
  <c r="I557" i="4"/>
  <c r="F557" i="4"/>
  <c r="D557" i="4"/>
  <c r="C557" i="4"/>
  <c r="Q556" i="4"/>
  <c r="P556" i="4"/>
  <c r="J556" i="4"/>
  <c r="I556" i="4"/>
  <c r="F556" i="4"/>
  <c r="D556" i="4"/>
  <c r="C556" i="4"/>
  <c r="Q555" i="4"/>
  <c r="P555" i="4"/>
  <c r="J555" i="4"/>
  <c r="I555" i="4"/>
  <c r="F555" i="4"/>
  <c r="D555" i="4"/>
  <c r="C555" i="4"/>
  <c r="Q554" i="4"/>
  <c r="P554" i="4"/>
  <c r="J554" i="4"/>
  <c r="I554" i="4"/>
  <c r="F554" i="4"/>
  <c r="D554" i="4"/>
  <c r="C554" i="4"/>
  <c r="Q553" i="4"/>
  <c r="P553" i="4"/>
  <c r="J553" i="4"/>
  <c r="I553" i="4"/>
  <c r="F553" i="4"/>
  <c r="D553" i="4"/>
  <c r="C553" i="4"/>
  <c r="Q552" i="4"/>
  <c r="P552" i="4"/>
  <c r="J552" i="4"/>
  <c r="I552" i="4"/>
  <c r="F552" i="4"/>
  <c r="D552" i="4"/>
  <c r="C552" i="4"/>
  <c r="Q551" i="4"/>
  <c r="P551" i="4"/>
  <c r="J551" i="4"/>
  <c r="I551" i="4"/>
  <c r="F551" i="4"/>
  <c r="D551" i="4"/>
  <c r="C551" i="4"/>
  <c r="Q550" i="4"/>
  <c r="P550" i="4"/>
  <c r="J550" i="4"/>
  <c r="I550" i="4"/>
  <c r="F550" i="4"/>
  <c r="D550" i="4"/>
  <c r="C550" i="4"/>
  <c r="Q549" i="4"/>
  <c r="P549" i="4"/>
  <c r="J549" i="4"/>
  <c r="I549" i="4"/>
  <c r="F549" i="4"/>
  <c r="D549" i="4"/>
  <c r="C549" i="4"/>
  <c r="Q548" i="4"/>
  <c r="P548" i="4"/>
  <c r="J548" i="4"/>
  <c r="I548" i="4"/>
  <c r="F548" i="4"/>
  <c r="D548" i="4"/>
  <c r="C548" i="4"/>
  <c r="Q547" i="4"/>
  <c r="P547" i="4"/>
  <c r="J547" i="4"/>
  <c r="I547" i="4"/>
  <c r="F547" i="4"/>
  <c r="D547" i="4"/>
  <c r="C547" i="4"/>
  <c r="Q546" i="4"/>
  <c r="P546" i="4"/>
  <c r="J546" i="4"/>
  <c r="I546" i="4"/>
  <c r="F546" i="4"/>
  <c r="D546" i="4"/>
  <c r="C546" i="4"/>
  <c r="Q545" i="4"/>
  <c r="P545" i="4"/>
  <c r="S548" i="4" l="1"/>
  <c r="S552" i="4"/>
  <c r="S556" i="4"/>
  <c r="S560" i="4"/>
  <c r="S564" i="4"/>
  <c r="S568" i="4"/>
  <c r="S587" i="4"/>
  <c r="S547" i="4"/>
  <c r="S551" i="4"/>
  <c r="S555" i="4"/>
  <c r="S559" i="4"/>
  <c r="S563" i="4"/>
  <c r="S567" i="4"/>
  <c r="S577" i="4"/>
  <c r="S549" i="4"/>
  <c r="S553" i="4"/>
  <c r="S557" i="4"/>
  <c r="S561" i="4"/>
  <c r="S565" i="4"/>
  <c r="S569" i="4"/>
  <c r="S570" i="4"/>
  <c r="S546" i="4"/>
  <c r="S550" i="4"/>
  <c r="S554" i="4"/>
  <c r="S558" i="4"/>
  <c r="S562" i="4"/>
  <c r="S566" i="4"/>
  <c r="S576" i="4"/>
  <c r="S583" i="4"/>
  <c r="S584" i="4"/>
  <c r="J545" i="4"/>
  <c r="I545" i="4"/>
  <c r="F545" i="4"/>
  <c r="D545" i="4"/>
  <c r="C545" i="4"/>
  <c r="Q544" i="4"/>
  <c r="P544" i="4"/>
  <c r="J544" i="4"/>
  <c r="I544" i="4"/>
  <c r="F544" i="4"/>
  <c r="D544" i="4"/>
  <c r="C544" i="4"/>
  <c r="Q543" i="4"/>
  <c r="P543" i="4"/>
  <c r="J543" i="4"/>
  <c r="I543" i="4"/>
  <c r="F543" i="4"/>
  <c r="D543" i="4"/>
  <c r="C543" i="4"/>
  <c r="Q542" i="4"/>
  <c r="P542" i="4"/>
  <c r="J542" i="4"/>
  <c r="I542" i="4"/>
  <c r="F542" i="4"/>
  <c r="D542" i="4"/>
  <c r="C542" i="4"/>
  <c r="Q541" i="4"/>
  <c r="P541" i="4"/>
  <c r="J541" i="4"/>
  <c r="I541" i="4"/>
  <c r="F541" i="4"/>
  <c r="D541" i="4"/>
  <c r="C541" i="4"/>
  <c r="Q540" i="4"/>
  <c r="P540" i="4"/>
  <c r="J540" i="4"/>
  <c r="I540" i="4"/>
  <c r="F540" i="4"/>
  <c r="D540" i="4"/>
  <c r="C540" i="4"/>
  <c r="Q539" i="4"/>
  <c r="P539" i="4"/>
  <c r="J539" i="4"/>
  <c r="I539" i="4"/>
  <c r="F539" i="4"/>
  <c r="D539" i="4"/>
  <c r="C539" i="4"/>
  <c r="Q538" i="4"/>
  <c r="P538" i="4"/>
  <c r="J538" i="4"/>
  <c r="I538" i="4"/>
  <c r="F538" i="4"/>
  <c r="D538" i="4"/>
  <c r="C538" i="4"/>
  <c r="Q537" i="4"/>
  <c r="P537" i="4"/>
  <c r="J537" i="4"/>
  <c r="I537" i="4"/>
  <c r="F537" i="4"/>
  <c r="D537" i="4"/>
  <c r="C537" i="4"/>
  <c r="Q536" i="4"/>
  <c r="P536" i="4"/>
  <c r="J536" i="4"/>
  <c r="I536" i="4"/>
  <c r="F536" i="4"/>
  <c r="D536" i="4"/>
  <c r="C536" i="4"/>
  <c r="Q535" i="4"/>
  <c r="P535" i="4"/>
  <c r="J535" i="4"/>
  <c r="I535" i="4"/>
  <c r="F535" i="4"/>
  <c r="D535" i="4"/>
  <c r="C535" i="4"/>
  <c r="Q534" i="4"/>
  <c r="P534" i="4"/>
  <c r="J534" i="4"/>
  <c r="I534" i="4"/>
  <c r="F534" i="4"/>
  <c r="D534" i="4"/>
  <c r="C534" i="4"/>
  <c r="Q533" i="4"/>
  <c r="P533" i="4"/>
  <c r="J533" i="4"/>
  <c r="I533" i="4"/>
  <c r="F533" i="4"/>
  <c r="D533" i="4"/>
  <c r="C533" i="4"/>
  <c r="Q532" i="4"/>
  <c r="P532" i="4"/>
  <c r="J532" i="4"/>
  <c r="I532" i="4"/>
  <c r="F532" i="4"/>
  <c r="D532" i="4"/>
  <c r="C532" i="4"/>
  <c r="Q531" i="4"/>
  <c r="P531" i="4"/>
  <c r="J531" i="4"/>
  <c r="I531" i="4"/>
  <c r="F531" i="4"/>
  <c r="D531" i="4"/>
  <c r="C531" i="4"/>
  <c r="Q530" i="4"/>
  <c r="P530" i="4"/>
  <c r="J530" i="4"/>
  <c r="I530" i="4"/>
  <c r="F530" i="4"/>
  <c r="D530" i="4"/>
  <c r="C530" i="4"/>
  <c r="Q529" i="4"/>
  <c r="P529" i="4"/>
  <c r="J529" i="4"/>
  <c r="I529" i="4"/>
  <c r="F529" i="4"/>
  <c r="D529" i="4"/>
  <c r="C529" i="4"/>
  <c r="Q528" i="4"/>
  <c r="P528" i="4"/>
  <c r="J528" i="4"/>
  <c r="I528" i="4"/>
  <c r="F528" i="4"/>
  <c r="D528" i="4"/>
  <c r="C528" i="4"/>
  <c r="Q527" i="4"/>
  <c r="P527" i="4"/>
  <c r="J527" i="4"/>
  <c r="I527" i="4"/>
  <c r="F527" i="4"/>
  <c r="D527" i="4"/>
  <c r="C527" i="4"/>
  <c r="Q526" i="4"/>
  <c r="P526" i="4"/>
  <c r="J526" i="4"/>
  <c r="I526" i="4"/>
  <c r="F526" i="4"/>
  <c r="D526" i="4"/>
  <c r="C526" i="4"/>
  <c r="Q525" i="4"/>
  <c r="P525" i="4"/>
  <c r="J525" i="4"/>
  <c r="I525" i="4"/>
  <c r="F525" i="4"/>
  <c r="D525" i="4"/>
  <c r="C525" i="4"/>
  <c r="Q524" i="4"/>
  <c r="P524" i="4"/>
  <c r="J524" i="4"/>
  <c r="I524" i="4"/>
  <c r="F524" i="4"/>
  <c r="D524" i="4"/>
  <c r="C524" i="4"/>
  <c r="Q523" i="4"/>
  <c r="P523" i="4"/>
  <c r="J523" i="4"/>
  <c r="I523" i="4"/>
  <c r="F523" i="4"/>
  <c r="D523" i="4"/>
  <c r="C523" i="4"/>
  <c r="Q522" i="4"/>
  <c r="P522" i="4"/>
  <c r="J522" i="4"/>
  <c r="I522" i="4"/>
  <c r="F522" i="4"/>
  <c r="D522" i="4"/>
  <c r="C522" i="4"/>
  <c r="Q521" i="4"/>
  <c r="P521" i="4"/>
  <c r="J521" i="4"/>
  <c r="I521" i="4"/>
  <c r="F521" i="4"/>
  <c r="D521" i="4"/>
  <c r="C521" i="4"/>
  <c r="Q520" i="4"/>
  <c r="P520" i="4"/>
  <c r="J520" i="4"/>
  <c r="I520" i="4"/>
  <c r="F520" i="4"/>
  <c r="D520" i="4"/>
  <c r="C520" i="4"/>
  <c r="Q519" i="4"/>
  <c r="P519" i="4"/>
  <c r="J519" i="4"/>
  <c r="I519" i="4"/>
  <c r="F519" i="4"/>
  <c r="D519" i="4"/>
  <c r="C519" i="4"/>
  <c r="Q518" i="4"/>
  <c r="P518" i="4"/>
  <c r="J518" i="4"/>
  <c r="I518" i="4"/>
  <c r="F518" i="4"/>
  <c r="D518" i="4"/>
  <c r="C518" i="4"/>
  <c r="Q517" i="4"/>
  <c r="P517" i="4"/>
  <c r="J517" i="4"/>
  <c r="I517" i="4"/>
  <c r="F517" i="4"/>
  <c r="D517" i="4"/>
  <c r="C517" i="4"/>
  <c r="Q516" i="4"/>
  <c r="P516" i="4"/>
  <c r="J516" i="4"/>
  <c r="I516" i="4"/>
  <c r="F516" i="4"/>
  <c r="D516" i="4"/>
  <c r="C516" i="4"/>
  <c r="Q515" i="4"/>
  <c r="P515" i="4"/>
  <c r="J515" i="4"/>
  <c r="I515" i="4"/>
  <c r="F515" i="4"/>
  <c r="D515" i="4"/>
  <c r="C515" i="4"/>
  <c r="Q514" i="4"/>
  <c r="P514" i="4"/>
  <c r="J514" i="4"/>
  <c r="I514" i="4"/>
  <c r="F514" i="4"/>
  <c r="D514" i="4"/>
  <c r="C514" i="4"/>
  <c r="Q513" i="4"/>
  <c r="P513" i="4"/>
  <c r="J513" i="4"/>
  <c r="I513" i="4"/>
  <c r="F513" i="4"/>
  <c r="D513" i="4"/>
  <c r="C513" i="4"/>
  <c r="Q512" i="4"/>
  <c r="P512" i="4"/>
  <c r="J512" i="4"/>
  <c r="I512" i="4"/>
  <c r="F512" i="4"/>
  <c r="D512" i="4"/>
  <c r="C512" i="4"/>
  <c r="Q511" i="4"/>
  <c r="P511" i="4"/>
  <c r="J511" i="4"/>
  <c r="I511" i="4"/>
  <c r="F511" i="4"/>
  <c r="D511" i="4"/>
  <c r="C511" i="4"/>
  <c r="Q510" i="4"/>
  <c r="P510" i="4"/>
  <c r="J510" i="4"/>
  <c r="I510" i="4"/>
  <c r="F510" i="4"/>
  <c r="D510" i="4"/>
  <c r="C510" i="4"/>
  <c r="Q509" i="4"/>
  <c r="P509" i="4"/>
  <c r="J509" i="4"/>
  <c r="I509" i="4"/>
  <c r="F509" i="4"/>
  <c r="D509" i="4"/>
  <c r="C509" i="4"/>
  <c r="Q508" i="4"/>
  <c r="P508" i="4"/>
  <c r="J508" i="4"/>
  <c r="I508" i="4"/>
  <c r="F508" i="4"/>
  <c r="D508" i="4"/>
  <c r="C508" i="4"/>
  <c r="Q507" i="4"/>
  <c r="P507" i="4"/>
  <c r="J507" i="4"/>
  <c r="I507" i="4"/>
  <c r="F507" i="4"/>
  <c r="D507" i="4"/>
  <c r="C507" i="4"/>
  <c r="Q506" i="4"/>
  <c r="P506" i="4"/>
  <c r="J506" i="4"/>
  <c r="I506" i="4"/>
  <c r="F506" i="4"/>
  <c r="D506" i="4"/>
  <c r="C506" i="4"/>
  <c r="Q505" i="4"/>
  <c r="P505" i="4"/>
  <c r="J505" i="4"/>
  <c r="I505" i="4"/>
  <c r="F505" i="4"/>
  <c r="D505" i="4"/>
  <c r="C505" i="4"/>
  <c r="Q504" i="4"/>
  <c r="P504" i="4"/>
  <c r="J504" i="4"/>
  <c r="I504" i="4"/>
  <c r="F504" i="4"/>
  <c r="D504" i="4"/>
  <c r="C504" i="4"/>
  <c r="Q503" i="4"/>
  <c r="P503" i="4"/>
  <c r="J503" i="4"/>
  <c r="I503" i="4"/>
  <c r="F503" i="4"/>
  <c r="D503" i="4"/>
  <c r="C503" i="4"/>
  <c r="Q502" i="4"/>
  <c r="P502" i="4"/>
  <c r="J502" i="4"/>
  <c r="I502" i="4"/>
  <c r="F502" i="4"/>
  <c r="D502" i="4"/>
  <c r="C502" i="4"/>
  <c r="Q501" i="4"/>
  <c r="P501" i="4"/>
  <c r="J501" i="4"/>
  <c r="I501" i="4"/>
  <c r="F501" i="4"/>
  <c r="D501" i="4"/>
  <c r="C501" i="4"/>
  <c r="Q500" i="4"/>
  <c r="P500" i="4"/>
  <c r="J500" i="4"/>
  <c r="I500" i="4"/>
  <c r="F500" i="4"/>
  <c r="D500" i="4"/>
  <c r="C500" i="4"/>
  <c r="Q499" i="4"/>
  <c r="P499" i="4"/>
  <c r="J499" i="4"/>
  <c r="I499" i="4"/>
  <c r="F499" i="4"/>
  <c r="D499" i="4"/>
  <c r="C499" i="4"/>
  <c r="Q498" i="4"/>
  <c r="P498" i="4"/>
  <c r="J498" i="4"/>
  <c r="I498" i="4"/>
  <c r="F498" i="4"/>
  <c r="D498" i="4"/>
  <c r="C498" i="4"/>
  <c r="Q497" i="4"/>
  <c r="P497" i="4"/>
  <c r="J497" i="4"/>
  <c r="I497" i="4"/>
  <c r="F497" i="4"/>
  <c r="D497" i="4"/>
  <c r="C497" i="4"/>
  <c r="Q496" i="4"/>
  <c r="P496" i="4"/>
  <c r="J496" i="4"/>
  <c r="I496" i="4"/>
  <c r="F496" i="4"/>
  <c r="D496" i="4"/>
  <c r="C496" i="4"/>
  <c r="Q495" i="4"/>
  <c r="P495" i="4"/>
  <c r="J495" i="4"/>
  <c r="I495" i="4"/>
  <c r="F495" i="4"/>
  <c r="D495" i="4"/>
  <c r="C495" i="4"/>
  <c r="Q494" i="4"/>
  <c r="P494" i="4"/>
  <c r="J494" i="4"/>
  <c r="I494" i="4"/>
  <c r="F494" i="4"/>
  <c r="D494" i="4"/>
  <c r="C494" i="4"/>
  <c r="Q493" i="4"/>
  <c r="P493" i="4"/>
  <c r="J493" i="4"/>
  <c r="I493" i="4"/>
  <c r="F493" i="4"/>
  <c r="D493" i="4"/>
  <c r="C493" i="4"/>
  <c r="Q492" i="4"/>
  <c r="P492" i="4"/>
  <c r="J492" i="4"/>
  <c r="I492" i="4"/>
  <c r="F492" i="4"/>
  <c r="D492" i="4"/>
  <c r="C492" i="4"/>
  <c r="Q491" i="4"/>
  <c r="P491" i="4"/>
  <c r="J491" i="4"/>
  <c r="I491" i="4"/>
  <c r="F491" i="4"/>
  <c r="D491" i="4"/>
  <c r="C491" i="4"/>
  <c r="Q490" i="4"/>
  <c r="P490" i="4"/>
  <c r="J490" i="4"/>
  <c r="I490" i="4"/>
  <c r="F490" i="4"/>
  <c r="D490" i="4"/>
  <c r="C490" i="4"/>
  <c r="Q489" i="4"/>
  <c r="P489" i="4"/>
  <c r="J489" i="4"/>
  <c r="I489" i="4"/>
  <c r="F489" i="4"/>
  <c r="D489" i="4"/>
  <c r="C489" i="4"/>
  <c r="Q488" i="4"/>
  <c r="P488" i="4"/>
  <c r="J488" i="4"/>
  <c r="I488" i="4"/>
  <c r="F488" i="4"/>
  <c r="D488" i="4"/>
  <c r="C488" i="4"/>
  <c r="Q487" i="4"/>
  <c r="P487" i="4"/>
  <c r="J487" i="4"/>
  <c r="I487" i="4"/>
  <c r="F487" i="4"/>
  <c r="D487" i="4"/>
  <c r="C487" i="4"/>
  <c r="Q486" i="4"/>
  <c r="P486" i="4"/>
  <c r="J486" i="4"/>
  <c r="I486" i="4"/>
  <c r="F486" i="4"/>
  <c r="D486" i="4"/>
  <c r="C486" i="4"/>
  <c r="Q485" i="4"/>
  <c r="P485" i="4"/>
  <c r="J485" i="4"/>
  <c r="I485" i="4"/>
  <c r="F485" i="4"/>
  <c r="D485" i="4"/>
  <c r="C485" i="4"/>
  <c r="Q484" i="4"/>
  <c r="P484" i="4"/>
  <c r="J484" i="4"/>
  <c r="I484" i="4"/>
  <c r="F484" i="4"/>
  <c r="D484" i="4"/>
  <c r="C484" i="4"/>
  <c r="Q483" i="4"/>
  <c r="P483" i="4"/>
  <c r="J483" i="4"/>
  <c r="I483" i="4"/>
  <c r="F483" i="4"/>
  <c r="D483" i="4"/>
  <c r="C483" i="4"/>
  <c r="Q482" i="4"/>
  <c r="P482" i="4"/>
  <c r="J482" i="4"/>
  <c r="I482" i="4"/>
  <c r="F482" i="4"/>
  <c r="D482" i="4"/>
  <c r="C482" i="4"/>
  <c r="Q481" i="4"/>
  <c r="P481" i="4"/>
  <c r="J481" i="4"/>
  <c r="I481" i="4"/>
  <c r="F481" i="4"/>
  <c r="D481" i="4"/>
  <c r="C481" i="4"/>
  <c r="Q480" i="4"/>
  <c r="P480" i="4"/>
  <c r="J480" i="4"/>
  <c r="I480" i="4"/>
  <c r="F480" i="4"/>
  <c r="D480" i="4"/>
  <c r="C480" i="4"/>
  <c r="Q479" i="4"/>
  <c r="P479" i="4"/>
  <c r="J479" i="4"/>
  <c r="I479" i="4"/>
  <c r="F479" i="4"/>
  <c r="D479" i="4"/>
  <c r="C479" i="4"/>
  <c r="Q478" i="4"/>
  <c r="P478" i="4"/>
  <c r="J478" i="4"/>
  <c r="I478" i="4"/>
  <c r="F478" i="4"/>
  <c r="D478" i="4"/>
  <c r="C478" i="4"/>
  <c r="Q477" i="4"/>
  <c r="P477" i="4"/>
  <c r="J477" i="4"/>
  <c r="I477" i="4"/>
  <c r="F477" i="4"/>
  <c r="D477" i="4"/>
  <c r="C477" i="4"/>
  <c r="Q476" i="4"/>
  <c r="P476" i="4"/>
  <c r="J476" i="4"/>
  <c r="I476" i="4"/>
  <c r="F476" i="4"/>
  <c r="D476" i="4"/>
  <c r="C476" i="4"/>
  <c r="Q475" i="4"/>
  <c r="P475" i="4"/>
  <c r="J475" i="4"/>
  <c r="I475" i="4"/>
  <c r="F475" i="4"/>
  <c r="D475" i="4"/>
  <c r="C475" i="4"/>
  <c r="Q474" i="4"/>
  <c r="P474" i="4"/>
  <c r="J474" i="4"/>
  <c r="I474" i="4"/>
  <c r="F474" i="4"/>
  <c r="D474" i="4"/>
  <c r="C474" i="4"/>
  <c r="Q473" i="4"/>
  <c r="P473" i="4"/>
  <c r="J473" i="4"/>
  <c r="I473" i="4"/>
  <c r="F473" i="4"/>
  <c r="D473" i="4"/>
  <c r="C473" i="4"/>
  <c r="Q472" i="4"/>
  <c r="P472" i="4"/>
  <c r="J472" i="4"/>
  <c r="I472" i="4"/>
  <c r="F472" i="4"/>
  <c r="D472" i="4"/>
  <c r="C472" i="4"/>
  <c r="Q471" i="4"/>
  <c r="P471" i="4"/>
  <c r="J471" i="4"/>
  <c r="I471" i="4"/>
  <c r="F471" i="4"/>
  <c r="D471" i="4"/>
  <c r="C471" i="4"/>
  <c r="Q470" i="4"/>
  <c r="P470" i="4"/>
  <c r="J470" i="4"/>
  <c r="I470" i="4"/>
  <c r="F470" i="4"/>
  <c r="D470" i="4"/>
  <c r="C470" i="4"/>
  <c r="Q469" i="4"/>
  <c r="P469" i="4"/>
  <c r="J469" i="4"/>
  <c r="I469" i="4"/>
  <c r="F469" i="4"/>
  <c r="D469" i="4"/>
  <c r="C469" i="4"/>
  <c r="Q468" i="4"/>
  <c r="P468" i="4"/>
  <c r="J468" i="4"/>
  <c r="I468" i="4"/>
  <c r="F468" i="4"/>
  <c r="D468" i="4"/>
  <c r="C468" i="4"/>
  <c r="Q467" i="4"/>
  <c r="P467" i="4"/>
  <c r="J467" i="4"/>
  <c r="I467" i="4"/>
  <c r="F467" i="4"/>
  <c r="D467" i="4"/>
  <c r="C467" i="4"/>
  <c r="Q466" i="4"/>
  <c r="P466" i="4"/>
  <c r="J466" i="4"/>
  <c r="I466" i="4"/>
  <c r="F466" i="4"/>
  <c r="D466" i="4"/>
  <c r="C466" i="4"/>
  <c r="Q465" i="4"/>
  <c r="P465" i="4"/>
  <c r="J465" i="4"/>
  <c r="I465" i="4"/>
  <c r="F465" i="4"/>
  <c r="D465" i="4"/>
  <c r="C465" i="4"/>
  <c r="Q464" i="4"/>
  <c r="P464" i="4"/>
  <c r="J464" i="4"/>
  <c r="I464" i="4"/>
  <c r="F464" i="4"/>
  <c r="D464" i="4"/>
  <c r="C464" i="4"/>
  <c r="Q463" i="4"/>
  <c r="P463" i="4"/>
  <c r="J463" i="4"/>
  <c r="I463" i="4"/>
  <c r="F463" i="4"/>
  <c r="D463" i="4"/>
  <c r="C463" i="4"/>
  <c r="Q462" i="4"/>
  <c r="P462" i="4"/>
  <c r="J462" i="4"/>
  <c r="I462" i="4"/>
  <c r="F462" i="4"/>
  <c r="D462" i="4"/>
  <c r="C462" i="4"/>
  <c r="Q461" i="4"/>
  <c r="P461" i="4"/>
  <c r="J461" i="4"/>
  <c r="I461" i="4"/>
  <c r="F461" i="4"/>
  <c r="D461" i="4"/>
  <c r="C461" i="4"/>
  <c r="Q460" i="4"/>
  <c r="P460" i="4"/>
  <c r="J460" i="4"/>
  <c r="I460" i="4"/>
  <c r="F460" i="4"/>
  <c r="D460" i="4"/>
  <c r="C460" i="4"/>
  <c r="Q459" i="4"/>
  <c r="P459" i="4"/>
  <c r="J459" i="4"/>
  <c r="I459" i="4"/>
  <c r="F459" i="4"/>
  <c r="D459" i="4"/>
  <c r="C459" i="4"/>
  <c r="Q458" i="4"/>
  <c r="P458" i="4"/>
  <c r="J458" i="4"/>
  <c r="I458" i="4"/>
  <c r="F458" i="4"/>
  <c r="D458" i="4"/>
  <c r="C458" i="4"/>
  <c r="Q457" i="4"/>
  <c r="P457" i="4"/>
  <c r="J457" i="4"/>
  <c r="I457" i="4"/>
  <c r="F457" i="4"/>
  <c r="D457" i="4"/>
  <c r="C457" i="4"/>
  <c r="Q456" i="4"/>
  <c r="P456" i="4"/>
  <c r="J456" i="4"/>
  <c r="I456" i="4"/>
  <c r="F456" i="4"/>
  <c r="D456" i="4"/>
  <c r="C456" i="4"/>
  <c r="Q455" i="4"/>
  <c r="P455" i="4"/>
  <c r="J455" i="4"/>
  <c r="I455" i="4"/>
  <c r="F455" i="4"/>
  <c r="D455" i="4"/>
  <c r="C455" i="4"/>
  <c r="Q454" i="4"/>
  <c r="P454" i="4"/>
  <c r="J454" i="4"/>
  <c r="I454" i="4"/>
  <c r="F454" i="4"/>
  <c r="D454" i="4"/>
  <c r="C454" i="4"/>
  <c r="Q453" i="4"/>
  <c r="P453" i="4"/>
  <c r="J453" i="4"/>
  <c r="I453" i="4"/>
  <c r="F453" i="4"/>
  <c r="D453" i="4"/>
  <c r="C453" i="4"/>
  <c r="Q452" i="4"/>
  <c r="P452" i="4"/>
  <c r="J452" i="4"/>
  <c r="I452" i="4"/>
  <c r="F452" i="4"/>
  <c r="D452" i="4"/>
  <c r="C452" i="4"/>
  <c r="Q451" i="4"/>
  <c r="P451" i="4"/>
  <c r="J451" i="4"/>
  <c r="I451" i="4"/>
  <c r="F451" i="4"/>
  <c r="D451" i="4"/>
  <c r="C451" i="4"/>
  <c r="Q450" i="4"/>
  <c r="P450" i="4"/>
  <c r="J450" i="4"/>
  <c r="I450" i="4"/>
  <c r="F450" i="4"/>
  <c r="D450" i="4"/>
  <c r="C450" i="4"/>
  <c r="Q449" i="4"/>
  <c r="P449" i="4"/>
  <c r="J449" i="4"/>
  <c r="I449" i="4"/>
  <c r="F449" i="4"/>
  <c r="D449" i="4"/>
  <c r="C449" i="4"/>
  <c r="Q448" i="4"/>
  <c r="P448" i="4"/>
  <c r="J448" i="4"/>
  <c r="I448" i="4"/>
  <c r="F448" i="4"/>
  <c r="D448" i="4"/>
  <c r="C448" i="4"/>
  <c r="Q447" i="4"/>
  <c r="P447" i="4"/>
  <c r="J447" i="4"/>
  <c r="I447" i="4"/>
  <c r="F447" i="4"/>
  <c r="D447" i="4"/>
  <c r="C447" i="4"/>
  <c r="Q446" i="4"/>
  <c r="P446" i="4"/>
  <c r="S447" i="4" l="1"/>
  <c r="S451" i="4"/>
  <c r="S455" i="4"/>
  <c r="S476" i="4"/>
  <c r="S479" i="4"/>
  <c r="S483" i="4"/>
  <c r="S487" i="4"/>
  <c r="S491" i="4"/>
  <c r="S499" i="4"/>
  <c r="S503" i="4"/>
  <c r="S510" i="4"/>
  <c r="S514" i="4"/>
  <c r="S518" i="4"/>
  <c r="S522" i="4"/>
  <c r="S526" i="4"/>
  <c r="S528" i="4"/>
  <c r="S532" i="4"/>
  <c r="S536" i="4"/>
  <c r="S540" i="4"/>
  <c r="S544" i="4"/>
  <c r="S448" i="4"/>
  <c r="S452" i="4"/>
  <c r="S458" i="4"/>
  <c r="S462" i="4"/>
  <c r="S465" i="4"/>
  <c r="S469" i="4"/>
  <c r="S473" i="4"/>
  <c r="S450" i="4"/>
  <c r="S454" i="4"/>
  <c r="S456" i="4"/>
  <c r="S460" i="4"/>
  <c r="S464" i="4"/>
  <c r="S467" i="4"/>
  <c r="S471" i="4"/>
  <c r="S475" i="4"/>
  <c r="S449" i="4"/>
  <c r="S453" i="4"/>
  <c r="S459" i="4"/>
  <c r="S463" i="4"/>
  <c r="S466" i="4"/>
  <c r="S470" i="4"/>
  <c r="S474" i="4"/>
  <c r="S478" i="4"/>
  <c r="S482" i="4"/>
  <c r="S486" i="4"/>
  <c r="S490" i="4"/>
  <c r="S494" i="4"/>
  <c r="S498" i="4"/>
  <c r="S502" i="4"/>
  <c r="S506" i="4"/>
  <c r="S509" i="4"/>
  <c r="S513" i="4"/>
  <c r="S517" i="4"/>
  <c r="S521" i="4"/>
  <c r="S525" i="4"/>
  <c r="S531" i="4"/>
  <c r="S535" i="4"/>
  <c r="S539" i="4"/>
  <c r="S543" i="4"/>
  <c r="S461" i="4"/>
  <c r="S468" i="4"/>
  <c r="S472" i="4"/>
  <c r="S480" i="4"/>
  <c r="S484" i="4"/>
  <c r="S488" i="4"/>
  <c r="S492" i="4"/>
  <c r="S496" i="4"/>
  <c r="S500" i="4"/>
  <c r="S504" i="4"/>
  <c r="S507" i="4"/>
  <c r="S511" i="4"/>
  <c r="S515" i="4"/>
  <c r="S519" i="4"/>
  <c r="S523" i="4"/>
  <c r="S527" i="4"/>
  <c r="S529" i="4"/>
  <c r="S533" i="4"/>
  <c r="S541" i="4"/>
  <c r="S545" i="4"/>
  <c r="S477" i="4"/>
  <c r="S481" i="4"/>
  <c r="S485" i="4"/>
  <c r="S489" i="4"/>
  <c r="S493" i="4"/>
  <c r="S497" i="4"/>
  <c r="S501" i="4"/>
  <c r="S505" i="4"/>
  <c r="S508" i="4"/>
  <c r="S512" i="4"/>
  <c r="S516" i="4"/>
  <c r="S520" i="4"/>
  <c r="S524" i="4"/>
  <c r="S530" i="4"/>
  <c r="S534" i="4"/>
  <c r="S538" i="4"/>
  <c r="S542" i="4"/>
  <c r="S537" i="4"/>
  <c r="S457" i="4"/>
  <c r="S495" i="4"/>
  <c r="J446" i="4"/>
  <c r="I446" i="4"/>
  <c r="F446" i="4"/>
  <c r="D446" i="4"/>
  <c r="C446" i="4"/>
  <c r="Q445" i="4"/>
  <c r="P445" i="4"/>
  <c r="J445" i="4"/>
  <c r="I445" i="4"/>
  <c r="F445" i="4"/>
  <c r="D445" i="4"/>
  <c r="C445" i="4"/>
  <c r="Q444" i="4"/>
  <c r="P444" i="4"/>
  <c r="J444" i="4"/>
  <c r="I444" i="4"/>
  <c r="F444" i="4"/>
  <c r="D444" i="4"/>
  <c r="C444" i="4"/>
  <c r="Q443" i="4"/>
  <c r="P443" i="4"/>
  <c r="J443" i="4"/>
  <c r="I443" i="4"/>
  <c r="F443" i="4"/>
  <c r="D443" i="4"/>
  <c r="C443" i="4"/>
  <c r="Q442" i="4"/>
  <c r="P442" i="4"/>
  <c r="J442" i="4"/>
  <c r="I442" i="4"/>
  <c r="F442" i="4"/>
  <c r="D442" i="4"/>
  <c r="C442" i="4"/>
  <c r="Q441" i="4"/>
  <c r="P441" i="4"/>
  <c r="J441" i="4"/>
  <c r="I441" i="4"/>
  <c r="F441" i="4"/>
  <c r="D441" i="4"/>
  <c r="C441" i="4"/>
  <c r="Q440" i="4"/>
  <c r="P440" i="4"/>
  <c r="J440" i="4"/>
  <c r="I440" i="4"/>
  <c r="F440" i="4"/>
  <c r="D440" i="4"/>
  <c r="C440" i="4"/>
  <c r="Q439" i="4"/>
  <c r="P439" i="4"/>
  <c r="J439" i="4"/>
  <c r="I439" i="4"/>
  <c r="F439" i="4"/>
  <c r="D439" i="4"/>
  <c r="C439" i="4"/>
  <c r="Q438" i="4"/>
  <c r="P438" i="4"/>
  <c r="J438" i="4"/>
  <c r="I438" i="4"/>
  <c r="F438" i="4"/>
  <c r="D438" i="4"/>
  <c r="C438" i="4"/>
  <c r="Q437" i="4"/>
  <c r="P437" i="4"/>
  <c r="J437" i="4"/>
  <c r="I437" i="4"/>
  <c r="F437" i="4"/>
  <c r="D437" i="4"/>
  <c r="C437" i="4"/>
  <c r="Q436" i="4"/>
  <c r="P436" i="4"/>
  <c r="J436" i="4"/>
  <c r="I436" i="4"/>
  <c r="F436" i="4"/>
  <c r="D436" i="4"/>
  <c r="C436" i="4"/>
  <c r="Q435" i="4"/>
  <c r="P435" i="4"/>
  <c r="J435" i="4"/>
  <c r="I435" i="4"/>
  <c r="F435" i="4"/>
  <c r="D435" i="4"/>
  <c r="C435" i="4"/>
  <c r="Q434" i="4"/>
  <c r="P434" i="4"/>
  <c r="J434" i="4"/>
  <c r="I434" i="4"/>
  <c r="F434" i="4"/>
  <c r="D434" i="4"/>
  <c r="C434" i="4"/>
  <c r="Q433" i="4"/>
  <c r="P433" i="4"/>
  <c r="J433" i="4"/>
  <c r="I433" i="4"/>
  <c r="F433" i="4"/>
  <c r="D433" i="4"/>
  <c r="C433" i="4"/>
  <c r="Q432" i="4"/>
  <c r="P432" i="4"/>
  <c r="J432" i="4"/>
  <c r="I432" i="4"/>
  <c r="F432" i="4"/>
  <c r="D432" i="4"/>
  <c r="C432" i="4"/>
  <c r="Q431" i="4"/>
  <c r="P431" i="4"/>
  <c r="J431" i="4"/>
  <c r="I431" i="4"/>
  <c r="F431" i="4"/>
  <c r="D431" i="4"/>
  <c r="C431" i="4"/>
  <c r="Q430" i="4"/>
  <c r="P430" i="4"/>
  <c r="J430" i="4"/>
  <c r="I430" i="4"/>
  <c r="F430" i="4"/>
  <c r="D430" i="4"/>
  <c r="C430" i="4"/>
  <c r="Q429" i="4"/>
  <c r="P429" i="4"/>
  <c r="J429" i="4"/>
  <c r="I429" i="4"/>
  <c r="F429" i="4"/>
  <c r="D429" i="4"/>
  <c r="C429" i="4"/>
  <c r="Q428" i="4"/>
  <c r="P428" i="4"/>
  <c r="J428" i="4"/>
  <c r="I428" i="4"/>
  <c r="F428" i="4"/>
  <c r="D428" i="4"/>
  <c r="C428" i="4"/>
  <c r="Q427" i="4"/>
  <c r="P427" i="4"/>
  <c r="J427" i="4"/>
  <c r="I427" i="4"/>
  <c r="F427" i="4"/>
  <c r="D427" i="4"/>
  <c r="C427" i="4"/>
  <c r="Q426" i="4"/>
  <c r="P426" i="4"/>
  <c r="J426" i="4"/>
  <c r="I426" i="4"/>
  <c r="F426" i="4"/>
  <c r="D426" i="4"/>
  <c r="C426" i="4"/>
  <c r="Q425" i="4"/>
  <c r="P425" i="4"/>
  <c r="J425" i="4"/>
  <c r="I425" i="4"/>
  <c r="F425" i="4"/>
  <c r="D425" i="4"/>
  <c r="C425" i="4"/>
  <c r="Q424" i="4"/>
  <c r="P424" i="4"/>
  <c r="J424" i="4"/>
  <c r="I424" i="4"/>
  <c r="F424" i="4"/>
  <c r="D424" i="4"/>
  <c r="C424" i="4"/>
  <c r="Q423" i="4"/>
  <c r="P423" i="4"/>
  <c r="J423" i="4"/>
  <c r="I423" i="4"/>
  <c r="F423" i="4"/>
  <c r="D423" i="4"/>
  <c r="C423" i="4"/>
  <c r="Q422" i="4"/>
  <c r="P422" i="4"/>
  <c r="J422" i="4"/>
  <c r="I422" i="4"/>
  <c r="F422" i="4"/>
  <c r="D422" i="4"/>
  <c r="C422" i="4"/>
  <c r="Q421" i="4"/>
  <c r="P421" i="4"/>
  <c r="J421" i="4"/>
  <c r="I421" i="4"/>
  <c r="F421" i="4"/>
  <c r="D421" i="4"/>
  <c r="C421" i="4"/>
  <c r="Q420" i="4"/>
  <c r="P420" i="4"/>
  <c r="J420" i="4"/>
  <c r="I420" i="4"/>
  <c r="F420" i="4"/>
  <c r="D420" i="4"/>
  <c r="C420" i="4"/>
  <c r="Q419" i="4"/>
  <c r="P419" i="4"/>
  <c r="S421" i="4" l="1"/>
  <c r="S428" i="4"/>
  <c r="S432" i="4"/>
  <c r="S436" i="4"/>
  <c r="S440" i="4"/>
  <c r="S444" i="4"/>
  <c r="S423" i="4"/>
  <c r="S426" i="4"/>
  <c r="S430" i="4"/>
  <c r="S434" i="4"/>
  <c r="S438" i="4"/>
  <c r="S442" i="4"/>
  <c r="S422" i="4"/>
  <c r="S429" i="4"/>
  <c r="S433" i="4"/>
  <c r="S437" i="4"/>
  <c r="S441" i="4"/>
  <c r="S445" i="4"/>
  <c r="S420" i="4"/>
  <c r="S424" i="4"/>
  <c r="S427" i="4"/>
  <c r="S431" i="4"/>
  <c r="S435" i="4"/>
  <c r="S439" i="4"/>
  <c r="S443" i="4"/>
  <c r="S425" i="4"/>
  <c r="S446" i="4"/>
  <c r="J419" i="4"/>
  <c r="I419" i="4"/>
  <c r="F419" i="4"/>
  <c r="D419" i="4"/>
  <c r="C419" i="4"/>
  <c r="Q418" i="4"/>
  <c r="P418" i="4"/>
  <c r="J418" i="4"/>
  <c r="I418" i="4"/>
  <c r="F418" i="4"/>
  <c r="D418" i="4"/>
  <c r="C418" i="4"/>
  <c r="Q417" i="4"/>
  <c r="P417" i="4"/>
  <c r="J417" i="4"/>
  <c r="I417" i="4"/>
  <c r="F417" i="4"/>
  <c r="D417" i="4"/>
  <c r="C417" i="4"/>
  <c r="Q416" i="4"/>
  <c r="P416" i="4"/>
  <c r="J416" i="4"/>
  <c r="I416" i="4"/>
  <c r="F416" i="4"/>
  <c r="D416" i="4"/>
  <c r="C416" i="4"/>
  <c r="Q415" i="4"/>
  <c r="P415" i="4"/>
  <c r="J415" i="4"/>
  <c r="I415" i="4"/>
  <c r="F415" i="4"/>
  <c r="D415" i="4"/>
  <c r="C415" i="4"/>
  <c r="Q414" i="4"/>
  <c r="P414" i="4"/>
  <c r="J414" i="4"/>
  <c r="I414" i="4"/>
  <c r="F414" i="4"/>
  <c r="D414" i="4"/>
  <c r="C414" i="4"/>
  <c r="Q413" i="4"/>
  <c r="P413" i="4"/>
  <c r="J413" i="4"/>
  <c r="I413" i="4"/>
  <c r="F413" i="4"/>
  <c r="D413" i="4"/>
  <c r="C413" i="4"/>
  <c r="Q412" i="4"/>
  <c r="P412" i="4"/>
  <c r="J412" i="4"/>
  <c r="I412" i="4"/>
  <c r="F412" i="4"/>
  <c r="D412" i="4"/>
  <c r="C412" i="4"/>
  <c r="Q411" i="4"/>
  <c r="P411" i="4"/>
  <c r="J411" i="4"/>
  <c r="I411" i="4"/>
  <c r="F411" i="4"/>
  <c r="D411" i="4"/>
  <c r="C411" i="4"/>
  <c r="Q410" i="4"/>
  <c r="P410" i="4"/>
  <c r="J410" i="4"/>
  <c r="I410" i="4"/>
  <c r="F410" i="4"/>
  <c r="D410" i="4"/>
  <c r="C410" i="4"/>
  <c r="Q409" i="4"/>
  <c r="P409" i="4"/>
  <c r="J409" i="4"/>
  <c r="I409" i="4"/>
  <c r="F409" i="4"/>
  <c r="D409" i="4"/>
  <c r="C409" i="4"/>
  <c r="Q408" i="4"/>
  <c r="P408" i="4"/>
  <c r="J408" i="4"/>
  <c r="I408" i="4"/>
  <c r="F408" i="4"/>
  <c r="D408" i="4"/>
  <c r="C408" i="4"/>
  <c r="Q407" i="4"/>
  <c r="P407" i="4"/>
  <c r="J407" i="4"/>
  <c r="I407" i="4"/>
  <c r="F407" i="4"/>
  <c r="D407" i="4"/>
  <c r="C407" i="4"/>
  <c r="Q406" i="4"/>
  <c r="P406" i="4"/>
  <c r="J406" i="4"/>
  <c r="I406" i="4"/>
  <c r="F406" i="4"/>
  <c r="D406" i="4"/>
  <c r="C406" i="4"/>
  <c r="Q405" i="4"/>
  <c r="P405" i="4"/>
  <c r="J405" i="4"/>
  <c r="I405" i="4"/>
  <c r="F405" i="4"/>
  <c r="D405" i="4"/>
  <c r="C405" i="4"/>
  <c r="Q404" i="4"/>
  <c r="P404" i="4"/>
  <c r="J404" i="4"/>
  <c r="I404" i="4"/>
  <c r="F404" i="4"/>
  <c r="D404" i="4"/>
  <c r="C404" i="4"/>
  <c r="Q403" i="4"/>
  <c r="P403" i="4"/>
  <c r="J403" i="4"/>
  <c r="I403" i="4"/>
  <c r="F403" i="4"/>
  <c r="D403" i="4"/>
  <c r="C403" i="4"/>
  <c r="Q402" i="4"/>
  <c r="P402" i="4"/>
  <c r="J402" i="4"/>
  <c r="I402" i="4"/>
  <c r="F402" i="4"/>
  <c r="D402" i="4"/>
  <c r="C402" i="4"/>
  <c r="Q401" i="4"/>
  <c r="P401" i="4"/>
  <c r="J401" i="4"/>
  <c r="I401" i="4"/>
  <c r="F401" i="4"/>
  <c r="D401" i="4"/>
  <c r="C401" i="4"/>
  <c r="Q400" i="4"/>
  <c r="P400" i="4"/>
  <c r="J400" i="4"/>
  <c r="I400" i="4"/>
  <c r="F400" i="4"/>
  <c r="D400" i="4"/>
  <c r="C400" i="4"/>
  <c r="Q399" i="4"/>
  <c r="P399" i="4"/>
  <c r="J399" i="4"/>
  <c r="I399" i="4"/>
  <c r="F399" i="4"/>
  <c r="D399" i="4"/>
  <c r="C399" i="4"/>
  <c r="Q398" i="4"/>
  <c r="P398" i="4"/>
  <c r="J398" i="4"/>
  <c r="I398" i="4"/>
  <c r="F398" i="4"/>
  <c r="D398" i="4"/>
  <c r="C398" i="4"/>
  <c r="Q397" i="4"/>
  <c r="P397" i="4"/>
  <c r="J397" i="4"/>
  <c r="I397" i="4"/>
  <c r="F397" i="4"/>
  <c r="D397" i="4"/>
  <c r="C397" i="4"/>
  <c r="Q396" i="4"/>
  <c r="P396" i="4"/>
  <c r="J396" i="4"/>
  <c r="I396" i="4"/>
  <c r="F396" i="4"/>
  <c r="D396" i="4"/>
  <c r="C396" i="4"/>
  <c r="Q395" i="4"/>
  <c r="P395" i="4"/>
  <c r="J395" i="4"/>
  <c r="I395" i="4"/>
  <c r="F395" i="4"/>
  <c r="D395" i="4"/>
  <c r="C395" i="4"/>
  <c r="Q394" i="4"/>
  <c r="P394" i="4"/>
  <c r="J394" i="4"/>
  <c r="I394" i="4"/>
  <c r="F394" i="4"/>
  <c r="D394" i="4"/>
  <c r="C394" i="4"/>
  <c r="Q393" i="4"/>
  <c r="P393" i="4"/>
  <c r="J393" i="4"/>
  <c r="I393" i="4"/>
  <c r="F393" i="4"/>
  <c r="D393" i="4"/>
  <c r="C393" i="4"/>
  <c r="Q392" i="4"/>
  <c r="P392" i="4"/>
  <c r="J392" i="4"/>
  <c r="I392" i="4"/>
  <c r="F392" i="4"/>
  <c r="D392" i="4"/>
  <c r="C392" i="4"/>
  <c r="Q391" i="4"/>
  <c r="P391" i="4"/>
  <c r="J391" i="4"/>
  <c r="I391" i="4"/>
  <c r="F391" i="4"/>
  <c r="D391" i="4"/>
  <c r="C391" i="4"/>
  <c r="Q390" i="4"/>
  <c r="P390" i="4"/>
  <c r="J390" i="4"/>
  <c r="I390" i="4"/>
  <c r="F390" i="4"/>
  <c r="D390" i="4"/>
  <c r="C390" i="4"/>
  <c r="Q389" i="4"/>
  <c r="P389" i="4"/>
  <c r="J389" i="4"/>
  <c r="I389" i="4"/>
  <c r="F389" i="4"/>
  <c r="D389" i="4"/>
  <c r="C389" i="4"/>
  <c r="Q388" i="4"/>
  <c r="P388" i="4"/>
  <c r="J388" i="4"/>
  <c r="I388" i="4"/>
  <c r="F388" i="4"/>
  <c r="D388" i="4"/>
  <c r="C388" i="4"/>
  <c r="Q387" i="4"/>
  <c r="P387" i="4"/>
  <c r="J387" i="4"/>
  <c r="I387" i="4"/>
  <c r="F387" i="4"/>
  <c r="D387" i="4"/>
  <c r="C387" i="4"/>
  <c r="Q386" i="4"/>
  <c r="P386" i="4"/>
  <c r="J386" i="4"/>
  <c r="I386" i="4"/>
  <c r="F386" i="4"/>
  <c r="D386" i="4"/>
  <c r="C386" i="4"/>
  <c r="Q385" i="4"/>
  <c r="P385" i="4"/>
  <c r="J385" i="4"/>
  <c r="I385" i="4"/>
  <c r="F385" i="4"/>
  <c r="D385" i="4"/>
  <c r="C385" i="4"/>
  <c r="Q384" i="4"/>
  <c r="P384" i="4"/>
  <c r="J384" i="4"/>
  <c r="I384" i="4"/>
  <c r="F384" i="4"/>
  <c r="D384" i="4"/>
  <c r="C384" i="4"/>
  <c r="Q383" i="4"/>
  <c r="P383" i="4"/>
  <c r="J383" i="4"/>
  <c r="I383" i="4"/>
  <c r="F383" i="4"/>
  <c r="D383" i="4"/>
  <c r="C383" i="4"/>
  <c r="Q382" i="4"/>
  <c r="P382" i="4"/>
  <c r="J382" i="4"/>
  <c r="I382" i="4"/>
  <c r="F382" i="4"/>
  <c r="D382" i="4"/>
  <c r="C382" i="4"/>
  <c r="Q381" i="4"/>
  <c r="P381" i="4"/>
  <c r="J381" i="4"/>
  <c r="I381" i="4"/>
  <c r="F381" i="4"/>
  <c r="D381" i="4"/>
  <c r="C381" i="4"/>
  <c r="Q380" i="4"/>
  <c r="P380" i="4"/>
  <c r="J380" i="4"/>
  <c r="I380" i="4"/>
  <c r="F380" i="4"/>
  <c r="D380" i="4"/>
  <c r="C380" i="4"/>
  <c r="Q379" i="4"/>
  <c r="P379" i="4"/>
  <c r="J379" i="4"/>
  <c r="I379" i="4"/>
  <c r="F379" i="4"/>
  <c r="D379" i="4"/>
  <c r="C379" i="4"/>
  <c r="Q378" i="4"/>
  <c r="P378" i="4"/>
  <c r="J378" i="4"/>
  <c r="I378" i="4"/>
  <c r="F378" i="4"/>
  <c r="D378" i="4"/>
  <c r="C378" i="4"/>
  <c r="Q377" i="4"/>
  <c r="P377" i="4"/>
  <c r="J377" i="4"/>
  <c r="I377" i="4"/>
  <c r="F377" i="4"/>
  <c r="D377" i="4"/>
  <c r="C377" i="4"/>
  <c r="Q376" i="4"/>
  <c r="P376" i="4"/>
  <c r="J376" i="4"/>
  <c r="I376" i="4"/>
  <c r="F376" i="4"/>
  <c r="D376" i="4"/>
  <c r="C376" i="4"/>
  <c r="Q375" i="4"/>
  <c r="P375" i="4"/>
  <c r="J375" i="4"/>
  <c r="I375" i="4"/>
  <c r="F375" i="4"/>
  <c r="D375" i="4"/>
  <c r="C375" i="4"/>
  <c r="Q374" i="4"/>
  <c r="P374" i="4"/>
  <c r="J374" i="4"/>
  <c r="I374" i="4"/>
  <c r="F374" i="4"/>
  <c r="D374" i="4"/>
  <c r="C374" i="4"/>
  <c r="Q373" i="4"/>
  <c r="P373" i="4"/>
  <c r="J373" i="4"/>
  <c r="I373" i="4"/>
  <c r="F373" i="4"/>
  <c r="D373" i="4"/>
  <c r="C373" i="4"/>
  <c r="Q372" i="4"/>
  <c r="P372" i="4"/>
  <c r="J372" i="4"/>
  <c r="I372" i="4"/>
  <c r="F372" i="4"/>
  <c r="D372" i="4"/>
  <c r="C372" i="4"/>
  <c r="Q371" i="4"/>
  <c r="P371" i="4"/>
  <c r="J371" i="4"/>
  <c r="I371" i="4"/>
  <c r="F371" i="4"/>
  <c r="D371" i="4"/>
  <c r="C371" i="4"/>
  <c r="Q370" i="4"/>
  <c r="P370" i="4"/>
  <c r="J370" i="4"/>
  <c r="I370" i="4"/>
  <c r="F370" i="4"/>
  <c r="D370" i="4"/>
  <c r="C370" i="4"/>
  <c r="S374" i="4" l="1"/>
  <c r="S377" i="4"/>
  <c r="S381" i="4"/>
  <c r="S385" i="4"/>
  <c r="S389" i="4"/>
  <c r="S393" i="4"/>
  <c r="S397" i="4"/>
  <c r="S401" i="4"/>
  <c r="S404" i="4"/>
  <c r="S372" i="4"/>
  <c r="S376" i="4"/>
  <c r="S409" i="4"/>
  <c r="S412" i="4"/>
  <c r="S416" i="4"/>
  <c r="S379" i="4"/>
  <c r="S383" i="4"/>
  <c r="S387" i="4"/>
  <c r="S391" i="4"/>
  <c r="S395" i="4"/>
  <c r="S373" i="4"/>
  <c r="S380" i="4"/>
  <c r="S384" i="4"/>
  <c r="S388" i="4"/>
  <c r="S392" i="4"/>
  <c r="S396" i="4"/>
  <c r="S400" i="4"/>
  <c r="S403" i="4"/>
  <c r="S407" i="4"/>
  <c r="S408" i="4"/>
  <c r="S415" i="4"/>
  <c r="S371" i="4"/>
  <c r="S375" i="4"/>
  <c r="S378" i="4"/>
  <c r="S382" i="4"/>
  <c r="S386" i="4"/>
  <c r="S390" i="4"/>
  <c r="S394" i="4"/>
  <c r="S398" i="4"/>
  <c r="S402" i="4"/>
  <c r="S405" i="4"/>
  <c r="S410" i="4"/>
  <c r="S413" i="4"/>
  <c r="S417" i="4"/>
  <c r="S399" i="4"/>
  <c r="S406" i="4"/>
  <c r="S411" i="4"/>
  <c r="S414" i="4"/>
  <c r="S418" i="4"/>
  <c r="S370" i="4"/>
  <c r="S419" i="4"/>
  <c r="Q369" i="4"/>
  <c r="P369" i="4"/>
  <c r="J369" i="4"/>
  <c r="I369" i="4"/>
  <c r="F369" i="4"/>
  <c r="D369" i="4"/>
  <c r="C369" i="4"/>
  <c r="Q368" i="4"/>
  <c r="P368" i="4"/>
  <c r="J368" i="4"/>
  <c r="I368" i="4"/>
  <c r="F368" i="4"/>
  <c r="D368" i="4"/>
  <c r="C368" i="4"/>
  <c r="Q367" i="4"/>
  <c r="P367" i="4"/>
  <c r="J367" i="4"/>
  <c r="I367" i="4"/>
  <c r="F367" i="4"/>
  <c r="D367" i="4"/>
  <c r="C367" i="4"/>
  <c r="Q366" i="4"/>
  <c r="P366" i="4"/>
  <c r="J366" i="4"/>
  <c r="I366" i="4"/>
  <c r="F366" i="4"/>
  <c r="D366" i="4"/>
  <c r="C366" i="4"/>
  <c r="Q365" i="4"/>
  <c r="P365" i="4"/>
  <c r="J365" i="4"/>
  <c r="I365" i="4"/>
  <c r="F365" i="4"/>
  <c r="D365" i="4"/>
  <c r="C365" i="4"/>
  <c r="Q364" i="4"/>
  <c r="P364" i="4"/>
  <c r="J364" i="4"/>
  <c r="I364" i="4"/>
  <c r="F364" i="4"/>
  <c r="D364" i="4"/>
  <c r="C364" i="4"/>
  <c r="Q363" i="4"/>
  <c r="P363" i="4"/>
  <c r="J363" i="4"/>
  <c r="I363" i="4"/>
  <c r="F363" i="4"/>
  <c r="D363" i="4"/>
  <c r="C363" i="4"/>
  <c r="Q362" i="4"/>
  <c r="P362" i="4"/>
  <c r="J362" i="4"/>
  <c r="I362" i="4"/>
  <c r="F362" i="4"/>
  <c r="D362" i="4"/>
  <c r="C362" i="4"/>
  <c r="Q361" i="4"/>
  <c r="P361" i="4"/>
  <c r="J361" i="4"/>
  <c r="I361" i="4"/>
  <c r="F361" i="4"/>
  <c r="D361" i="4"/>
  <c r="C361" i="4"/>
  <c r="Q358" i="4"/>
  <c r="P358" i="4"/>
  <c r="J358" i="4"/>
  <c r="I358" i="4"/>
  <c r="F358" i="4"/>
  <c r="D358" i="4"/>
  <c r="C358" i="4"/>
  <c r="Q338" i="4"/>
  <c r="P338" i="4"/>
  <c r="J338" i="4"/>
  <c r="I338" i="4"/>
  <c r="F338" i="4"/>
  <c r="D338" i="4"/>
  <c r="C338" i="4"/>
  <c r="Q341" i="4"/>
  <c r="P341" i="4"/>
  <c r="J341" i="4"/>
  <c r="I341" i="4"/>
  <c r="F341" i="4"/>
  <c r="D341" i="4"/>
  <c r="C341" i="4"/>
  <c r="Q357" i="4"/>
  <c r="P357" i="4"/>
  <c r="J357" i="4"/>
  <c r="I357" i="4"/>
  <c r="F357" i="4"/>
  <c r="D357" i="4"/>
  <c r="C357" i="4"/>
  <c r="Q337" i="4"/>
  <c r="P337" i="4"/>
  <c r="J337" i="4"/>
  <c r="I337" i="4"/>
  <c r="F337" i="4"/>
  <c r="D337" i="4"/>
  <c r="C337" i="4"/>
  <c r="Q344" i="4"/>
  <c r="P344" i="4"/>
  <c r="J344" i="4"/>
  <c r="I344" i="4"/>
  <c r="F344" i="4"/>
  <c r="D344" i="4"/>
  <c r="C344" i="4"/>
  <c r="Q349" i="4"/>
  <c r="P349" i="4"/>
  <c r="J349" i="4"/>
  <c r="I349" i="4"/>
  <c r="F349" i="4"/>
  <c r="D349" i="4"/>
  <c r="C349" i="4"/>
  <c r="Q334" i="4"/>
  <c r="P334" i="4"/>
  <c r="J334" i="4"/>
  <c r="I334" i="4"/>
  <c r="F334" i="4"/>
  <c r="D334" i="4"/>
  <c r="C334" i="4"/>
  <c r="Q351" i="4"/>
  <c r="P351" i="4"/>
  <c r="J351" i="4"/>
  <c r="I351" i="4"/>
  <c r="F351" i="4"/>
  <c r="D351" i="4"/>
  <c r="C351" i="4"/>
  <c r="Q360" i="4"/>
  <c r="P360" i="4"/>
  <c r="S358" i="4" l="1"/>
  <c r="S364" i="4"/>
  <c r="S368" i="4"/>
  <c r="S344" i="4"/>
  <c r="S337" i="4"/>
  <c r="S338" i="4"/>
  <c r="S363" i="4"/>
  <c r="S367" i="4"/>
  <c r="S341" i="4"/>
  <c r="S362" i="4"/>
  <c r="S366" i="4"/>
  <c r="S369" i="4"/>
  <c r="S349" i="4"/>
  <c r="S361" i="4"/>
  <c r="S365" i="4"/>
  <c r="S351" i="4"/>
  <c r="S334" i="4"/>
  <c r="S357" i="4"/>
  <c r="J360" i="4"/>
  <c r="I360" i="4"/>
  <c r="F360" i="4"/>
  <c r="D360" i="4"/>
  <c r="C360" i="4"/>
  <c r="Q356" i="4"/>
  <c r="P356" i="4"/>
  <c r="J356" i="4"/>
  <c r="I356" i="4"/>
  <c r="F356" i="4"/>
  <c r="D356" i="4"/>
  <c r="C356" i="4"/>
  <c r="Q336" i="4"/>
  <c r="P336" i="4"/>
  <c r="J336" i="4"/>
  <c r="I336" i="4"/>
  <c r="F336" i="4"/>
  <c r="D336" i="4"/>
  <c r="C336" i="4"/>
  <c r="Q346" i="4"/>
  <c r="P346" i="4"/>
  <c r="J346" i="4"/>
  <c r="I346" i="4"/>
  <c r="F346" i="4"/>
  <c r="D346" i="4"/>
  <c r="C346" i="4"/>
  <c r="Q345" i="4"/>
  <c r="P345" i="4"/>
  <c r="J345" i="4"/>
  <c r="I345" i="4"/>
  <c r="F345" i="4"/>
  <c r="D345" i="4"/>
  <c r="C345" i="4"/>
  <c r="Q342" i="4"/>
  <c r="P342" i="4"/>
  <c r="J342" i="4"/>
  <c r="I342" i="4"/>
  <c r="F342" i="4"/>
  <c r="D342" i="4"/>
  <c r="C342" i="4"/>
  <c r="Q355" i="4"/>
  <c r="P355" i="4"/>
  <c r="J355" i="4"/>
  <c r="I355" i="4"/>
  <c r="F355" i="4"/>
  <c r="D355" i="4"/>
  <c r="C355" i="4"/>
  <c r="Q335" i="4"/>
  <c r="P335" i="4"/>
  <c r="J335" i="4"/>
  <c r="I335" i="4"/>
  <c r="F335" i="4"/>
  <c r="D335" i="4"/>
  <c r="C335" i="4"/>
  <c r="Q343" i="4"/>
  <c r="P343" i="4"/>
  <c r="J343" i="4"/>
  <c r="I343" i="4"/>
  <c r="F343" i="4"/>
  <c r="D343" i="4"/>
  <c r="C343" i="4"/>
  <c r="Q348" i="4"/>
  <c r="P348" i="4"/>
  <c r="J348" i="4"/>
  <c r="I348" i="4"/>
  <c r="F348" i="4"/>
  <c r="D348" i="4"/>
  <c r="C348" i="4"/>
  <c r="Q333" i="4"/>
  <c r="P333" i="4"/>
  <c r="J333" i="4"/>
  <c r="I333" i="4"/>
  <c r="F333" i="4"/>
  <c r="D333" i="4"/>
  <c r="C333" i="4"/>
  <c r="Q340" i="4"/>
  <c r="P340" i="4"/>
  <c r="J340" i="4"/>
  <c r="I340" i="4"/>
  <c r="F340" i="4"/>
  <c r="D340" i="4"/>
  <c r="C340" i="4"/>
  <c r="Q354" i="4"/>
  <c r="P354" i="4"/>
  <c r="J354" i="4"/>
  <c r="I354" i="4"/>
  <c r="F354" i="4"/>
  <c r="D354" i="4"/>
  <c r="C354" i="4"/>
  <c r="Q332" i="4"/>
  <c r="P332" i="4"/>
  <c r="J332" i="4"/>
  <c r="I332" i="4"/>
  <c r="F332" i="4"/>
  <c r="D332" i="4"/>
  <c r="C332" i="4"/>
  <c r="Q353" i="4"/>
  <c r="P353" i="4"/>
  <c r="J353" i="4"/>
  <c r="I353" i="4"/>
  <c r="F353" i="4"/>
  <c r="D353" i="4"/>
  <c r="C353" i="4"/>
  <c r="Q331" i="4"/>
  <c r="P331" i="4"/>
  <c r="J331" i="4"/>
  <c r="I331" i="4"/>
  <c r="F331" i="4"/>
  <c r="D331" i="4"/>
  <c r="C331" i="4"/>
  <c r="Q352" i="4"/>
  <c r="P352" i="4"/>
  <c r="J352" i="4"/>
  <c r="I352" i="4"/>
  <c r="F352" i="4"/>
  <c r="D352" i="4"/>
  <c r="C352" i="4"/>
  <c r="Q347" i="4"/>
  <c r="P347" i="4"/>
  <c r="J347" i="4"/>
  <c r="I347" i="4"/>
  <c r="F347" i="4"/>
  <c r="D347" i="4"/>
  <c r="C347" i="4"/>
  <c r="Q330" i="4"/>
  <c r="P330" i="4"/>
  <c r="J330" i="4"/>
  <c r="I330" i="4"/>
  <c r="F330" i="4"/>
  <c r="D330" i="4"/>
  <c r="C330" i="4"/>
  <c r="Q350" i="4"/>
  <c r="P350" i="4"/>
  <c r="J350" i="4"/>
  <c r="S350" i="4" s="1"/>
  <c r="F350" i="4"/>
  <c r="D350" i="4"/>
  <c r="C350" i="4"/>
  <c r="Q359" i="4"/>
  <c r="P359" i="4"/>
  <c r="J359" i="4"/>
  <c r="I359" i="4"/>
  <c r="F359" i="4"/>
  <c r="D359" i="4"/>
  <c r="C359" i="4"/>
  <c r="Q339" i="4"/>
  <c r="P339" i="4"/>
  <c r="J339" i="4"/>
  <c r="I339" i="4"/>
  <c r="F339" i="4"/>
  <c r="D339" i="4"/>
  <c r="C339" i="4"/>
  <c r="Q329" i="4"/>
  <c r="P329" i="4"/>
  <c r="J329" i="4"/>
  <c r="I329" i="4"/>
  <c r="F329" i="4"/>
  <c r="D329" i="4"/>
  <c r="C329" i="4"/>
  <c r="Q328" i="4"/>
  <c r="P328" i="4"/>
  <c r="J328" i="4"/>
  <c r="I328" i="4"/>
  <c r="F328" i="4"/>
  <c r="D328" i="4"/>
  <c r="C328" i="4"/>
  <c r="Q327" i="4"/>
  <c r="P327" i="4"/>
  <c r="J327" i="4"/>
  <c r="I327" i="4"/>
  <c r="F327" i="4"/>
  <c r="D327" i="4"/>
  <c r="C327" i="4"/>
  <c r="Q326" i="4"/>
  <c r="P326" i="4"/>
  <c r="J326" i="4"/>
  <c r="I326" i="4"/>
  <c r="F326" i="4"/>
  <c r="D326" i="4"/>
  <c r="C326" i="4"/>
  <c r="Q325" i="4"/>
  <c r="P325" i="4"/>
  <c r="J325" i="4"/>
  <c r="I325" i="4"/>
  <c r="F325" i="4"/>
  <c r="D325" i="4"/>
  <c r="C325" i="4"/>
  <c r="Q324" i="4"/>
  <c r="P324" i="4"/>
  <c r="J324" i="4"/>
  <c r="I324" i="4"/>
  <c r="F324" i="4"/>
  <c r="D324" i="4"/>
  <c r="C324" i="4"/>
  <c r="Q323" i="4"/>
  <c r="P323" i="4"/>
  <c r="J323" i="4"/>
  <c r="I323" i="4"/>
  <c r="F323" i="4"/>
  <c r="D323" i="4"/>
  <c r="C323" i="4"/>
  <c r="Q322" i="4"/>
  <c r="P322" i="4"/>
  <c r="J322" i="4"/>
  <c r="I322" i="4"/>
  <c r="F322" i="4"/>
  <c r="D322" i="4"/>
  <c r="C322" i="4"/>
  <c r="Q321" i="4"/>
  <c r="P321" i="4"/>
  <c r="J321" i="4"/>
  <c r="I321" i="4"/>
  <c r="F321" i="4"/>
  <c r="D321" i="4"/>
  <c r="C321" i="4"/>
  <c r="Q320" i="4"/>
  <c r="P320" i="4"/>
  <c r="J320" i="4"/>
  <c r="I320" i="4"/>
  <c r="F320" i="4"/>
  <c r="D320" i="4"/>
  <c r="C320" i="4"/>
  <c r="Q319" i="4"/>
  <c r="P319" i="4"/>
  <c r="J319" i="4"/>
  <c r="I319" i="4"/>
  <c r="F319" i="4"/>
  <c r="D319" i="4"/>
  <c r="C319" i="4"/>
  <c r="Q318" i="4"/>
  <c r="P318" i="4"/>
  <c r="J318" i="4"/>
  <c r="I318" i="4"/>
  <c r="F318" i="4"/>
  <c r="D318" i="4"/>
  <c r="C318" i="4"/>
  <c r="Q317" i="4"/>
  <c r="P317" i="4"/>
  <c r="J317" i="4"/>
  <c r="I317" i="4"/>
  <c r="F317" i="4"/>
  <c r="D317" i="4"/>
  <c r="C317" i="4"/>
  <c r="Q316" i="4"/>
  <c r="P316" i="4"/>
  <c r="J316" i="4"/>
  <c r="I316" i="4"/>
  <c r="F316" i="4"/>
  <c r="D316" i="4"/>
  <c r="C316" i="4"/>
  <c r="Q315" i="4"/>
  <c r="P315" i="4"/>
  <c r="J315" i="4"/>
  <c r="I315" i="4"/>
  <c r="F315" i="4"/>
  <c r="D315" i="4"/>
  <c r="C315" i="4"/>
  <c r="Q314" i="4"/>
  <c r="P314" i="4"/>
  <c r="J314" i="4"/>
  <c r="I314" i="4"/>
  <c r="F314" i="4"/>
  <c r="D314" i="4"/>
  <c r="C314" i="4"/>
  <c r="Q313" i="4"/>
  <c r="P313" i="4"/>
  <c r="J313" i="4"/>
  <c r="I313" i="4"/>
  <c r="F313" i="4"/>
  <c r="D313" i="4"/>
  <c r="C313" i="4"/>
  <c r="Q312" i="4"/>
  <c r="P312" i="4"/>
  <c r="J312" i="4"/>
  <c r="I312" i="4"/>
  <c r="F312" i="4"/>
  <c r="D312" i="4"/>
  <c r="C312" i="4"/>
  <c r="Q311" i="4"/>
  <c r="P311" i="4"/>
  <c r="J311" i="4"/>
  <c r="I311" i="4"/>
  <c r="F311" i="4"/>
  <c r="D311" i="4"/>
  <c r="C311" i="4"/>
  <c r="Q310" i="4"/>
  <c r="P310" i="4"/>
  <c r="J310" i="4"/>
  <c r="I310" i="4"/>
  <c r="F310" i="4"/>
  <c r="D310" i="4"/>
  <c r="C310" i="4"/>
  <c r="Q309" i="4"/>
  <c r="P309" i="4"/>
  <c r="J309" i="4"/>
  <c r="I309" i="4"/>
  <c r="F309" i="4"/>
  <c r="D309" i="4"/>
  <c r="C309" i="4"/>
  <c r="Q308" i="4"/>
  <c r="P308" i="4"/>
  <c r="J308" i="4"/>
  <c r="I308" i="4"/>
  <c r="F308" i="4"/>
  <c r="D308" i="4"/>
  <c r="C308" i="4"/>
  <c r="Q307" i="4"/>
  <c r="P307" i="4"/>
  <c r="J307" i="4"/>
  <c r="I307" i="4"/>
  <c r="F307" i="4"/>
  <c r="D307" i="4"/>
  <c r="C307" i="4"/>
  <c r="Q306" i="4"/>
  <c r="P306" i="4"/>
  <c r="J306" i="4"/>
  <c r="I306" i="4"/>
  <c r="F306" i="4"/>
  <c r="D306" i="4"/>
  <c r="C306" i="4"/>
  <c r="Q305" i="4"/>
  <c r="P305" i="4"/>
  <c r="J305" i="4"/>
  <c r="I305" i="4"/>
  <c r="F305" i="4"/>
  <c r="D305" i="4"/>
  <c r="C305" i="4"/>
  <c r="Q304" i="4"/>
  <c r="P304" i="4"/>
  <c r="J304" i="4"/>
  <c r="I304" i="4"/>
  <c r="F304" i="4"/>
  <c r="D304" i="4"/>
  <c r="C304" i="4"/>
  <c r="Q303" i="4"/>
  <c r="P303" i="4"/>
  <c r="J303" i="4"/>
  <c r="I303" i="4"/>
  <c r="F303" i="4"/>
  <c r="D303" i="4"/>
  <c r="C303" i="4"/>
  <c r="Q302" i="4"/>
  <c r="P302" i="4"/>
  <c r="J302" i="4"/>
  <c r="I302" i="4"/>
  <c r="F302" i="4"/>
  <c r="D302" i="4"/>
  <c r="C302" i="4"/>
  <c r="Q301" i="4"/>
  <c r="P301" i="4"/>
  <c r="J301" i="4"/>
  <c r="I301" i="4"/>
  <c r="F301" i="4"/>
  <c r="D301" i="4"/>
  <c r="C301" i="4"/>
  <c r="Q300" i="4"/>
  <c r="P300" i="4"/>
  <c r="J300" i="4"/>
  <c r="I300" i="4"/>
  <c r="F300" i="4"/>
  <c r="D300" i="4"/>
  <c r="C300" i="4"/>
  <c r="Q299" i="4"/>
  <c r="P299" i="4"/>
  <c r="J299" i="4"/>
  <c r="I299" i="4"/>
  <c r="F299" i="4"/>
  <c r="D299" i="4"/>
  <c r="C299" i="4"/>
  <c r="Q298" i="4"/>
  <c r="P298" i="4"/>
  <c r="J298" i="4"/>
  <c r="I298" i="4"/>
  <c r="F298" i="4"/>
  <c r="D298" i="4"/>
  <c r="C298" i="4"/>
  <c r="Q297" i="4"/>
  <c r="P297" i="4"/>
  <c r="J297" i="4"/>
  <c r="I297" i="4"/>
  <c r="F297" i="4"/>
  <c r="D297" i="4"/>
  <c r="C297" i="4"/>
  <c r="Q296" i="4"/>
  <c r="P296" i="4"/>
  <c r="J296" i="4"/>
  <c r="I296" i="4"/>
  <c r="F296" i="4"/>
  <c r="D296" i="4"/>
  <c r="C296" i="4"/>
  <c r="Q295" i="4"/>
  <c r="P295" i="4"/>
  <c r="J295" i="4"/>
  <c r="I295" i="4"/>
  <c r="F295" i="4"/>
  <c r="D295" i="4"/>
  <c r="C295" i="4"/>
  <c r="Q294" i="4"/>
  <c r="P294" i="4"/>
  <c r="J294" i="4"/>
  <c r="I294" i="4"/>
  <c r="F294" i="4"/>
  <c r="D294" i="4"/>
  <c r="C294" i="4"/>
  <c r="Q293" i="4"/>
  <c r="P293" i="4"/>
  <c r="J293" i="4"/>
  <c r="I293" i="4"/>
  <c r="F293" i="4"/>
  <c r="D293" i="4"/>
  <c r="C293" i="4"/>
  <c r="Q292" i="4"/>
  <c r="P292" i="4"/>
  <c r="J292" i="4"/>
  <c r="I292" i="4"/>
  <c r="F292" i="4"/>
  <c r="D292" i="4"/>
  <c r="C292" i="4"/>
  <c r="Q291" i="4"/>
  <c r="P291" i="4"/>
  <c r="J291" i="4"/>
  <c r="I291" i="4"/>
  <c r="F291" i="4"/>
  <c r="D291" i="4"/>
  <c r="C291" i="4"/>
  <c r="Q290" i="4"/>
  <c r="P290" i="4"/>
  <c r="J290" i="4"/>
  <c r="I290" i="4"/>
  <c r="F290" i="4"/>
  <c r="D290" i="4"/>
  <c r="C290" i="4"/>
  <c r="Q289" i="4"/>
  <c r="P289" i="4"/>
  <c r="J289" i="4"/>
  <c r="I289" i="4"/>
  <c r="F289" i="4"/>
  <c r="D289" i="4"/>
  <c r="C289" i="4"/>
  <c r="Q288" i="4"/>
  <c r="P288" i="4"/>
  <c r="J288" i="4"/>
  <c r="I288" i="4"/>
  <c r="F288" i="4"/>
  <c r="D288" i="4"/>
  <c r="C288" i="4"/>
  <c r="Q287" i="4"/>
  <c r="P287" i="4"/>
  <c r="J287" i="4"/>
  <c r="I287" i="4"/>
  <c r="F287" i="4"/>
  <c r="D287" i="4"/>
  <c r="C287" i="4"/>
  <c r="Q286" i="4"/>
  <c r="P286" i="4"/>
  <c r="S288" i="4" l="1"/>
  <c r="S295" i="4"/>
  <c r="S299" i="4"/>
  <c r="S305" i="4"/>
  <c r="S309" i="4"/>
  <c r="S313" i="4"/>
  <c r="S317" i="4"/>
  <c r="S289" i="4"/>
  <c r="S292" i="4"/>
  <c r="S347" i="4"/>
  <c r="S332" i="4"/>
  <c r="S348" i="4"/>
  <c r="S336" i="4"/>
  <c r="S296" i="4"/>
  <c r="S300" i="4"/>
  <c r="S302" i="4"/>
  <c r="S306" i="4"/>
  <c r="S310" i="4"/>
  <c r="S314" i="4"/>
  <c r="S318" i="4"/>
  <c r="S322" i="4"/>
  <c r="S326" i="4"/>
  <c r="S329" i="4"/>
  <c r="S319" i="4"/>
  <c r="S323" i="4"/>
  <c r="S327" i="4"/>
  <c r="S339" i="4"/>
  <c r="S330" i="4"/>
  <c r="S353" i="4"/>
  <c r="S333" i="4"/>
  <c r="S355" i="4"/>
  <c r="S346" i="4"/>
  <c r="S293" i="4"/>
  <c r="S297" i="4"/>
  <c r="S301" i="4"/>
  <c r="S303" i="4"/>
  <c r="S307" i="4"/>
  <c r="S311" i="4"/>
  <c r="S315" i="4"/>
  <c r="S320" i="4"/>
  <c r="S324" i="4"/>
  <c r="S359" i="4"/>
  <c r="S352" i="4"/>
  <c r="S354" i="4"/>
  <c r="S343" i="4"/>
  <c r="S342" i="4"/>
  <c r="S356" i="4"/>
  <c r="S290" i="4"/>
  <c r="S287" i="4"/>
  <c r="S291" i="4"/>
  <c r="S294" i="4"/>
  <c r="S298" i="4"/>
  <c r="S304" i="4"/>
  <c r="S308" i="4"/>
  <c r="S312" i="4"/>
  <c r="S316" i="4"/>
  <c r="S321" i="4"/>
  <c r="S325" i="4"/>
  <c r="S328" i="4"/>
  <c r="S331" i="4"/>
  <c r="S340" i="4"/>
  <c r="S335" i="4"/>
  <c r="S345" i="4"/>
  <c r="S360" i="4"/>
  <c r="J286" i="4"/>
  <c r="I286" i="4"/>
  <c r="F286" i="4"/>
  <c r="D286" i="4"/>
  <c r="C286" i="4"/>
  <c r="Q285" i="4"/>
  <c r="P285" i="4"/>
  <c r="J285" i="4"/>
  <c r="I285" i="4"/>
  <c r="F285" i="4"/>
  <c r="D285" i="4"/>
  <c r="C285" i="4"/>
  <c r="Q284" i="4"/>
  <c r="P284" i="4"/>
  <c r="J284" i="4"/>
  <c r="I284" i="4"/>
  <c r="F284" i="4"/>
  <c r="D284" i="4"/>
  <c r="C284" i="4"/>
  <c r="Q283" i="4"/>
  <c r="P283" i="4"/>
  <c r="J283" i="4"/>
  <c r="I283" i="4"/>
  <c r="F283" i="4"/>
  <c r="D283" i="4"/>
  <c r="C283" i="4"/>
  <c r="Q282" i="4"/>
  <c r="P282" i="4"/>
  <c r="J282" i="4"/>
  <c r="I282" i="4"/>
  <c r="F282" i="4"/>
  <c r="D282" i="4"/>
  <c r="C282" i="4"/>
  <c r="Q281" i="4"/>
  <c r="P281" i="4"/>
  <c r="J281" i="4"/>
  <c r="I281" i="4"/>
  <c r="F281" i="4"/>
  <c r="D281" i="4"/>
  <c r="C281" i="4"/>
  <c r="Q280" i="4"/>
  <c r="P280" i="4"/>
  <c r="J280" i="4"/>
  <c r="I280" i="4"/>
  <c r="F280" i="4"/>
  <c r="D280" i="4"/>
  <c r="C280" i="4"/>
  <c r="Q279" i="4"/>
  <c r="P279" i="4"/>
  <c r="J279" i="4"/>
  <c r="I279" i="4"/>
  <c r="F279" i="4"/>
  <c r="D279" i="4"/>
  <c r="C279" i="4"/>
  <c r="Q278" i="4"/>
  <c r="P278" i="4"/>
  <c r="J278" i="4"/>
  <c r="I278" i="4"/>
  <c r="F278" i="4"/>
  <c r="D278" i="4"/>
  <c r="C278" i="4"/>
  <c r="Q277" i="4"/>
  <c r="P277" i="4"/>
  <c r="J277" i="4"/>
  <c r="I277" i="4"/>
  <c r="F277" i="4"/>
  <c r="D277" i="4"/>
  <c r="C277" i="4"/>
  <c r="Q276" i="4"/>
  <c r="P276" i="4"/>
  <c r="J276" i="4"/>
  <c r="I276" i="4"/>
  <c r="F276" i="4"/>
  <c r="D276" i="4"/>
  <c r="C276" i="4"/>
  <c r="Q275" i="4"/>
  <c r="P275" i="4"/>
  <c r="J275" i="4"/>
  <c r="I275" i="4"/>
  <c r="F275" i="4"/>
  <c r="D275" i="4"/>
  <c r="C275" i="4"/>
  <c r="Q274" i="4"/>
  <c r="P274" i="4"/>
  <c r="J274" i="4"/>
  <c r="I274" i="4"/>
  <c r="F274" i="4"/>
  <c r="D274" i="4"/>
  <c r="C274" i="4"/>
  <c r="Q273" i="4"/>
  <c r="P273" i="4"/>
  <c r="J273" i="4"/>
  <c r="I273" i="4"/>
  <c r="F273" i="4"/>
  <c r="D273" i="4"/>
  <c r="C273" i="4"/>
  <c r="Q272" i="4"/>
  <c r="P272" i="4"/>
  <c r="J272" i="4"/>
  <c r="I272" i="4"/>
  <c r="F272" i="4"/>
  <c r="D272" i="4"/>
  <c r="C272" i="4"/>
  <c r="Q271" i="4"/>
  <c r="P271" i="4"/>
  <c r="J271" i="4"/>
  <c r="I271" i="4"/>
  <c r="F271" i="4"/>
  <c r="D271" i="4"/>
  <c r="C271" i="4"/>
  <c r="Q270" i="4"/>
  <c r="P270" i="4"/>
  <c r="J270" i="4"/>
  <c r="I270" i="4"/>
  <c r="F270" i="4"/>
  <c r="D270" i="4"/>
  <c r="C270" i="4"/>
  <c r="Q269" i="4"/>
  <c r="P269" i="4"/>
  <c r="J269" i="4"/>
  <c r="I269" i="4"/>
  <c r="F269" i="4"/>
  <c r="D269" i="4"/>
  <c r="C269" i="4"/>
  <c r="Q268" i="4"/>
  <c r="P268" i="4"/>
  <c r="J268" i="4"/>
  <c r="I268" i="4"/>
  <c r="F268" i="4"/>
  <c r="D268" i="4"/>
  <c r="C268" i="4"/>
  <c r="Q267" i="4"/>
  <c r="P267" i="4"/>
  <c r="J267" i="4"/>
  <c r="I267" i="4"/>
  <c r="F267" i="4"/>
  <c r="D267" i="4"/>
  <c r="C267" i="4"/>
  <c r="Q266" i="4"/>
  <c r="P266" i="4"/>
  <c r="J266" i="4"/>
  <c r="I266" i="4"/>
  <c r="F266" i="4"/>
  <c r="D266" i="4"/>
  <c r="C266" i="4"/>
  <c r="Q265" i="4"/>
  <c r="P265" i="4"/>
  <c r="J265" i="4"/>
  <c r="I265" i="4"/>
  <c r="F265" i="4"/>
  <c r="D265" i="4"/>
  <c r="C265" i="4"/>
  <c r="Q264" i="4"/>
  <c r="P264" i="4"/>
  <c r="J264" i="4"/>
  <c r="I264" i="4"/>
  <c r="F264" i="4"/>
  <c r="D264" i="4"/>
  <c r="C264" i="4"/>
  <c r="Q263" i="4"/>
  <c r="P263" i="4"/>
  <c r="J263" i="4"/>
  <c r="I263" i="4"/>
  <c r="F263" i="4"/>
  <c r="D263" i="4"/>
  <c r="C263" i="4"/>
  <c r="Q262" i="4"/>
  <c r="P262" i="4"/>
  <c r="J262" i="4"/>
  <c r="I262" i="4"/>
  <c r="F262" i="4"/>
  <c r="D262" i="4"/>
  <c r="C262" i="4"/>
  <c r="Q261" i="4"/>
  <c r="P261" i="4"/>
  <c r="J261" i="4"/>
  <c r="I261" i="4"/>
  <c r="F261" i="4"/>
  <c r="D261" i="4"/>
  <c r="C261" i="4"/>
  <c r="Q260" i="4"/>
  <c r="P260" i="4"/>
  <c r="J260" i="4"/>
  <c r="I260" i="4"/>
  <c r="F260" i="4"/>
  <c r="D260" i="4"/>
  <c r="C260" i="4"/>
  <c r="Q259" i="4"/>
  <c r="P259" i="4"/>
  <c r="J259" i="4"/>
  <c r="I259" i="4"/>
  <c r="F259" i="4"/>
  <c r="D259" i="4"/>
  <c r="C259" i="4"/>
  <c r="Q258" i="4"/>
  <c r="P258" i="4"/>
  <c r="J258" i="4"/>
  <c r="I258" i="4"/>
  <c r="F258" i="4"/>
  <c r="D258" i="4"/>
  <c r="C258" i="4"/>
  <c r="Q257" i="4"/>
  <c r="P257" i="4"/>
  <c r="J257" i="4"/>
  <c r="I257" i="4"/>
  <c r="F257" i="4"/>
  <c r="D257" i="4"/>
  <c r="C257" i="4"/>
  <c r="Q256" i="4"/>
  <c r="P256" i="4"/>
  <c r="J256" i="4"/>
  <c r="I256" i="4"/>
  <c r="F256" i="4"/>
  <c r="D256" i="4"/>
  <c r="C256" i="4"/>
  <c r="Q255" i="4"/>
  <c r="P255" i="4"/>
  <c r="J255" i="4"/>
  <c r="I255" i="4"/>
  <c r="F255" i="4"/>
  <c r="D255" i="4"/>
  <c r="C255" i="4"/>
  <c r="Q254" i="4"/>
  <c r="P254" i="4"/>
  <c r="J254" i="4"/>
  <c r="I254" i="4"/>
  <c r="F254" i="4"/>
  <c r="D254" i="4"/>
  <c r="C254" i="4"/>
  <c r="Q253" i="4"/>
  <c r="P253" i="4"/>
  <c r="J253" i="4"/>
  <c r="I253" i="4"/>
  <c r="F253" i="4"/>
  <c r="D253" i="4"/>
  <c r="C253" i="4"/>
  <c r="Q252" i="4"/>
  <c r="P252" i="4"/>
  <c r="J252" i="4"/>
  <c r="I252" i="4"/>
  <c r="F252" i="4"/>
  <c r="D252" i="4"/>
  <c r="C252" i="4"/>
  <c r="Q251" i="4"/>
  <c r="P251" i="4"/>
  <c r="J251" i="4"/>
  <c r="I251" i="4"/>
  <c r="F251" i="4"/>
  <c r="D251" i="4"/>
  <c r="C251" i="4"/>
  <c r="Q250" i="4"/>
  <c r="P250" i="4"/>
  <c r="J250" i="4"/>
  <c r="I250" i="4"/>
  <c r="F250" i="4"/>
  <c r="D250" i="4"/>
  <c r="C250" i="4"/>
  <c r="Q249" i="4"/>
  <c r="P249" i="4"/>
  <c r="J249" i="4"/>
  <c r="I249" i="4"/>
  <c r="F249" i="4"/>
  <c r="D249" i="4"/>
  <c r="C249" i="4"/>
  <c r="Q248" i="4"/>
  <c r="P248" i="4"/>
  <c r="J248" i="4"/>
  <c r="I248" i="4"/>
  <c r="F248" i="4"/>
  <c r="D248" i="4"/>
  <c r="C248" i="4"/>
  <c r="Q247" i="4"/>
  <c r="P247" i="4"/>
  <c r="J247" i="4"/>
  <c r="I247" i="4"/>
  <c r="F247" i="4"/>
  <c r="D247" i="4"/>
  <c r="C247" i="4"/>
  <c r="Q246" i="4"/>
  <c r="P246" i="4"/>
  <c r="J246" i="4"/>
  <c r="I246" i="4"/>
  <c r="F246" i="4"/>
  <c r="D246" i="4"/>
  <c r="C246" i="4"/>
  <c r="Q245" i="4"/>
  <c r="P245" i="4"/>
  <c r="J245" i="4"/>
  <c r="I245" i="4"/>
  <c r="F245" i="4"/>
  <c r="D245" i="4"/>
  <c r="C245" i="4"/>
  <c r="Q244" i="4"/>
  <c r="P244" i="4"/>
  <c r="J244" i="4"/>
  <c r="I244" i="4"/>
  <c r="F244" i="4"/>
  <c r="D244" i="4"/>
  <c r="C244" i="4"/>
  <c r="Q243" i="4"/>
  <c r="P243" i="4"/>
  <c r="J243" i="4"/>
  <c r="I243" i="4"/>
  <c r="F243" i="4"/>
  <c r="D243" i="4"/>
  <c r="C243" i="4"/>
  <c r="Q242" i="4"/>
  <c r="P242" i="4"/>
  <c r="J242" i="4"/>
  <c r="I242" i="4"/>
  <c r="F242" i="4"/>
  <c r="D242" i="4"/>
  <c r="C242" i="4"/>
  <c r="Q241" i="4"/>
  <c r="P241" i="4"/>
  <c r="J241" i="4"/>
  <c r="I241" i="4"/>
  <c r="F241" i="4"/>
  <c r="D241" i="4"/>
  <c r="C241" i="4"/>
  <c r="Q240" i="4"/>
  <c r="P240" i="4"/>
  <c r="J240" i="4"/>
  <c r="I240" i="4"/>
  <c r="F240" i="4"/>
  <c r="D240" i="4"/>
  <c r="C240" i="4"/>
  <c r="Q239" i="4"/>
  <c r="P239" i="4"/>
  <c r="J239" i="4"/>
  <c r="I239" i="4"/>
  <c r="F239" i="4"/>
  <c r="D239" i="4"/>
  <c r="C239" i="4"/>
  <c r="Q238" i="4"/>
  <c r="P238" i="4"/>
  <c r="J238" i="4"/>
  <c r="I238" i="4"/>
  <c r="F238" i="4"/>
  <c r="D238" i="4"/>
  <c r="C238" i="4"/>
  <c r="Q237" i="4"/>
  <c r="P237" i="4"/>
  <c r="J237" i="4"/>
  <c r="I237" i="4"/>
  <c r="F237" i="4"/>
  <c r="D237" i="4"/>
  <c r="C237" i="4"/>
  <c r="Q236" i="4"/>
  <c r="P236" i="4"/>
  <c r="J236" i="4"/>
  <c r="I236" i="4"/>
  <c r="F236" i="4"/>
  <c r="D236" i="4"/>
  <c r="C236" i="4"/>
  <c r="Q235" i="4"/>
  <c r="P235" i="4"/>
  <c r="J235" i="4"/>
  <c r="I235" i="4"/>
  <c r="F235" i="4"/>
  <c r="D235" i="4"/>
  <c r="C235" i="4"/>
  <c r="Q234" i="4"/>
  <c r="P234" i="4"/>
  <c r="J234" i="4"/>
  <c r="I234" i="4"/>
  <c r="F234" i="4"/>
  <c r="D234" i="4"/>
  <c r="C234" i="4"/>
  <c r="Q233" i="4"/>
  <c r="P233" i="4"/>
  <c r="J233" i="4"/>
  <c r="I233" i="4"/>
  <c r="F233" i="4"/>
  <c r="D233" i="4"/>
  <c r="C233" i="4"/>
  <c r="Q232" i="4"/>
  <c r="P232" i="4"/>
  <c r="J232" i="4"/>
  <c r="I232" i="4"/>
  <c r="F232" i="4"/>
  <c r="D232" i="4"/>
  <c r="C232" i="4"/>
  <c r="Q231" i="4"/>
  <c r="P231" i="4"/>
  <c r="J231" i="4"/>
  <c r="I231" i="4"/>
  <c r="F231" i="4"/>
  <c r="D231" i="4"/>
  <c r="C231" i="4"/>
  <c r="Q230" i="4"/>
  <c r="P230" i="4"/>
  <c r="J230" i="4"/>
  <c r="I230" i="4"/>
  <c r="F230" i="4"/>
  <c r="D230" i="4"/>
  <c r="C230" i="4"/>
  <c r="Q229" i="4"/>
  <c r="P229" i="4"/>
  <c r="J229" i="4"/>
  <c r="I229" i="4"/>
  <c r="F229" i="4"/>
  <c r="D229" i="4"/>
  <c r="C229" i="4"/>
  <c r="Q228" i="4"/>
  <c r="P228" i="4"/>
  <c r="J228" i="4"/>
  <c r="I228" i="4"/>
  <c r="F228" i="4"/>
  <c r="D228" i="4"/>
  <c r="C228" i="4"/>
  <c r="Q227" i="4"/>
  <c r="P227" i="4"/>
  <c r="J227" i="4"/>
  <c r="I227" i="4"/>
  <c r="F227" i="4"/>
  <c r="D227" i="4"/>
  <c r="C227" i="4"/>
  <c r="Q226" i="4"/>
  <c r="P226" i="4"/>
  <c r="J226" i="4"/>
  <c r="I226" i="4"/>
  <c r="F226" i="4"/>
  <c r="D226" i="4"/>
  <c r="C226" i="4"/>
  <c r="Q225" i="4"/>
  <c r="P225" i="4"/>
  <c r="J225" i="4"/>
  <c r="I225" i="4"/>
  <c r="F225" i="4"/>
  <c r="D225" i="4"/>
  <c r="C225" i="4"/>
  <c r="Q224" i="4"/>
  <c r="P224" i="4"/>
  <c r="J224" i="4"/>
  <c r="I224" i="4"/>
  <c r="F224" i="4"/>
  <c r="D224" i="4"/>
  <c r="C224" i="4"/>
  <c r="Q223" i="4"/>
  <c r="P223" i="4"/>
  <c r="J223" i="4"/>
  <c r="I223" i="4"/>
  <c r="F223" i="4"/>
  <c r="D223" i="4"/>
  <c r="C223" i="4"/>
  <c r="Q222" i="4"/>
  <c r="P222" i="4"/>
  <c r="J222" i="4"/>
  <c r="I222" i="4"/>
  <c r="F222" i="4"/>
  <c r="D222" i="4"/>
  <c r="C222" i="4"/>
  <c r="Q221" i="4"/>
  <c r="P221" i="4"/>
  <c r="J221" i="4"/>
  <c r="I221" i="4"/>
  <c r="F221" i="4"/>
  <c r="D221" i="4"/>
  <c r="C221" i="4"/>
  <c r="Q220" i="4"/>
  <c r="P220" i="4"/>
  <c r="J220" i="4"/>
  <c r="I220" i="4"/>
  <c r="F220" i="4"/>
  <c r="D220" i="4"/>
  <c r="C220" i="4"/>
  <c r="Q219" i="4"/>
  <c r="P219" i="4"/>
  <c r="J219" i="4"/>
  <c r="I219" i="4"/>
  <c r="F219" i="4"/>
  <c r="D219" i="4"/>
  <c r="C219" i="4"/>
  <c r="Q218" i="4"/>
  <c r="P218" i="4"/>
  <c r="J218" i="4"/>
  <c r="I218" i="4"/>
  <c r="F218" i="4"/>
  <c r="D218" i="4"/>
  <c r="C218" i="4"/>
  <c r="Q217" i="4"/>
  <c r="P217" i="4"/>
  <c r="J217" i="4"/>
  <c r="I217" i="4"/>
  <c r="F217" i="4"/>
  <c r="D217" i="4"/>
  <c r="C217" i="4"/>
  <c r="Q216" i="4"/>
  <c r="P216" i="4"/>
  <c r="J216" i="4"/>
  <c r="I216" i="4"/>
  <c r="F216" i="4"/>
  <c r="D216" i="4"/>
  <c r="C216" i="4"/>
  <c r="Q215" i="4"/>
  <c r="P215" i="4"/>
  <c r="J215" i="4"/>
  <c r="I215" i="4"/>
  <c r="F215" i="4"/>
  <c r="D215" i="4"/>
  <c r="C215" i="4"/>
  <c r="Q214" i="4"/>
  <c r="P214" i="4"/>
  <c r="J214" i="4"/>
  <c r="I214" i="4"/>
  <c r="F214" i="4"/>
  <c r="D214" i="4"/>
  <c r="C214" i="4"/>
  <c r="Q213" i="4"/>
  <c r="P213" i="4"/>
  <c r="J213" i="4"/>
  <c r="I213" i="4"/>
  <c r="F213" i="4"/>
  <c r="D213" i="4"/>
  <c r="C213" i="4"/>
  <c r="Q212" i="4"/>
  <c r="P212" i="4"/>
  <c r="J212" i="4"/>
  <c r="I212" i="4"/>
  <c r="F212" i="4"/>
  <c r="D212" i="4"/>
  <c r="C212" i="4"/>
  <c r="Q211" i="4"/>
  <c r="P211" i="4"/>
  <c r="J211" i="4"/>
  <c r="I211" i="4"/>
  <c r="F211" i="4"/>
  <c r="D211" i="4"/>
  <c r="C211" i="4"/>
  <c r="Q210" i="4"/>
  <c r="P210" i="4"/>
  <c r="J210" i="4"/>
  <c r="I210" i="4"/>
  <c r="F210" i="4"/>
  <c r="D210" i="4"/>
  <c r="C210" i="4"/>
  <c r="Q209" i="4"/>
  <c r="P209" i="4"/>
  <c r="J209" i="4"/>
  <c r="I209" i="4"/>
  <c r="F209" i="4"/>
  <c r="D209" i="4"/>
  <c r="C209" i="4"/>
  <c r="Q208" i="4"/>
  <c r="P208" i="4"/>
  <c r="J208" i="4"/>
  <c r="I208" i="4"/>
  <c r="F208" i="4"/>
  <c r="D208" i="4"/>
  <c r="C208" i="4"/>
  <c r="Q207" i="4"/>
  <c r="P207" i="4"/>
  <c r="J207" i="4"/>
  <c r="I207" i="4"/>
  <c r="F207" i="4"/>
  <c r="D207" i="4"/>
  <c r="C207" i="4"/>
  <c r="Q206" i="4"/>
  <c r="P206" i="4"/>
  <c r="J206" i="4"/>
  <c r="I206" i="4"/>
  <c r="F206" i="4"/>
  <c r="D206" i="4"/>
  <c r="C206" i="4"/>
  <c r="Q205" i="4"/>
  <c r="P205" i="4"/>
  <c r="J205" i="4"/>
  <c r="I205" i="4"/>
  <c r="F205" i="4"/>
  <c r="D205" i="4"/>
  <c r="C205" i="4"/>
  <c r="Q204" i="4"/>
  <c r="P204" i="4"/>
  <c r="J204" i="4"/>
  <c r="I204" i="4"/>
  <c r="F204" i="4"/>
  <c r="D204" i="4"/>
  <c r="C204" i="4"/>
  <c r="Q203" i="4"/>
  <c r="P203" i="4"/>
  <c r="J203" i="4"/>
  <c r="I203" i="4"/>
  <c r="F203" i="4"/>
  <c r="D203" i="4"/>
  <c r="C203" i="4"/>
  <c r="Q202" i="4"/>
  <c r="P202" i="4"/>
  <c r="J202" i="4"/>
  <c r="I202" i="4"/>
  <c r="F202" i="4"/>
  <c r="D202" i="4"/>
  <c r="C202" i="4"/>
  <c r="Q201" i="4"/>
  <c r="P201" i="4"/>
  <c r="J201" i="4"/>
  <c r="I201" i="4"/>
  <c r="F201" i="4"/>
  <c r="D201" i="4"/>
  <c r="C201" i="4"/>
  <c r="Q200" i="4"/>
  <c r="P200" i="4"/>
  <c r="J200" i="4"/>
  <c r="I200" i="4"/>
  <c r="F200" i="4"/>
  <c r="D200" i="4"/>
  <c r="C200" i="4"/>
  <c r="Q199" i="4"/>
  <c r="P199" i="4"/>
  <c r="J199" i="4"/>
  <c r="I199" i="4"/>
  <c r="F199" i="4"/>
  <c r="D199" i="4"/>
  <c r="C199" i="4"/>
  <c r="Q198" i="4"/>
  <c r="P198" i="4"/>
  <c r="J198" i="4"/>
  <c r="I198" i="4"/>
  <c r="F198" i="4"/>
  <c r="D198" i="4"/>
  <c r="C198" i="4"/>
  <c r="Q197" i="4"/>
  <c r="P197" i="4"/>
  <c r="J197" i="4"/>
  <c r="I197" i="4"/>
  <c r="F197" i="4"/>
  <c r="D197" i="4"/>
  <c r="C197" i="4"/>
  <c r="Q196" i="4"/>
  <c r="P196" i="4"/>
  <c r="J196" i="4"/>
  <c r="I196" i="4"/>
  <c r="F196" i="4"/>
  <c r="D196" i="4"/>
  <c r="C196" i="4"/>
  <c r="Q195" i="4"/>
  <c r="P195" i="4"/>
  <c r="J195" i="4"/>
  <c r="I195" i="4"/>
  <c r="F195" i="4"/>
  <c r="D195" i="4"/>
  <c r="C195" i="4"/>
  <c r="Q194" i="4"/>
  <c r="P194" i="4"/>
  <c r="J194" i="4"/>
  <c r="I194" i="4"/>
  <c r="F194" i="4"/>
  <c r="D194" i="4"/>
  <c r="C194" i="4"/>
  <c r="Q193" i="4"/>
  <c r="P193" i="4"/>
  <c r="J193" i="4"/>
  <c r="I193" i="4"/>
  <c r="F193" i="4"/>
  <c r="D193" i="4"/>
  <c r="C193" i="4"/>
  <c r="Q192" i="4"/>
  <c r="P192" i="4"/>
  <c r="J192" i="4"/>
  <c r="I192" i="4"/>
  <c r="F192" i="4"/>
  <c r="D192" i="4"/>
  <c r="C192" i="4"/>
  <c r="Q191" i="4"/>
  <c r="P191" i="4"/>
  <c r="J191" i="4"/>
  <c r="I191" i="4"/>
  <c r="F191" i="4"/>
  <c r="D191" i="4"/>
  <c r="C191" i="4"/>
  <c r="Q190" i="4"/>
  <c r="P190" i="4"/>
  <c r="J190" i="4"/>
  <c r="I190" i="4"/>
  <c r="F190" i="4"/>
  <c r="D190" i="4"/>
  <c r="C190" i="4"/>
  <c r="Q189" i="4"/>
  <c r="P189" i="4"/>
  <c r="J189" i="4"/>
  <c r="I189" i="4"/>
  <c r="F189" i="4"/>
  <c r="D189" i="4"/>
  <c r="C189" i="4"/>
  <c r="Q188" i="4"/>
  <c r="P188" i="4"/>
  <c r="J188" i="4"/>
  <c r="I188" i="4"/>
  <c r="F188" i="4"/>
  <c r="D188" i="4"/>
  <c r="C188" i="4"/>
  <c r="Q187" i="4"/>
  <c r="P187" i="4"/>
  <c r="J187" i="4"/>
  <c r="I187" i="4"/>
  <c r="F187" i="4"/>
  <c r="D187" i="4"/>
  <c r="C187" i="4"/>
  <c r="Q186" i="4"/>
  <c r="P186" i="4"/>
  <c r="J186" i="4"/>
  <c r="I186" i="4"/>
  <c r="F186" i="4"/>
  <c r="D186" i="4"/>
  <c r="C186" i="4"/>
  <c r="Q185" i="4"/>
  <c r="P185" i="4"/>
  <c r="J185" i="4"/>
  <c r="I185" i="4"/>
  <c r="F185" i="4"/>
  <c r="D185" i="4"/>
  <c r="C185" i="4"/>
  <c r="Q184" i="4"/>
  <c r="P184" i="4"/>
  <c r="S258" i="4" l="1"/>
  <c r="S260" i="4"/>
  <c r="S190" i="4"/>
  <c r="S194" i="4"/>
  <c r="S198" i="4"/>
  <c r="S204" i="4"/>
  <c r="S208" i="4"/>
  <c r="S212" i="4"/>
  <c r="S215" i="4"/>
  <c r="S219" i="4"/>
  <c r="S223" i="4"/>
  <c r="S227" i="4"/>
  <c r="S231" i="4"/>
  <c r="S235" i="4"/>
  <c r="S239" i="4"/>
  <c r="S243" i="4"/>
  <c r="S245" i="4"/>
  <c r="S249" i="4"/>
  <c r="S253" i="4"/>
  <c r="S192" i="4"/>
  <c r="S196" i="4"/>
  <c r="S200" i="4"/>
  <c r="S202" i="4"/>
  <c r="S206" i="4"/>
  <c r="S210" i="4"/>
  <c r="S214" i="4"/>
  <c r="S217" i="4"/>
  <c r="S221" i="4"/>
  <c r="S225" i="4"/>
  <c r="S229" i="4"/>
  <c r="S233" i="4"/>
  <c r="S237" i="4"/>
  <c r="S241" i="4"/>
  <c r="S247" i="4"/>
  <c r="S251" i="4"/>
  <c r="S255" i="4"/>
  <c r="S264" i="4"/>
  <c r="S268" i="4"/>
  <c r="S272" i="4"/>
  <c r="S276" i="4"/>
  <c r="S280" i="4"/>
  <c r="S284" i="4"/>
  <c r="S185" i="4"/>
  <c r="S191" i="4"/>
  <c r="S195" i="4"/>
  <c r="S199" i="4"/>
  <c r="S205" i="4"/>
  <c r="S209" i="4"/>
  <c r="S213" i="4"/>
  <c r="S216" i="4"/>
  <c r="S220" i="4"/>
  <c r="S224" i="4"/>
  <c r="S228" i="4"/>
  <c r="S232" i="4"/>
  <c r="S236" i="4"/>
  <c r="S240" i="4"/>
  <c r="S244" i="4"/>
  <c r="S246" i="4"/>
  <c r="S250" i="4"/>
  <c r="S254" i="4"/>
  <c r="S259" i="4"/>
  <c r="S263" i="4"/>
  <c r="S267" i="4"/>
  <c r="S271" i="4"/>
  <c r="S275" i="4"/>
  <c r="S279" i="4"/>
  <c r="S283" i="4"/>
  <c r="S189" i="4"/>
  <c r="S193" i="4"/>
  <c r="S197" i="4"/>
  <c r="S201" i="4"/>
  <c r="S203" i="4"/>
  <c r="S207" i="4"/>
  <c r="S211" i="4"/>
  <c r="S218" i="4"/>
  <c r="S222" i="4"/>
  <c r="S226" i="4"/>
  <c r="S230" i="4"/>
  <c r="S234" i="4"/>
  <c r="S238" i="4"/>
  <c r="S242" i="4"/>
  <c r="S248" i="4"/>
  <c r="S252" i="4"/>
  <c r="S256" i="4"/>
  <c r="S257" i="4"/>
  <c r="S261" i="4"/>
  <c r="S265" i="4"/>
  <c r="S269" i="4"/>
  <c r="S273" i="4"/>
  <c r="S277" i="4"/>
  <c r="S281" i="4"/>
  <c r="S285" i="4"/>
  <c r="S186" i="4"/>
  <c r="S262" i="4"/>
  <c r="S266" i="4"/>
  <c r="S270" i="4"/>
  <c r="S274" i="4"/>
  <c r="S278" i="4"/>
  <c r="S282" i="4"/>
  <c r="S286" i="4"/>
  <c r="S187" i="4"/>
  <c r="S188" i="4"/>
  <c r="J184" i="4"/>
  <c r="I184" i="4"/>
  <c r="F184" i="4"/>
  <c r="D184" i="4"/>
  <c r="C184" i="4"/>
  <c r="Q183" i="4"/>
  <c r="P183" i="4"/>
  <c r="J183" i="4"/>
  <c r="I183" i="4"/>
  <c r="F183" i="4"/>
  <c r="D183" i="4"/>
  <c r="C183" i="4"/>
  <c r="Q182" i="4"/>
  <c r="P182" i="4"/>
  <c r="J182" i="4"/>
  <c r="I182" i="4"/>
  <c r="F182" i="4"/>
  <c r="D182" i="4"/>
  <c r="C182" i="4"/>
  <c r="Q181" i="4"/>
  <c r="P181" i="4"/>
  <c r="J181" i="4"/>
  <c r="I181" i="4"/>
  <c r="F181" i="4"/>
  <c r="D181" i="4"/>
  <c r="C181" i="4"/>
  <c r="Q180" i="4"/>
  <c r="P180" i="4"/>
  <c r="J180" i="4"/>
  <c r="I180" i="4"/>
  <c r="F180" i="4"/>
  <c r="D180" i="4"/>
  <c r="C180" i="4"/>
  <c r="Q179" i="4"/>
  <c r="P179" i="4"/>
  <c r="J179" i="4"/>
  <c r="I179" i="4"/>
  <c r="F179" i="4"/>
  <c r="D179" i="4"/>
  <c r="C179" i="4"/>
  <c r="Q178" i="4"/>
  <c r="P178" i="4"/>
  <c r="J178" i="4"/>
  <c r="I178" i="4"/>
  <c r="F178" i="4"/>
  <c r="D178" i="4"/>
  <c r="C178" i="4"/>
  <c r="Q177" i="4"/>
  <c r="P177" i="4"/>
  <c r="J177" i="4"/>
  <c r="I177" i="4"/>
  <c r="F177" i="4"/>
  <c r="D177" i="4"/>
  <c r="C177" i="4"/>
  <c r="Q176" i="4"/>
  <c r="P176" i="4"/>
  <c r="J176" i="4"/>
  <c r="I176" i="4"/>
  <c r="F176" i="4"/>
  <c r="D176" i="4"/>
  <c r="C176" i="4"/>
  <c r="Q175" i="4"/>
  <c r="P175" i="4"/>
  <c r="J175" i="4"/>
  <c r="I175" i="4"/>
  <c r="F175" i="4"/>
  <c r="D175" i="4"/>
  <c r="C175" i="4"/>
  <c r="Q174" i="4"/>
  <c r="P174" i="4"/>
  <c r="J174" i="4"/>
  <c r="I174" i="4"/>
  <c r="F174" i="4"/>
  <c r="D174" i="4"/>
  <c r="C174" i="4"/>
  <c r="Q173" i="4"/>
  <c r="P173" i="4"/>
  <c r="J173" i="4"/>
  <c r="I173" i="4"/>
  <c r="F173" i="4"/>
  <c r="D173" i="4"/>
  <c r="C173" i="4"/>
  <c r="Q172" i="4"/>
  <c r="P172" i="4"/>
  <c r="J172" i="4"/>
  <c r="I172" i="4"/>
  <c r="F172" i="4"/>
  <c r="D172" i="4"/>
  <c r="C172" i="4"/>
  <c r="Q171" i="4"/>
  <c r="P171" i="4"/>
  <c r="J171" i="4"/>
  <c r="I171" i="4"/>
  <c r="F171" i="4"/>
  <c r="D171" i="4"/>
  <c r="C171" i="4"/>
  <c r="Q170" i="4"/>
  <c r="P170" i="4"/>
  <c r="J170" i="4"/>
  <c r="I170" i="4"/>
  <c r="F170" i="4"/>
  <c r="D170" i="4"/>
  <c r="C170" i="4"/>
  <c r="Q169" i="4"/>
  <c r="P169" i="4"/>
  <c r="J169" i="4"/>
  <c r="I169" i="4"/>
  <c r="F169" i="4"/>
  <c r="D169" i="4"/>
  <c r="C169" i="4"/>
  <c r="Q168" i="4"/>
  <c r="P168" i="4"/>
  <c r="J168" i="4"/>
  <c r="I168" i="4"/>
  <c r="F168" i="4"/>
  <c r="D168" i="4"/>
  <c r="C168" i="4"/>
  <c r="Q167" i="4"/>
  <c r="P167" i="4"/>
  <c r="J167" i="4"/>
  <c r="I167" i="4"/>
  <c r="F167" i="4"/>
  <c r="D167" i="4"/>
  <c r="C167" i="4"/>
  <c r="Q166" i="4"/>
  <c r="P166" i="4"/>
  <c r="J166" i="4"/>
  <c r="I166" i="4"/>
  <c r="F166" i="4"/>
  <c r="D166" i="4"/>
  <c r="C166" i="4"/>
  <c r="Q165" i="4"/>
  <c r="P165" i="4"/>
  <c r="J165" i="4"/>
  <c r="I165" i="4"/>
  <c r="F165" i="4"/>
  <c r="D165" i="4"/>
  <c r="C165" i="4"/>
  <c r="Q164" i="4"/>
  <c r="P164" i="4"/>
  <c r="J164" i="4"/>
  <c r="I164" i="4"/>
  <c r="F164" i="4"/>
  <c r="D164" i="4"/>
  <c r="C164" i="4"/>
  <c r="Q163" i="4"/>
  <c r="P163" i="4"/>
  <c r="J163" i="4"/>
  <c r="I163" i="4"/>
  <c r="F163" i="4"/>
  <c r="D163" i="4"/>
  <c r="C163" i="4"/>
  <c r="Q162" i="4"/>
  <c r="P162" i="4"/>
  <c r="J162" i="4"/>
  <c r="I162" i="4"/>
  <c r="F162" i="4"/>
  <c r="D162" i="4"/>
  <c r="C162" i="4"/>
  <c r="Q161" i="4"/>
  <c r="P161" i="4"/>
  <c r="J161" i="4"/>
  <c r="I161" i="4"/>
  <c r="F161" i="4"/>
  <c r="D161" i="4"/>
  <c r="C161" i="4"/>
  <c r="Q160" i="4"/>
  <c r="P160" i="4"/>
  <c r="J160" i="4"/>
  <c r="I160" i="4"/>
  <c r="F160" i="4"/>
  <c r="D160" i="4"/>
  <c r="C160" i="4"/>
  <c r="Q159" i="4"/>
  <c r="P159" i="4"/>
  <c r="J159" i="4"/>
  <c r="I159" i="4"/>
  <c r="F159" i="4"/>
  <c r="D159" i="4"/>
  <c r="C159" i="4"/>
  <c r="Q158" i="4"/>
  <c r="P158" i="4"/>
  <c r="J158" i="4"/>
  <c r="I158" i="4"/>
  <c r="F158" i="4"/>
  <c r="D158" i="4"/>
  <c r="C158" i="4"/>
  <c r="Q157" i="4"/>
  <c r="P157" i="4"/>
  <c r="J157" i="4"/>
  <c r="I157" i="4"/>
  <c r="F157" i="4"/>
  <c r="D157" i="4"/>
  <c r="C157" i="4"/>
  <c r="Q156" i="4"/>
  <c r="P156" i="4"/>
  <c r="J156" i="4"/>
  <c r="I156" i="4"/>
  <c r="F156" i="4"/>
  <c r="D156" i="4"/>
  <c r="C156" i="4"/>
  <c r="Q155" i="4"/>
  <c r="P155" i="4"/>
  <c r="J155" i="4"/>
  <c r="I155" i="4"/>
  <c r="F155" i="4"/>
  <c r="D155" i="4"/>
  <c r="C155" i="4"/>
  <c r="Q154" i="4"/>
  <c r="P154" i="4"/>
  <c r="J154" i="4"/>
  <c r="I154" i="4"/>
  <c r="F154" i="4"/>
  <c r="D154" i="4"/>
  <c r="C154" i="4"/>
  <c r="Q153" i="4"/>
  <c r="P153" i="4"/>
  <c r="J153" i="4"/>
  <c r="I153" i="4"/>
  <c r="F153" i="4"/>
  <c r="D153" i="4"/>
  <c r="C153" i="4"/>
  <c r="Q152" i="4"/>
  <c r="P152" i="4"/>
  <c r="J152" i="4"/>
  <c r="I152" i="4"/>
  <c r="F152" i="4"/>
  <c r="D152" i="4"/>
  <c r="C152" i="4"/>
  <c r="Q151" i="4"/>
  <c r="P151" i="4"/>
  <c r="J151" i="4"/>
  <c r="I151" i="4"/>
  <c r="F151" i="4"/>
  <c r="D151" i="4"/>
  <c r="C151" i="4"/>
  <c r="Q150" i="4"/>
  <c r="P150" i="4"/>
  <c r="J150" i="4"/>
  <c r="I150" i="4"/>
  <c r="F150" i="4"/>
  <c r="D150" i="4"/>
  <c r="C150" i="4"/>
  <c r="Q149" i="4"/>
  <c r="P149" i="4"/>
  <c r="J149" i="4"/>
  <c r="I149" i="4"/>
  <c r="F149" i="4"/>
  <c r="D149" i="4"/>
  <c r="C149" i="4"/>
  <c r="Q148" i="4"/>
  <c r="P148" i="4"/>
  <c r="J148" i="4"/>
  <c r="I148" i="4"/>
  <c r="F148" i="4"/>
  <c r="D148" i="4"/>
  <c r="C148" i="4"/>
  <c r="Q147" i="4"/>
  <c r="P147" i="4"/>
  <c r="S149" i="4" l="1"/>
  <c r="S153" i="4"/>
  <c r="S157" i="4"/>
  <c r="S151" i="4"/>
  <c r="S155" i="4"/>
  <c r="S158" i="4"/>
  <c r="S161" i="4"/>
  <c r="S165" i="4"/>
  <c r="S169" i="4"/>
  <c r="S172" i="4"/>
  <c r="S176" i="4"/>
  <c r="S180" i="4"/>
  <c r="S184" i="4"/>
  <c r="S159" i="4"/>
  <c r="S163" i="4"/>
  <c r="S167" i="4"/>
  <c r="S171" i="4"/>
  <c r="S174" i="4"/>
  <c r="S178" i="4"/>
  <c r="S182" i="4"/>
  <c r="S148" i="4"/>
  <c r="S152" i="4"/>
  <c r="S156" i="4"/>
  <c r="S164" i="4"/>
  <c r="S168" i="4"/>
  <c r="S175" i="4"/>
  <c r="S179" i="4"/>
  <c r="S183" i="4"/>
  <c r="S150" i="4"/>
  <c r="S154" i="4"/>
  <c r="S162" i="4"/>
  <c r="S166" i="4"/>
  <c r="S170" i="4"/>
  <c r="S173" i="4"/>
  <c r="S177" i="4"/>
  <c r="S181" i="4"/>
  <c r="S160" i="4"/>
  <c r="J147" i="4"/>
  <c r="I147" i="4"/>
  <c r="F147" i="4"/>
  <c r="D147" i="4"/>
  <c r="C147" i="4"/>
  <c r="Q146" i="4"/>
  <c r="P146" i="4"/>
  <c r="J146" i="4"/>
  <c r="I146" i="4"/>
  <c r="F146" i="4"/>
  <c r="D146" i="4"/>
  <c r="C146" i="4"/>
  <c r="Q145" i="4"/>
  <c r="P145" i="4"/>
  <c r="J145" i="4"/>
  <c r="I145" i="4"/>
  <c r="F145" i="4"/>
  <c r="D145" i="4"/>
  <c r="C145" i="4"/>
  <c r="Q144" i="4"/>
  <c r="P144" i="4"/>
  <c r="J144" i="4"/>
  <c r="I144" i="4"/>
  <c r="F144" i="4"/>
  <c r="D144" i="4"/>
  <c r="C144" i="4"/>
  <c r="Q143" i="4"/>
  <c r="P143" i="4"/>
  <c r="J143" i="4"/>
  <c r="I143" i="4"/>
  <c r="F143" i="4"/>
  <c r="D143" i="4"/>
  <c r="C143" i="4"/>
  <c r="Q142" i="4"/>
  <c r="P142" i="4"/>
  <c r="J142" i="4"/>
  <c r="I142" i="4"/>
  <c r="F142" i="4"/>
  <c r="D142" i="4"/>
  <c r="C142" i="4"/>
  <c r="Q141" i="4"/>
  <c r="P141" i="4"/>
  <c r="J141" i="4"/>
  <c r="I141" i="4"/>
  <c r="F141" i="4"/>
  <c r="D141" i="4"/>
  <c r="C141" i="4"/>
  <c r="Q140" i="4"/>
  <c r="P140" i="4"/>
  <c r="J140" i="4"/>
  <c r="I140" i="4"/>
  <c r="F140" i="4"/>
  <c r="D140" i="4"/>
  <c r="C140" i="4"/>
  <c r="Q139" i="4"/>
  <c r="P139" i="4"/>
  <c r="J139" i="4"/>
  <c r="I139" i="4"/>
  <c r="F139" i="4"/>
  <c r="D139" i="4"/>
  <c r="C139" i="4"/>
  <c r="Q138" i="4"/>
  <c r="P138" i="4"/>
  <c r="J138" i="4"/>
  <c r="I138" i="4"/>
  <c r="F138" i="4"/>
  <c r="D138" i="4"/>
  <c r="C138" i="4"/>
  <c r="Q137" i="4"/>
  <c r="P137" i="4"/>
  <c r="J137" i="4"/>
  <c r="I137" i="4"/>
  <c r="F137" i="4"/>
  <c r="D137" i="4"/>
  <c r="C137" i="4"/>
  <c r="Q136" i="4"/>
  <c r="P136" i="4"/>
  <c r="J136" i="4"/>
  <c r="I136" i="4"/>
  <c r="F136" i="4"/>
  <c r="D136" i="4"/>
  <c r="C136" i="4"/>
  <c r="Q135" i="4"/>
  <c r="P135" i="4"/>
  <c r="J135" i="4"/>
  <c r="I135" i="4"/>
  <c r="F135" i="4"/>
  <c r="D135" i="4"/>
  <c r="C135" i="4"/>
  <c r="Q134" i="4"/>
  <c r="P134" i="4"/>
  <c r="J134" i="4"/>
  <c r="I134" i="4"/>
  <c r="F134" i="4"/>
  <c r="D134" i="4"/>
  <c r="C134" i="4"/>
  <c r="Q133" i="4"/>
  <c r="P133" i="4"/>
  <c r="J133" i="4"/>
  <c r="I133" i="4"/>
  <c r="F133" i="4"/>
  <c r="D133" i="4"/>
  <c r="C133" i="4"/>
  <c r="Q132" i="4"/>
  <c r="P132" i="4"/>
  <c r="J132" i="4"/>
  <c r="I132" i="4"/>
  <c r="F132" i="4"/>
  <c r="D132" i="4"/>
  <c r="C132" i="4"/>
  <c r="Q131" i="4"/>
  <c r="P131" i="4"/>
  <c r="J131" i="4"/>
  <c r="I131" i="4"/>
  <c r="F131" i="4"/>
  <c r="D131" i="4"/>
  <c r="C131" i="4"/>
  <c r="Q130" i="4"/>
  <c r="P130" i="4"/>
  <c r="J130" i="4"/>
  <c r="I130" i="4"/>
  <c r="F130" i="4"/>
  <c r="D130" i="4"/>
  <c r="C130" i="4"/>
  <c r="Q129" i="4"/>
  <c r="P129" i="4"/>
  <c r="J129" i="4"/>
  <c r="I129" i="4"/>
  <c r="F129" i="4"/>
  <c r="D129" i="4"/>
  <c r="C129" i="4"/>
  <c r="Q128" i="4"/>
  <c r="P128" i="4"/>
  <c r="J128" i="4"/>
  <c r="I128" i="4"/>
  <c r="F128" i="4"/>
  <c r="D128" i="4"/>
  <c r="C128" i="4"/>
  <c r="Q127" i="4"/>
  <c r="P127" i="4"/>
  <c r="J127" i="4"/>
  <c r="I127" i="4"/>
  <c r="F127" i="4"/>
  <c r="D127" i="4"/>
  <c r="C127" i="4"/>
  <c r="Q126" i="4"/>
  <c r="P126" i="4"/>
  <c r="J126" i="4"/>
  <c r="I126" i="4"/>
  <c r="F126" i="4"/>
  <c r="D126" i="4"/>
  <c r="C126" i="4"/>
  <c r="Q125" i="4"/>
  <c r="P125" i="4"/>
  <c r="J125" i="4"/>
  <c r="I125" i="4"/>
  <c r="F125" i="4"/>
  <c r="D125" i="4"/>
  <c r="C125" i="4"/>
  <c r="Q124" i="4"/>
  <c r="P124" i="4"/>
  <c r="J124" i="4"/>
  <c r="I124" i="4"/>
  <c r="F124" i="4"/>
  <c r="D124" i="4"/>
  <c r="C124" i="4"/>
  <c r="Q123" i="4"/>
  <c r="P123" i="4"/>
  <c r="J123" i="4"/>
  <c r="I123" i="4"/>
  <c r="F123" i="4"/>
  <c r="D123" i="4"/>
  <c r="C123" i="4"/>
  <c r="Q122" i="4"/>
  <c r="P122" i="4"/>
  <c r="J122" i="4"/>
  <c r="I122" i="4"/>
  <c r="F122" i="4"/>
  <c r="D122" i="4"/>
  <c r="C122" i="4"/>
  <c r="Q121" i="4"/>
  <c r="P121" i="4"/>
  <c r="J121" i="4"/>
  <c r="I121" i="4"/>
  <c r="F121" i="4"/>
  <c r="D121" i="4"/>
  <c r="C121" i="4"/>
  <c r="Q120" i="4"/>
  <c r="P120" i="4"/>
  <c r="J120" i="4"/>
  <c r="I120" i="4"/>
  <c r="F120" i="4"/>
  <c r="D120" i="4"/>
  <c r="C120" i="4"/>
  <c r="Q119" i="4"/>
  <c r="P119" i="4"/>
  <c r="J119" i="4"/>
  <c r="I119" i="4"/>
  <c r="F119" i="4"/>
  <c r="D119" i="4"/>
  <c r="C119" i="4"/>
  <c r="Q118" i="4"/>
  <c r="P118" i="4"/>
  <c r="J118" i="4"/>
  <c r="I118" i="4"/>
  <c r="F118" i="4"/>
  <c r="D118" i="4"/>
  <c r="C118" i="4"/>
  <c r="Q117" i="4"/>
  <c r="P117" i="4"/>
  <c r="J117" i="4"/>
  <c r="I117" i="4"/>
  <c r="F117" i="4"/>
  <c r="D117" i="4"/>
  <c r="C117" i="4"/>
  <c r="Q116" i="4"/>
  <c r="P116" i="4"/>
  <c r="J116" i="4"/>
  <c r="I116" i="4"/>
  <c r="F116" i="4"/>
  <c r="D116" i="4"/>
  <c r="C116" i="4"/>
  <c r="Q115" i="4"/>
  <c r="P115" i="4"/>
  <c r="J115" i="4"/>
  <c r="I115" i="4"/>
  <c r="F115" i="4"/>
  <c r="D115" i="4"/>
  <c r="C115" i="4"/>
  <c r="Q114" i="4"/>
  <c r="P114" i="4"/>
  <c r="J114" i="4"/>
  <c r="I114" i="4"/>
  <c r="F114" i="4"/>
  <c r="D114" i="4"/>
  <c r="C114" i="4"/>
  <c r="Q113" i="4"/>
  <c r="P113" i="4"/>
  <c r="J113" i="4"/>
  <c r="I113" i="4"/>
  <c r="F113" i="4"/>
  <c r="D113" i="4"/>
  <c r="C113" i="4"/>
  <c r="Q112" i="4"/>
  <c r="P112" i="4"/>
  <c r="J112" i="4"/>
  <c r="I112" i="4"/>
  <c r="F112" i="4"/>
  <c r="D112" i="4"/>
  <c r="C112" i="4"/>
  <c r="Q111" i="4"/>
  <c r="P111" i="4"/>
  <c r="J111" i="4"/>
  <c r="I111" i="4"/>
  <c r="F111" i="4"/>
  <c r="D111" i="4"/>
  <c r="C111" i="4"/>
  <c r="Q110" i="4"/>
  <c r="P110" i="4"/>
  <c r="J110" i="4"/>
  <c r="I110" i="4"/>
  <c r="F110" i="4"/>
  <c r="D110" i="4"/>
  <c r="C110" i="4"/>
  <c r="Q109" i="4"/>
  <c r="P109" i="4"/>
  <c r="J109" i="4"/>
  <c r="I109" i="4"/>
  <c r="F109" i="4"/>
  <c r="D109" i="4"/>
  <c r="C109" i="4"/>
  <c r="Q108" i="4"/>
  <c r="P108" i="4"/>
  <c r="J108" i="4"/>
  <c r="I108" i="4"/>
  <c r="F108" i="4"/>
  <c r="D108" i="4"/>
  <c r="C108" i="4"/>
  <c r="Q107" i="4"/>
  <c r="P107" i="4"/>
  <c r="J107" i="4"/>
  <c r="I107" i="4"/>
  <c r="F107" i="4"/>
  <c r="D107" i="4"/>
  <c r="C107" i="4"/>
  <c r="Q106" i="4"/>
  <c r="P106" i="4"/>
  <c r="J106" i="4"/>
  <c r="I106" i="4"/>
  <c r="F106" i="4"/>
  <c r="D106" i="4"/>
  <c r="C106" i="4"/>
  <c r="Q105" i="4"/>
  <c r="P105" i="4"/>
  <c r="J105" i="4"/>
  <c r="I105" i="4"/>
  <c r="F105" i="4"/>
  <c r="D105" i="4"/>
  <c r="C105" i="4"/>
  <c r="Q104" i="4"/>
  <c r="P104" i="4"/>
  <c r="J104" i="4"/>
  <c r="I104" i="4"/>
  <c r="F104" i="4"/>
  <c r="D104" i="4"/>
  <c r="C104" i="4"/>
  <c r="Q103" i="4"/>
  <c r="P103" i="4"/>
  <c r="J103" i="4"/>
  <c r="I103" i="4"/>
  <c r="F103" i="4"/>
  <c r="D103" i="4"/>
  <c r="C103" i="4"/>
  <c r="Q102" i="4"/>
  <c r="P102" i="4"/>
  <c r="J102" i="4"/>
  <c r="I102" i="4"/>
  <c r="F102" i="4"/>
  <c r="D102" i="4"/>
  <c r="C102" i="4"/>
  <c r="Q101" i="4"/>
  <c r="P101" i="4"/>
  <c r="J101" i="4"/>
  <c r="I101" i="4"/>
  <c r="F101" i="4"/>
  <c r="D101" i="4"/>
  <c r="C101" i="4"/>
  <c r="Q100" i="4"/>
  <c r="P100" i="4"/>
  <c r="J100" i="4"/>
  <c r="I100" i="4"/>
  <c r="F100" i="4"/>
  <c r="D100" i="4"/>
  <c r="C100" i="4"/>
  <c r="Q99" i="4"/>
  <c r="P99" i="4"/>
  <c r="J99" i="4"/>
  <c r="I99" i="4"/>
  <c r="F99" i="4"/>
  <c r="D99" i="4"/>
  <c r="C99" i="4"/>
  <c r="Q98" i="4"/>
  <c r="P98" i="4"/>
  <c r="J98" i="4"/>
  <c r="I98" i="4"/>
  <c r="F98" i="4"/>
  <c r="D98" i="4"/>
  <c r="C98" i="4"/>
  <c r="Q97" i="4"/>
  <c r="P97" i="4"/>
  <c r="J97" i="4"/>
  <c r="I97" i="4"/>
  <c r="F97" i="4"/>
  <c r="D97" i="4"/>
  <c r="C97" i="4"/>
  <c r="Q96" i="4"/>
  <c r="P96" i="4"/>
  <c r="J96" i="4"/>
  <c r="I96" i="4"/>
  <c r="F96" i="4"/>
  <c r="D96" i="4"/>
  <c r="C96" i="4"/>
  <c r="Q95" i="4"/>
  <c r="P95" i="4"/>
  <c r="J95" i="4"/>
  <c r="I95" i="4"/>
  <c r="F95" i="4"/>
  <c r="D95" i="4"/>
  <c r="C95" i="4"/>
  <c r="Q94" i="4"/>
  <c r="P94" i="4"/>
  <c r="J94" i="4"/>
  <c r="I94" i="4"/>
  <c r="F94" i="4"/>
  <c r="D94" i="4"/>
  <c r="C94" i="4"/>
  <c r="Q93" i="4"/>
  <c r="P93" i="4"/>
  <c r="J93" i="4"/>
  <c r="I93" i="4"/>
  <c r="F93" i="4"/>
  <c r="D93" i="4"/>
  <c r="C93" i="4"/>
  <c r="Q92" i="4"/>
  <c r="P92" i="4"/>
  <c r="J92" i="4"/>
  <c r="I92" i="4"/>
  <c r="F92" i="4"/>
  <c r="D92" i="4"/>
  <c r="C92" i="4"/>
  <c r="Q91" i="4"/>
  <c r="P91" i="4"/>
  <c r="J91" i="4"/>
  <c r="I91" i="4"/>
  <c r="F91" i="4"/>
  <c r="D91" i="4"/>
  <c r="C91" i="4"/>
  <c r="Q90" i="4"/>
  <c r="P90" i="4"/>
  <c r="J90" i="4"/>
  <c r="I90" i="4"/>
  <c r="F90" i="4"/>
  <c r="D90" i="4"/>
  <c r="C90" i="4"/>
  <c r="Q89" i="4"/>
  <c r="P89" i="4"/>
  <c r="J89" i="4"/>
  <c r="I89" i="4"/>
  <c r="F89" i="4"/>
  <c r="D89" i="4"/>
  <c r="C89" i="4"/>
  <c r="Q88" i="4"/>
  <c r="P88" i="4"/>
  <c r="J88" i="4"/>
  <c r="I88" i="4"/>
  <c r="F88" i="4"/>
  <c r="D88" i="4"/>
  <c r="C88" i="4"/>
  <c r="Q87" i="4"/>
  <c r="P87" i="4"/>
  <c r="J87" i="4"/>
  <c r="I87" i="4"/>
  <c r="F87" i="4"/>
  <c r="D87" i="4"/>
  <c r="C87" i="4"/>
  <c r="Q86" i="4"/>
  <c r="P86" i="4"/>
  <c r="J86" i="4"/>
  <c r="I86" i="4"/>
  <c r="F86" i="4"/>
  <c r="D86" i="4"/>
  <c r="C86" i="4"/>
  <c r="Q85" i="4"/>
  <c r="P85" i="4"/>
  <c r="J85" i="4"/>
  <c r="I85" i="4"/>
  <c r="F85" i="4"/>
  <c r="D85" i="4"/>
  <c r="C85" i="4"/>
  <c r="Q84" i="4"/>
  <c r="P84" i="4"/>
  <c r="J84" i="4"/>
  <c r="I84" i="4"/>
  <c r="F84" i="4"/>
  <c r="D84" i="4"/>
  <c r="C84" i="4"/>
  <c r="Q83" i="4"/>
  <c r="P83" i="4"/>
  <c r="J83" i="4"/>
  <c r="I83" i="4"/>
  <c r="F83" i="4"/>
  <c r="D83" i="4"/>
  <c r="C83" i="4"/>
  <c r="Q82" i="4"/>
  <c r="P82" i="4"/>
  <c r="J82" i="4"/>
  <c r="I82" i="4"/>
  <c r="F82" i="4"/>
  <c r="D82" i="4"/>
  <c r="C82" i="4"/>
  <c r="Q81" i="4"/>
  <c r="P81" i="4"/>
  <c r="J81" i="4"/>
  <c r="I81" i="4"/>
  <c r="F81" i="4"/>
  <c r="D81" i="4"/>
  <c r="C81" i="4"/>
  <c r="Q80" i="4"/>
  <c r="P80" i="4"/>
  <c r="J80" i="4"/>
  <c r="I80" i="4"/>
  <c r="F80" i="4"/>
  <c r="D80" i="4"/>
  <c r="C80" i="4"/>
  <c r="Q79" i="4"/>
  <c r="P79" i="4"/>
  <c r="J79" i="4"/>
  <c r="I79" i="4"/>
  <c r="F79" i="4"/>
  <c r="D79" i="4"/>
  <c r="C79" i="4"/>
  <c r="Q78" i="4"/>
  <c r="P78" i="4"/>
  <c r="J78" i="4"/>
  <c r="I78" i="4"/>
  <c r="F78" i="4"/>
  <c r="D78" i="4"/>
  <c r="C78" i="4"/>
  <c r="Q77" i="4"/>
  <c r="P77" i="4"/>
  <c r="J77" i="4"/>
  <c r="I77" i="4"/>
  <c r="F77" i="4"/>
  <c r="D77" i="4"/>
  <c r="C77" i="4"/>
  <c r="Q76" i="4"/>
  <c r="P76" i="4"/>
  <c r="S84" i="4" l="1"/>
  <c r="S88" i="4"/>
  <c r="S95" i="4"/>
  <c r="S98" i="4"/>
  <c r="S102" i="4"/>
  <c r="S105" i="4"/>
  <c r="S109" i="4"/>
  <c r="S112" i="4"/>
  <c r="S116" i="4"/>
  <c r="S123" i="4"/>
  <c r="S127" i="4"/>
  <c r="S133" i="4"/>
  <c r="S137" i="4"/>
  <c r="S141" i="4"/>
  <c r="S145" i="4"/>
  <c r="S115" i="4"/>
  <c r="S118" i="4"/>
  <c r="S122" i="4"/>
  <c r="S126" i="4"/>
  <c r="S128" i="4"/>
  <c r="S132" i="4"/>
  <c r="S136" i="4"/>
  <c r="S140" i="4"/>
  <c r="S144" i="4"/>
  <c r="S80" i="4"/>
  <c r="S83" i="4"/>
  <c r="S87" i="4"/>
  <c r="S90" i="4"/>
  <c r="S94" i="4"/>
  <c r="S97" i="4"/>
  <c r="S101" i="4"/>
  <c r="S108" i="4"/>
  <c r="S111" i="4"/>
  <c r="S78" i="4"/>
  <c r="S81" i="4"/>
  <c r="S85" i="4"/>
  <c r="S92" i="4"/>
  <c r="S96" i="4"/>
  <c r="S99" i="4"/>
  <c r="S106" i="4"/>
  <c r="S110" i="4"/>
  <c r="S113" i="4"/>
  <c r="S120" i="4"/>
  <c r="S124" i="4"/>
  <c r="S130" i="4"/>
  <c r="S134" i="4"/>
  <c r="S138" i="4"/>
  <c r="S142" i="4"/>
  <c r="S146" i="4"/>
  <c r="S77" i="4"/>
  <c r="S79" i="4"/>
  <c r="S82" i="4"/>
  <c r="S86" i="4"/>
  <c r="S89" i="4"/>
  <c r="S93" i="4"/>
  <c r="S100" i="4"/>
  <c r="S103" i="4"/>
  <c r="S107" i="4"/>
  <c r="S114" i="4"/>
  <c r="S117" i="4"/>
  <c r="S121" i="4"/>
  <c r="S125" i="4"/>
  <c r="S131" i="4"/>
  <c r="S135" i="4"/>
  <c r="S139" i="4"/>
  <c r="S143" i="4"/>
  <c r="S119" i="4"/>
  <c r="S129" i="4"/>
  <c r="S91" i="4"/>
  <c r="S147" i="4"/>
  <c r="S104" i="4"/>
  <c r="J76" i="4"/>
  <c r="I76" i="4"/>
  <c r="F76" i="4"/>
  <c r="D76" i="4"/>
  <c r="C76" i="4"/>
  <c r="Q75" i="4"/>
  <c r="P75" i="4"/>
  <c r="J75" i="4"/>
  <c r="I75" i="4"/>
  <c r="F75" i="4"/>
  <c r="D75" i="4"/>
  <c r="C75" i="4"/>
  <c r="Q74" i="4"/>
  <c r="P74" i="4"/>
  <c r="J74" i="4"/>
  <c r="I74" i="4"/>
  <c r="F74" i="4"/>
  <c r="D74" i="4"/>
  <c r="C74" i="4"/>
  <c r="Q73" i="4"/>
  <c r="P73" i="4"/>
  <c r="J73" i="4"/>
  <c r="I73" i="4"/>
  <c r="F73" i="4"/>
  <c r="D73" i="4"/>
  <c r="C73" i="4"/>
  <c r="Q72" i="4"/>
  <c r="P72" i="4"/>
  <c r="J72" i="4"/>
  <c r="I72" i="4"/>
  <c r="F72" i="4"/>
  <c r="D72" i="4"/>
  <c r="C72" i="4"/>
  <c r="Q71" i="4"/>
  <c r="P71" i="4"/>
  <c r="J71" i="4"/>
  <c r="I71" i="4"/>
  <c r="F71" i="4"/>
  <c r="D71" i="4"/>
  <c r="C71" i="4"/>
  <c r="Q70" i="4"/>
  <c r="P70" i="4"/>
  <c r="J70" i="4"/>
  <c r="I70" i="4"/>
  <c r="F70" i="4"/>
  <c r="D70" i="4"/>
  <c r="C70" i="4"/>
  <c r="Q69" i="4"/>
  <c r="P69" i="4"/>
  <c r="J69" i="4"/>
  <c r="I69" i="4"/>
  <c r="F69" i="4"/>
  <c r="D69" i="4"/>
  <c r="C69" i="4"/>
  <c r="Q68" i="4"/>
  <c r="P68" i="4"/>
  <c r="J68" i="4"/>
  <c r="I68" i="4"/>
  <c r="F68" i="4"/>
  <c r="D68" i="4"/>
  <c r="C68" i="4"/>
  <c r="Q67" i="4"/>
  <c r="P67" i="4"/>
  <c r="S71" i="4" l="1"/>
  <c r="S73" i="4"/>
  <c r="S70" i="4"/>
  <c r="S74" i="4"/>
  <c r="S72" i="4"/>
  <c r="S76" i="4"/>
  <c r="S68" i="4"/>
  <c r="S69" i="4"/>
  <c r="S75" i="4"/>
  <c r="J67" i="4"/>
  <c r="I67" i="4"/>
  <c r="F67" i="4"/>
  <c r="D67" i="4"/>
  <c r="C67" i="4"/>
  <c r="Q66" i="4"/>
  <c r="P66" i="4"/>
  <c r="J66" i="4"/>
  <c r="I66" i="4"/>
  <c r="F66" i="4"/>
  <c r="D66" i="4"/>
  <c r="C66" i="4"/>
  <c r="Q65" i="4"/>
  <c r="P65" i="4"/>
  <c r="J65" i="4"/>
  <c r="I65" i="4"/>
  <c r="F65" i="4"/>
  <c r="D65" i="4"/>
  <c r="C65" i="4"/>
  <c r="Q64" i="4"/>
  <c r="P64" i="4"/>
  <c r="J64" i="4"/>
  <c r="I64" i="4"/>
  <c r="F64" i="4"/>
  <c r="D64" i="4"/>
  <c r="C64" i="4"/>
  <c r="Q63" i="4"/>
  <c r="P63" i="4"/>
  <c r="J63" i="4"/>
  <c r="I63" i="4"/>
  <c r="F63" i="4"/>
  <c r="D63" i="4"/>
  <c r="C63" i="4"/>
  <c r="Q62" i="4"/>
  <c r="P62" i="4"/>
  <c r="J62" i="4"/>
  <c r="I62" i="4"/>
  <c r="F62" i="4"/>
  <c r="D62" i="4"/>
  <c r="C62" i="4"/>
  <c r="Q61" i="4"/>
  <c r="P61" i="4"/>
  <c r="J61" i="4"/>
  <c r="I61" i="4"/>
  <c r="F61" i="4"/>
  <c r="D61" i="4"/>
  <c r="C61" i="4"/>
  <c r="Q60" i="4"/>
  <c r="P60" i="4"/>
  <c r="J60" i="4"/>
  <c r="I60" i="4"/>
  <c r="F60" i="4"/>
  <c r="D60" i="4"/>
  <c r="C60" i="4"/>
  <c r="Q59" i="4"/>
  <c r="P59" i="4"/>
  <c r="S62" i="4" l="1"/>
  <c r="S66" i="4"/>
  <c r="S65" i="4"/>
  <c r="S61" i="4"/>
  <c r="S60" i="4"/>
  <c r="S63" i="4"/>
  <c r="S64" i="4"/>
  <c r="S67" i="4"/>
  <c r="J59" i="4"/>
  <c r="I59" i="4"/>
  <c r="F59" i="4"/>
  <c r="D59" i="4"/>
  <c r="C59" i="4"/>
  <c r="Q58" i="4"/>
  <c r="P58" i="4"/>
  <c r="J58" i="4"/>
  <c r="I58" i="4"/>
  <c r="F58" i="4"/>
  <c r="D58" i="4"/>
  <c r="C58" i="4"/>
  <c r="Q57" i="4"/>
  <c r="P57" i="4"/>
  <c r="J57" i="4"/>
  <c r="I57" i="4"/>
  <c r="F57" i="4"/>
  <c r="D57" i="4"/>
  <c r="C57" i="4"/>
  <c r="Q56" i="4"/>
  <c r="P56" i="4"/>
  <c r="J56" i="4"/>
  <c r="I56" i="4"/>
  <c r="F56" i="4"/>
  <c r="D56" i="4"/>
  <c r="C56" i="4"/>
  <c r="Q55" i="4"/>
  <c r="P55" i="4"/>
  <c r="J55" i="4"/>
  <c r="I55" i="4"/>
  <c r="F55" i="4"/>
  <c r="D55" i="4"/>
  <c r="C55" i="4"/>
  <c r="Q54" i="4"/>
  <c r="P54" i="4"/>
  <c r="J54" i="4"/>
  <c r="I54" i="4"/>
  <c r="F54" i="4"/>
  <c r="D54" i="4"/>
  <c r="C54" i="4"/>
  <c r="Q53" i="4"/>
  <c r="P53" i="4"/>
  <c r="J53" i="4"/>
  <c r="I53" i="4"/>
  <c r="F53" i="4"/>
  <c r="D53" i="4"/>
  <c r="C53" i="4"/>
  <c r="Q52" i="4"/>
  <c r="P52" i="4"/>
  <c r="J52" i="4"/>
  <c r="I52" i="4"/>
  <c r="F52" i="4"/>
  <c r="D52" i="4"/>
  <c r="C52" i="4"/>
  <c r="Q51" i="4"/>
  <c r="P51" i="4"/>
  <c r="S57" i="4" l="1"/>
  <c r="S54" i="4"/>
  <c r="S56" i="4"/>
  <c r="S58" i="4"/>
  <c r="S52" i="4"/>
  <c r="S53" i="4"/>
  <c r="S55" i="4"/>
  <c r="S59" i="4"/>
  <c r="J51" i="4"/>
  <c r="I51" i="4"/>
  <c r="F51" i="4"/>
  <c r="D51" i="4"/>
  <c r="C51" i="4"/>
  <c r="Q50" i="4"/>
  <c r="P50" i="4"/>
  <c r="J50" i="4"/>
  <c r="I50" i="4"/>
  <c r="F50" i="4"/>
  <c r="D50" i="4"/>
  <c r="C50" i="4"/>
  <c r="Q49" i="4"/>
  <c r="P49" i="4"/>
  <c r="J49" i="4"/>
  <c r="I49" i="4"/>
  <c r="F49" i="4"/>
  <c r="D49" i="4"/>
  <c r="C49" i="4"/>
  <c r="Q48" i="4"/>
  <c r="P48" i="4"/>
  <c r="J48" i="4"/>
  <c r="I48" i="4"/>
  <c r="F48" i="4"/>
  <c r="D48" i="4"/>
  <c r="C48" i="4"/>
  <c r="Q47" i="4"/>
  <c r="P47" i="4"/>
  <c r="S49" i="4" l="1"/>
  <c r="S50" i="4"/>
  <c r="S48" i="4"/>
  <c r="S51" i="4"/>
  <c r="J47" i="4"/>
  <c r="I47" i="4"/>
  <c r="F47" i="4"/>
  <c r="D47" i="4"/>
  <c r="C47" i="4"/>
  <c r="Q46" i="4"/>
  <c r="P46" i="4"/>
  <c r="J46" i="4"/>
  <c r="I46" i="4"/>
  <c r="F46" i="4"/>
  <c r="D46" i="4"/>
  <c r="C46" i="4"/>
  <c r="Q45" i="4"/>
  <c r="P45" i="4"/>
  <c r="J45" i="4"/>
  <c r="I45" i="4"/>
  <c r="F45" i="4"/>
  <c r="D45" i="4"/>
  <c r="C45" i="4"/>
  <c r="Q44" i="4"/>
  <c r="P44" i="4"/>
  <c r="J44" i="4"/>
  <c r="I44" i="4"/>
  <c r="F44" i="4"/>
  <c r="D44" i="4"/>
  <c r="C44" i="4"/>
  <c r="Q43" i="4"/>
  <c r="P43" i="4"/>
  <c r="J43" i="4"/>
  <c r="I43" i="4"/>
  <c r="F43" i="4"/>
  <c r="D43" i="4"/>
  <c r="C43" i="4"/>
  <c r="Q42" i="4"/>
  <c r="P42" i="4"/>
  <c r="J42" i="4"/>
  <c r="I42" i="4"/>
  <c r="F42" i="4"/>
  <c r="D42" i="4"/>
  <c r="C42" i="4"/>
  <c r="Q41" i="4"/>
  <c r="P41" i="4"/>
  <c r="J41" i="4"/>
  <c r="I41" i="4"/>
  <c r="F41" i="4"/>
  <c r="D41" i="4"/>
  <c r="C41" i="4"/>
  <c r="Q40" i="4"/>
  <c r="P40" i="4"/>
  <c r="J40" i="4"/>
  <c r="I40" i="4"/>
  <c r="F40" i="4"/>
  <c r="D40" i="4"/>
  <c r="C40" i="4"/>
  <c r="Q39" i="4"/>
  <c r="P39" i="4"/>
  <c r="J39" i="4"/>
  <c r="I39" i="4"/>
  <c r="F39" i="4"/>
  <c r="D39" i="4"/>
  <c r="C39" i="4"/>
  <c r="Q38" i="4"/>
  <c r="P38" i="4"/>
  <c r="J38" i="4"/>
  <c r="I38" i="4"/>
  <c r="F38" i="4"/>
  <c r="D38" i="4"/>
  <c r="C38" i="4"/>
  <c r="Q37" i="4"/>
  <c r="P37" i="4"/>
  <c r="J37" i="4"/>
  <c r="I37" i="4"/>
  <c r="F37" i="4"/>
  <c r="D37" i="4"/>
  <c r="C37" i="4"/>
  <c r="Q36" i="4"/>
  <c r="P36" i="4"/>
  <c r="J36" i="4"/>
  <c r="I36" i="4"/>
  <c r="F36" i="4"/>
  <c r="D36" i="4"/>
  <c r="C36" i="4"/>
  <c r="Q35" i="4"/>
  <c r="P35" i="4"/>
  <c r="J35" i="4"/>
  <c r="I35" i="4"/>
  <c r="F35" i="4"/>
  <c r="D35" i="4"/>
  <c r="C35" i="4"/>
  <c r="Q34" i="4"/>
  <c r="P34" i="4"/>
  <c r="J34" i="4"/>
  <c r="I34" i="4"/>
  <c r="F34" i="4"/>
  <c r="D34" i="4"/>
  <c r="C34" i="4"/>
  <c r="Q33" i="4"/>
  <c r="P33" i="4"/>
  <c r="J33" i="4"/>
  <c r="I33" i="4"/>
  <c r="F33" i="4"/>
  <c r="D33" i="4"/>
  <c r="C33" i="4"/>
  <c r="Q32" i="4"/>
  <c r="P32" i="4"/>
  <c r="J32" i="4"/>
  <c r="I32" i="4"/>
  <c r="F32" i="4"/>
  <c r="D32" i="4"/>
  <c r="C32" i="4"/>
  <c r="Q31" i="4"/>
  <c r="P31" i="4"/>
  <c r="J31" i="4"/>
  <c r="I31" i="4"/>
  <c r="F31" i="4"/>
  <c r="D31" i="4"/>
  <c r="C31" i="4"/>
  <c r="Q30" i="4"/>
  <c r="P30" i="4"/>
  <c r="J30" i="4"/>
  <c r="I30" i="4"/>
  <c r="F30" i="4"/>
  <c r="D30" i="4"/>
  <c r="C30" i="4"/>
  <c r="Q29" i="4"/>
  <c r="P29" i="4"/>
  <c r="J29" i="4"/>
  <c r="I29" i="4"/>
  <c r="F29" i="4"/>
  <c r="D29" i="4"/>
  <c r="C29" i="4"/>
  <c r="Q28" i="4"/>
  <c r="P28" i="4"/>
  <c r="J28" i="4"/>
  <c r="I28" i="4"/>
  <c r="F28" i="4"/>
  <c r="D28" i="4"/>
  <c r="C28" i="4"/>
  <c r="Q27" i="4"/>
  <c r="P27" i="4"/>
  <c r="J27" i="4"/>
  <c r="I27" i="4"/>
  <c r="F27" i="4"/>
  <c r="D27" i="4"/>
  <c r="C27" i="4"/>
  <c r="Q26" i="4"/>
  <c r="P26" i="4"/>
  <c r="J26" i="4"/>
  <c r="I26" i="4"/>
  <c r="F26" i="4"/>
  <c r="D26" i="4"/>
  <c r="C26" i="4"/>
  <c r="Q25" i="4"/>
  <c r="P25" i="4"/>
  <c r="J25" i="4"/>
  <c r="I25" i="4"/>
  <c r="F25" i="4"/>
  <c r="D25" i="4"/>
  <c r="C25" i="4"/>
  <c r="Q24" i="4"/>
  <c r="P24" i="4"/>
  <c r="J24" i="4"/>
  <c r="I24" i="4"/>
  <c r="F24" i="4"/>
  <c r="D24" i="4"/>
  <c r="C24" i="4"/>
  <c r="Q23" i="4"/>
  <c r="P23" i="4"/>
  <c r="J23" i="4"/>
  <c r="I23" i="4"/>
  <c r="F23" i="4"/>
  <c r="D23" i="4"/>
  <c r="C23" i="4"/>
  <c r="Q22" i="4"/>
  <c r="P22" i="4"/>
  <c r="J22" i="4"/>
  <c r="I22" i="4"/>
  <c r="F22" i="4"/>
  <c r="D22" i="4"/>
  <c r="C22" i="4"/>
  <c r="Q21" i="4"/>
  <c r="P21" i="4"/>
  <c r="J21" i="4"/>
  <c r="I21" i="4"/>
  <c r="F21" i="4"/>
  <c r="D21" i="4"/>
  <c r="C21" i="4"/>
  <c r="Q20" i="4"/>
  <c r="P20" i="4"/>
  <c r="J20" i="4"/>
  <c r="I20" i="4"/>
  <c r="F20" i="4"/>
  <c r="D20" i="4"/>
  <c r="C20" i="4"/>
  <c r="Q19" i="4"/>
  <c r="P19" i="4"/>
  <c r="J19" i="4"/>
  <c r="I19" i="4"/>
  <c r="F19" i="4"/>
  <c r="D19" i="4"/>
  <c r="C19" i="4"/>
  <c r="Q18" i="4"/>
  <c r="P18" i="4"/>
  <c r="J18" i="4"/>
  <c r="I18" i="4"/>
  <c r="F18" i="4"/>
  <c r="D18" i="4"/>
  <c r="C18" i="4"/>
  <c r="Q17" i="4"/>
  <c r="P17" i="4"/>
  <c r="J17" i="4"/>
  <c r="I17" i="4"/>
  <c r="F17" i="4"/>
  <c r="D17" i="4"/>
  <c r="C17" i="4"/>
  <c r="Q16" i="4"/>
  <c r="P16" i="4"/>
  <c r="J16" i="4"/>
  <c r="I16" i="4"/>
  <c r="F16" i="4"/>
  <c r="D16" i="4"/>
  <c r="C16" i="4"/>
  <c r="Q15" i="4"/>
  <c r="P15" i="4"/>
  <c r="J15" i="4"/>
  <c r="I15" i="4"/>
  <c r="F15" i="4"/>
  <c r="D15" i="4"/>
  <c r="C15" i="4"/>
  <c r="Q14" i="4"/>
  <c r="P14" i="4"/>
  <c r="J14" i="4"/>
  <c r="I14" i="4"/>
  <c r="F14" i="4"/>
  <c r="D14" i="4"/>
  <c r="C14" i="4"/>
  <c r="Q13" i="4"/>
  <c r="P13" i="4"/>
  <c r="J13" i="4"/>
  <c r="I13" i="4"/>
  <c r="F13" i="4"/>
  <c r="D13" i="4"/>
  <c r="C13" i="4"/>
  <c r="Q12" i="4"/>
  <c r="P12" i="4"/>
  <c r="J12" i="4"/>
  <c r="I12" i="4"/>
  <c r="F12" i="4"/>
  <c r="D12" i="4"/>
  <c r="C12" i="4"/>
  <c r="Q11" i="4"/>
  <c r="P11" i="4"/>
  <c r="J11" i="4"/>
  <c r="I11" i="4"/>
  <c r="F11" i="4"/>
  <c r="D11" i="4"/>
  <c r="C11" i="4"/>
  <c r="Q10" i="4"/>
  <c r="P10" i="4"/>
  <c r="J10" i="4"/>
  <c r="I10" i="4"/>
  <c r="F10" i="4"/>
  <c r="D10" i="4"/>
  <c r="C10" i="4"/>
  <c r="Q9" i="4"/>
  <c r="P9" i="4"/>
  <c r="J9" i="4"/>
  <c r="I9" i="4"/>
  <c r="F9" i="4"/>
  <c r="D9" i="4"/>
  <c r="C9" i="4"/>
  <c r="S42" i="4" l="1"/>
  <c r="S12" i="4"/>
  <c r="S16" i="4"/>
  <c r="S20" i="4"/>
  <c r="S24" i="4"/>
  <c r="S26" i="4"/>
  <c r="S34" i="4"/>
  <c r="S37" i="4"/>
  <c r="S41" i="4"/>
  <c r="S47" i="4"/>
  <c r="S21" i="4"/>
  <c r="S18" i="4"/>
  <c r="S28" i="4"/>
  <c r="S11" i="4"/>
  <c r="S15" i="4"/>
  <c r="S19" i="4"/>
  <c r="S23" i="4"/>
  <c r="S33" i="4"/>
  <c r="S36" i="4"/>
  <c r="S40" i="4"/>
  <c r="S44" i="4"/>
  <c r="S46" i="4"/>
  <c r="S9" i="4"/>
  <c r="S25" i="4"/>
  <c r="S27" i="4"/>
  <c r="S31" i="4"/>
  <c r="S35" i="4"/>
  <c r="S13" i="4"/>
  <c r="S17" i="4"/>
  <c r="S14" i="4"/>
  <c r="S22" i="4"/>
  <c r="S32" i="4"/>
  <c r="S43" i="4"/>
  <c r="S45" i="4"/>
  <c r="S10" i="4"/>
  <c r="S38" i="4"/>
  <c r="S39" i="4"/>
  <c r="S29" i="4"/>
  <c r="S30" i="4"/>
  <c r="I7" i="4"/>
  <c r="H7" i="4"/>
  <c r="G7" i="4"/>
  <c r="E84" i="1"/>
  <c r="K1569" i="4" s="1"/>
  <c r="D84" i="1"/>
  <c r="E83" i="1"/>
  <c r="D83" i="1"/>
  <c r="E82" i="1"/>
  <c r="D82" i="1"/>
  <c r="E81" i="1"/>
  <c r="D81" i="1"/>
  <c r="E80" i="1"/>
  <c r="D80" i="1"/>
  <c r="E79" i="1"/>
  <c r="D79" i="1"/>
  <c r="E78" i="1"/>
  <c r="K1568" i="4" s="1"/>
  <c r="D78" i="1"/>
  <c r="E77" i="1"/>
  <c r="D77" i="1"/>
  <c r="E76" i="1"/>
  <c r="D76" i="1"/>
  <c r="E75" i="1"/>
  <c r="K1567" i="4" s="1"/>
  <c r="D75" i="1"/>
  <c r="E74" i="1"/>
  <c r="D74" i="1"/>
  <c r="E73" i="1"/>
  <c r="D73" i="1"/>
  <c r="E72" i="1"/>
  <c r="D72" i="1"/>
  <c r="E71" i="1"/>
  <c r="D71" i="1"/>
  <c r="E70" i="1"/>
  <c r="K1565" i="4" s="1"/>
  <c r="D70" i="1"/>
  <c r="E69" i="1"/>
  <c r="K1566" i="4" s="1"/>
  <c r="D69" i="1"/>
  <c r="E68" i="1"/>
  <c r="D68" i="1"/>
  <c r="E67" i="1"/>
  <c r="K1843" i="4" s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K1793" i="4" s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K38" i="4" s="1"/>
  <c r="E23" i="1"/>
  <c r="D23" i="1"/>
  <c r="E22" i="1"/>
  <c r="D22" i="1"/>
  <c r="E21" i="1"/>
  <c r="K1768" i="4" s="1"/>
  <c r="D21" i="1"/>
  <c r="E20" i="1"/>
  <c r="D20" i="1"/>
  <c r="K19" i="4" s="1"/>
  <c r="E19" i="1"/>
  <c r="D19" i="1"/>
  <c r="E18" i="1"/>
  <c r="D18" i="1"/>
  <c r="E17" i="1"/>
  <c r="K1564" i="4" s="1"/>
  <c r="D17" i="1"/>
  <c r="E16" i="1"/>
  <c r="D16" i="1"/>
  <c r="K27" i="4" s="1"/>
  <c r="E15" i="1"/>
  <c r="D15" i="1"/>
  <c r="E14" i="1"/>
  <c r="D14" i="1"/>
  <c r="K25" i="4" s="1"/>
  <c r="E13" i="1"/>
  <c r="D13" i="1"/>
  <c r="E12" i="1"/>
  <c r="D12" i="1"/>
  <c r="K13" i="4" s="1"/>
  <c r="E11" i="1"/>
  <c r="D11" i="1"/>
  <c r="E10" i="1"/>
  <c r="D10" i="1"/>
  <c r="K45" i="4" s="1"/>
  <c r="E9" i="1"/>
  <c r="D9" i="1"/>
  <c r="E8" i="1"/>
  <c r="D8" i="1"/>
  <c r="K32" i="4" s="1"/>
  <c r="E7" i="1"/>
  <c r="D7" i="1"/>
  <c r="E6" i="1"/>
  <c r="K1845" i="4" s="1"/>
  <c r="L1845" i="4" s="1"/>
  <c r="D6" i="1"/>
  <c r="K43" i="4" s="1"/>
  <c r="K1973" i="4" l="1"/>
  <c r="L1973" i="4" s="1"/>
  <c r="K1979" i="4"/>
  <c r="L1979" i="4" s="1"/>
  <c r="K1971" i="4"/>
  <c r="L1971" i="4" s="1"/>
  <c r="K1977" i="4"/>
  <c r="L1977" i="4" s="1"/>
  <c r="K1983" i="4"/>
  <c r="L1983" i="4" s="1"/>
  <c r="K1970" i="4"/>
  <c r="L1970" i="4" s="1"/>
  <c r="K1976" i="4"/>
  <c r="L1976" i="4" s="1"/>
  <c r="K1982" i="4"/>
  <c r="L1982" i="4" s="1"/>
  <c r="K1974" i="4"/>
  <c r="L1974" i="4" s="1"/>
  <c r="K1981" i="4"/>
  <c r="L1981" i="4" s="1"/>
  <c r="K1980" i="4"/>
  <c r="L1980" i="4" s="1"/>
  <c r="K1975" i="4"/>
  <c r="L1975" i="4" s="1"/>
  <c r="K1984" i="4"/>
  <c r="L1984" i="4" s="1"/>
  <c r="K1985" i="4"/>
  <c r="L1985" i="4" s="1"/>
  <c r="K1986" i="4"/>
  <c r="L1986" i="4" s="1"/>
  <c r="K1972" i="4"/>
  <c r="L1972" i="4" s="1"/>
  <c r="K1978" i="4"/>
  <c r="L1978" i="4" s="1"/>
  <c r="K1944" i="4"/>
  <c r="L1944" i="4" s="1"/>
  <c r="K1904" i="4"/>
  <c r="L1904" i="4" s="1"/>
  <c r="K1945" i="4"/>
  <c r="L1945" i="4" s="1"/>
  <c r="K1921" i="4"/>
  <c r="L1921" i="4" s="1"/>
  <c r="K1909" i="4"/>
  <c r="L1909" i="4" s="1"/>
  <c r="K1897" i="4"/>
  <c r="L1897" i="4" s="1"/>
  <c r="K1885" i="4"/>
  <c r="L1885" i="4" s="1"/>
  <c r="K1875" i="4"/>
  <c r="L1875" i="4" s="1"/>
  <c r="K1865" i="4"/>
  <c r="L1865" i="4" s="1"/>
  <c r="K1853" i="4"/>
  <c r="L1853" i="4" s="1"/>
  <c r="K1942" i="4"/>
  <c r="L1942" i="4" s="1"/>
  <c r="K1896" i="4"/>
  <c r="L1896" i="4" s="1"/>
  <c r="K1941" i="4"/>
  <c r="L1941" i="4" s="1"/>
  <c r="K1936" i="4"/>
  <c r="L1936" i="4" s="1"/>
  <c r="K1894" i="4"/>
  <c r="L1894" i="4" s="1"/>
  <c r="K1878" i="4"/>
  <c r="L1878" i="4" s="1"/>
  <c r="K1866" i="4"/>
  <c r="L1866" i="4" s="1"/>
  <c r="K1858" i="4"/>
  <c r="L1858" i="4" s="1"/>
  <c r="K1952" i="4"/>
  <c r="L1952" i="4" s="1"/>
  <c r="K1914" i="4"/>
  <c r="L1914" i="4" s="1"/>
  <c r="K1888" i="4"/>
  <c r="L1888" i="4" s="1"/>
  <c r="K1959" i="4"/>
  <c r="L1959" i="4" s="1"/>
  <c r="K1950" i="4"/>
  <c r="L1950" i="4" s="1"/>
  <c r="K1912" i="4"/>
  <c r="L1912" i="4" s="1"/>
  <c r="K1949" i="4"/>
  <c r="L1949" i="4" s="1"/>
  <c r="K1925" i="4"/>
  <c r="L1925" i="4" s="1"/>
  <c r="K1913" i="4"/>
  <c r="L1913" i="4" s="1"/>
  <c r="K1901" i="4"/>
  <c r="L1901" i="4" s="1"/>
  <c r="K1889" i="4"/>
  <c r="L1889" i="4" s="1"/>
  <c r="K1877" i="4"/>
  <c r="L1877" i="4" s="1"/>
  <c r="K1867" i="4"/>
  <c r="L1867" i="4" s="1"/>
  <c r="K1857" i="4"/>
  <c r="L1857" i="4" s="1"/>
  <c r="K1948" i="4"/>
  <c r="L1948" i="4" s="1"/>
  <c r="K1908" i="4"/>
  <c r="L1908" i="4" s="1"/>
  <c r="K1947" i="4"/>
  <c r="L1947" i="4" s="1"/>
  <c r="K1966" i="4"/>
  <c r="L1966" i="4" s="1"/>
  <c r="K1902" i="4"/>
  <c r="L1902" i="4" s="1"/>
  <c r="K1882" i="4"/>
  <c r="L1882" i="4" s="1"/>
  <c r="K1868" i="4"/>
  <c r="L1868" i="4" s="1"/>
  <c r="K1860" i="4"/>
  <c r="L1860" i="4" s="1"/>
  <c r="K1960" i="4"/>
  <c r="L1960" i="4" s="1"/>
  <c r="K1932" i="4"/>
  <c r="L1932" i="4" s="1"/>
  <c r="K1892" i="4"/>
  <c r="L1892" i="4" s="1"/>
  <c r="K1919" i="4"/>
  <c r="L1919" i="4" s="1"/>
  <c r="K1887" i="4"/>
  <c r="L1887" i="4" s="1"/>
  <c r="K1863" i="4"/>
  <c r="L1863" i="4" s="1"/>
  <c r="K1958" i="4"/>
  <c r="L1958" i="4" s="1"/>
  <c r="K1920" i="4"/>
  <c r="L1920" i="4" s="1"/>
  <c r="K1955" i="4"/>
  <c r="L1955" i="4" s="1"/>
  <c r="K1929" i="4"/>
  <c r="L1929" i="4" s="1"/>
  <c r="K1915" i="4"/>
  <c r="L1915" i="4" s="1"/>
  <c r="K1905" i="4"/>
  <c r="L1905" i="4" s="1"/>
  <c r="K1891" i="4"/>
  <c r="L1891" i="4" s="1"/>
  <c r="K1881" i="4"/>
  <c r="L1881" i="4" s="1"/>
  <c r="K1869" i="4"/>
  <c r="L1869" i="4" s="1"/>
  <c r="K1859" i="4"/>
  <c r="L1859" i="4" s="1"/>
  <c r="K1956" i="4"/>
  <c r="L1956" i="4" s="1"/>
  <c r="K1916" i="4"/>
  <c r="L1916" i="4" s="1"/>
  <c r="K1953" i="4"/>
  <c r="L1953" i="4" s="1"/>
  <c r="K1910" i="4"/>
  <c r="L1910" i="4" s="1"/>
  <c r="K1886" i="4"/>
  <c r="L1886" i="4" s="1"/>
  <c r="K1872" i="4"/>
  <c r="L1872" i="4" s="1"/>
  <c r="K1862" i="4"/>
  <c r="L1862" i="4" s="1"/>
  <c r="K1854" i="4"/>
  <c r="L1854" i="4" s="1"/>
  <c r="K1940" i="4"/>
  <c r="L1940" i="4" s="1"/>
  <c r="K1898" i="4"/>
  <c r="L1898" i="4" s="1"/>
  <c r="K1876" i="4"/>
  <c r="L1876" i="4" s="1"/>
  <c r="K1967" i="4"/>
  <c r="L1967" i="4" s="1"/>
  <c r="K1935" i="4"/>
  <c r="L1935" i="4" s="1"/>
  <c r="K1895" i="4"/>
  <c r="L1895" i="4" s="1"/>
  <c r="K1968" i="4"/>
  <c r="L1968" i="4" s="1"/>
  <c r="K1938" i="4"/>
  <c r="L1938" i="4" s="1"/>
  <c r="K1969" i="4"/>
  <c r="L1969" i="4" s="1"/>
  <c r="K1939" i="4"/>
  <c r="L1939" i="4" s="1"/>
  <c r="K1917" i="4"/>
  <c r="L1917" i="4" s="1"/>
  <c r="K1907" i="4"/>
  <c r="L1907" i="4" s="1"/>
  <c r="K1893" i="4"/>
  <c r="L1893" i="4" s="1"/>
  <c r="K1883" i="4"/>
  <c r="L1883" i="4" s="1"/>
  <c r="K1873" i="4"/>
  <c r="L1873" i="4" s="1"/>
  <c r="K1861" i="4"/>
  <c r="L1861" i="4" s="1"/>
  <c r="K1964" i="4"/>
  <c r="L1964" i="4" s="1"/>
  <c r="K1934" i="4"/>
  <c r="L1934" i="4" s="1"/>
  <c r="K1965" i="4"/>
  <c r="L1965" i="4" s="1"/>
  <c r="K1937" i="4"/>
  <c r="L1937" i="4" s="1"/>
  <c r="K1918" i="4"/>
  <c r="L1918" i="4" s="1"/>
  <c r="K1890" i="4"/>
  <c r="L1890" i="4" s="1"/>
  <c r="K1874" i="4"/>
  <c r="L1874" i="4" s="1"/>
  <c r="K1864" i="4"/>
  <c r="L1864" i="4" s="1"/>
  <c r="K1856" i="4"/>
  <c r="L1856" i="4" s="1"/>
  <c r="K1946" i="4"/>
  <c r="L1946" i="4" s="1"/>
  <c r="K1906" i="4"/>
  <c r="L1906" i="4" s="1"/>
  <c r="K1884" i="4"/>
  <c r="L1884" i="4" s="1"/>
  <c r="K1943" i="4"/>
  <c r="L1943" i="4" s="1"/>
  <c r="K1903" i="4"/>
  <c r="L1903" i="4" s="1"/>
  <c r="K1855" i="4"/>
  <c r="L1855" i="4" s="1"/>
  <c r="K1911" i="4"/>
  <c r="L1911" i="4" s="1"/>
  <c r="K1851" i="4"/>
  <c r="L1851" i="4" s="1"/>
  <c r="K1849" i="4"/>
  <c r="L1849" i="4" s="1"/>
  <c r="K1850" i="4"/>
  <c r="L1850" i="4" s="1"/>
  <c r="K1852" i="4"/>
  <c r="L1852" i="4" s="1"/>
  <c r="K1848" i="4"/>
  <c r="L1848" i="4" s="1"/>
  <c r="K1847" i="4"/>
  <c r="L1847" i="4" s="1"/>
  <c r="M1845" i="4"/>
  <c r="N1845" i="4"/>
  <c r="S7" i="4"/>
  <c r="T7" i="4" s="1"/>
  <c r="K1837" i="4"/>
  <c r="L1837" i="4" s="1"/>
  <c r="N1837" i="4" s="1"/>
  <c r="K1833" i="4"/>
  <c r="L1833" i="4" s="1"/>
  <c r="N1833" i="4" s="1"/>
  <c r="K1841" i="4"/>
  <c r="L1841" i="4" s="1"/>
  <c r="N1841" i="4" s="1"/>
  <c r="K1806" i="4"/>
  <c r="L1806" i="4" s="1"/>
  <c r="N1806" i="4" s="1"/>
  <c r="K1811" i="4"/>
  <c r="L1811" i="4" s="1"/>
  <c r="M1811" i="4" s="1"/>
  <c r="K1816" i="4"/>
  <c r="L1816" i="4" s="1"/>
  <c r="N1816" i="4" s="1"/>
  <c r="K1803" i="4"/>
  <c r="L1803" i="4" s="1"/>
  <c r="N1803" i="4" s="1"/>
  <c r="K1808" i="4"/>
  <c r="L1808" i="4" s="1"/>
  <c r="N1808" i="4" s="1"/>
  <c r="K1823" i="4"/>
  <c r="L1823" i="4" s="1"/>
  <c r="N1823" i="4" s="1"/>
  <c r="K1799" i="4"/>
  <c r="L1799" i="4" s="1"/>
  <c r="N1799" i="4" s="1"/>
  <c r="K1789" i="4"/>
  <c r="L1789" i="4" s="1"/>
  <c r="N1789" i="4" s="1"/>
  <c r="K1775" i="4"/>
  <c r="L1775" i="4" s="1"/>
  <c r="M1775" i="4" s="1"/>
  <c r="K1765" i="4"/>
  <c r="L1765" i="4" s="1"/>
  <c r="N1765" i="4" s="1"/>
  <c r="K1750" i="4"/>
  <c r="L1750" i="4" s="1"/>
  <c r="M1750" i="4" s="1"/>
  <c r="K1742" i="4"/>
  <c r="L1742" i="4" s="1"/>
  <c r="M1742" i="4" s="1"/>
  <c r="K1703" i="4"/>
  <c r="L1703" i="4" s="1"/>
  <c r="M1703" i="4" s="1"/>
  <c r="K1702" i="4"/>
  <c r="L1702" i="4" s="1"/>
  <c r="N1702" i="4" s="1"/>
  <c r="K1685" i="4"/>
  <c r="L1685" i="4" s="1"/>
  <c r="N1685" i="4" s="1"/>
  <c r="K1693" i="4"/>
  <c r="L1693" i="4" s="1"/>
  <c r="N1693" i="4" s="1"/>
  <c r="K1671" i="4"/>
  <c r="L1671" i="4" s="1"/>
  <c r="N1671" i="4" s="1"/>
  <c r="K1651" i="4"/>
  <c r="L1651" i="4" s="1"/>
  <c r="N1651" i="4" s="1"/>
  <c r="K1636" i="4"/>
  <c r="L1636" i="4" s="1"/>
  <c r="N1636" i="4" s="1"/>
  <c r="K1628" i="4"/>
  <c r="L1628" i="4" s="1"/>
  <c r="N1628" i="4" s="1"/>
  <c r="K1596" i="4"/>
  <c r="L1596" i="4" s="1"/>
  <c r="N1596" i="4" s="1"/>
  <c r="K1584" i="4"/>
  <c r="L1584" i="4" s="1"/>
  <c r="M1584" i="4" s="1"/>
  <c r="K1585" i="4"/>
  <c r="L1585" i="4" s="1"/>
  <c r="M1585" i="4" s="1"/>
  <c r="K1561" i="4"/>
  <c r="L1561" i="4" s="1"/>
  <c r="N1561" i="4" s="1"/>
  <c r="K1553" i="4"/>
  <c r="L1553" i="4" s="1"/>
  <c r="M1553" i="4" s="1"/>
  <c r="K1827" i="4"/>
  <c r="L1827" i="4" s="1"/>
  <c r="N1827" i="4" s="1"/>
  <c r="K1817" i="4"/>
  <c r="L1817" i="4" s="1"/>
  <c r="M1817" i="4" s="1"/>
  <c r="K1660" i="4"/>
  <c r="L1660" i="4" s="1"/>
  <c r="M1660" i="4" s="1"/>
  <c r="K1622" i="4"/>
  <c r="L1622" i="4" s="1"/>
  <c r="N1622" i="4" s="1"/>
  <c r="M1622" i="4" s="1"/>
  <c r="O1622" i="4" s="1"/>
  <c r="K1767" i="4"/>
  <c r="L1767" i="4" s="1"/>
  <c r="N1767" i="4" s="1"/>
  <c r="K1752" i="4"/>
  <c r="L1752" i="4" s="1"/>
  <c r="M1752" i="4" s="1"/>
  <c r="K1835" i="4"/>
  <c r="L1835" i="4" s="1"/>
  <c r="N1835" i="4" s="1"/>
  <c r="K1834" i="4"/>
  <c r="L1834" i="4" s="1"/>
  <c r="N1834" i="4" s="1"/>
  <c r="K1539" i="4"/>
  <c r="L1539" i="4" s="1"/>
  <c r="N1539" i="4" s="1"/>
  <c r="K1548" i="4"/>
  <c r="L1548" i="4" s="1"/>
  <c r="M1548" i="4" s="1"/>
  <c r="K1542" i="4"/>
  <c r="L1542" i="4" s="1"/>
  <c r="M1542" i="4" s="1"/>
  <c r="K1547" i="4"/>
  <c r="L1547" i="4" s="1"/>
  <c r="M1547" i="4" s="1"/>
  <c r="K1543" i="4"/>
  <c r="L1543" i="4" s="1"/>
  <c r="N1543" i="4" s="1"/>
  <c r="K1524" i="4"/>
  <c r="L1524" i="4" s="1"/>
  <c r="M1524" i="4" s="1"/>
  <c r="K1526" i="4"/>
  <c r="L1526" i="4" s="1"/>
  <c r="N1526" i="4" s="1"/>
  <c r="K1519" i="4"/>
  <c r="L1519" i="4" s="1"/>
  <c r="N1519" i="4" s="1"/>
  <c r="K1520" i="4"/>
  <c r="L1520" i="4" s="1"/>
  <c r="N1520" i="4" s="1"/>
  <c r="K1529" i="4"/>
  <c r="L1529" i="4" s="1"/>
  <c r="N1529" i="4" s="1"/>
  <c r="K1522" i="4"/>
  <c r="L1522" i="4" s="1"/>
  <c r="N1522" i="4" s="1"/>
  <c r="K1516" i="4"/>
  <c r="L1516" i="4" s="1"/>
  <c r="M1516" i="4" s="1"/>
  <c r="K1532" i="4"/>
  <c r="L1532" i="4" s="1"/>
  <c r="M1532" i="4" s="1"/>
  <c r="K1525" i="4"/>
  <c r="L1525" i="4" s="1"/>
  <c r="M1525" i="4" s="1"/>
  <c r="K1518" i="4"/>
  <c r="L1518" i="4" s="1"/>
  <c r="N1518" i="4" s="1"/>
  <c r="K1530" i="4"/>
  <c r="L1530" i="4" s="1"/>
  <c r="K1523" i="4"/>
  <c r="L1523" i="4" s="1"/>
  <c r="K1491" i="4"/>
  <c r="L1491" i="4" s="1"/>
  <c r="M1491" i="4" s="1"/>
  <c r="K1468" i="4"/>
  <c r="L1468" i="4" s="1"/>
  <c r="K1492" i="4"/>
  <c r="L1492" i="4" s="1"/>
  <c r="K1475" i="4"/>
  <c r="L1475" i="4" s="1"/>
  <c r="M1475" i="4" s="1"/>
  <c r="K1489" i="4"/>
  <c r="L1489" i="4" s="1"/>
  <c r="N1489" i="4" s="1"/>
  <c r="K1456" i="4"/>
  <c r="L1456" i="4" s="1"/>
  <c r="K1339" i="4"/>
  <c r="L1339" i="4" s="1"/>
  <c r="N1339" i="4" s="1"/>
  <c r="K1321" i="4"/>
  <c r="L1321" i="4" s="1"/>
  <c r="M1321" i="4" s="1"/>
  <c r="K1351" i="4"/>
  <c r="L1351" i="4" s="1"/>
  <c r="K1360" i="4"/>
  <c r="L1360" i="4" s="1"/>
  <c r="N1360" i="4" s="1"/>
  <c r="K1374" i="4"/>
  <c r="L1374" i="4" s="1"/>
  <c r="N1374" i="4" s="1"/>
  <c r="K1327" i="4"/>
  <c r="L1327" i="4" s="1"/>
  <c r="M1327" i="4" s="1"/>
  <c r="K1392" i="4"/>
  <c r="L1392" i="4" s="1"/>
  <c r="N1392" i="4" s="1"/>
  <c r="K1407" i="4"/>
  <c r="L1407" i="4" s="1"/>
  <c r="M1407" i="4" s="1"/>
  <c r="K1402" i="4"/>
  <c r="L1402" i="4" s="1"/>
  <c r="K1338" i="4"/>
  <c r="L1338" i="4" s="1"/>
  <c r="M1338" i="4" s="1"/>
  <c r="K1273" i="4"/>
  <c r="L1273" i="4" s="1"/>
  <c r="K1285" i="4"/>
  <c r="L1285" i="4" s="1"/>
  <c r="K1270" i="4"/>
  <c r="L1270" i="4" s="1"/>
  <c r="K1301" i="4"/>
  <c r="L1301" i="4" s="1"/>
  <c r="K1316" i="4"/>
  <c r="L1316" i="4" s="1"/>
  <c r="K1302" i="4"/>
  <c r="L1302" i="4" s="1"/>
  <c r="K1307" i="4"/>
  <c r="L1307" i="4" s="1"/>
  <c r="K1278" i="4"/>
  <c r="L1278" i="4" s="1"/>
  <c r="K1244" i="4"/>
  <c r="L1244" i="4" s="1"/>
  <c r="N1244" i="4" s="1"/>
  <c r="K1264" i="4"/>
  <c r="L1264" i="4" s="1"/>
  <c r="N1264" i="4" s="1"/>
  <c r="K1232" i="4"/>
  <c r="L1232" i="4" s="1"/>
  <c r="N1232" i="4" s="1"/>
  <c r="K1258" i="4"/>
  <c r="L1258" i="4" s="1"/>
  <c r="N1258" i="4" s="1"/>
  <c r="K1190" i="4"/>
  <c r="L1190" i="4" s="1"/>
  <c r="M1190" i="4" s="1"/>
  <c r="K1191" i="4"/>
  <c r="L1191" i="4" s="1"/>
  <c r="N1191" i="4" s="1"/>
  <c r="K1180" i="4"/>
  <c r="L1180" i="4" s="1"/>
  <c r="M1180" i="4" s="1"/>
  <c r="K1169" i="4"/>
  <c r="L1169" i="4" s="1"/>
  <c r="M1169" i="4" s="1"/>
  <c r="K1168" i="4"/>
  <c r="L1168" i="4" s="1"/>
  <c r="M1168" i="4" s="1"/>
  <c r="K1138" i="4"/>
  <c r="L1138" i="4" s="1"/>
  <c r="M1138" i="4" s="1"/>
  <c r="K1031" i="4"/>
  <c r="L1031" i="4" s="1"/>
  <c r="M1031" i="4" s="1"/>
  <c r="K1061" i="4"/>
  <c r="L1061" i="4" s="1"/>
  <c r="N1061" i="4" s="1"/>
  <c r="K1091" i="4"/>
  <c r="L1091" i="4" s="1"/>
  <c r="N1091" i="4" s="1"/>
  <c r="K948" i="4"/>
  <c r="L948" i="4" s="1"/>
  <c r="N948" i="4" s="1"/>
  <c r="K1051" i="4"/>
  <c r="L1051" i="4" s="1"/>
  <c r="N1051" i="4" s="1"/>
  <c r="K1096" i="4"/>
  <c r="L1096" i="4" s="1"/>
  <c r="N1096" i="4" s="1"/>
  <c r="K1044" i="4"/>
  <c r="L1044" i="4" s="1"/>
  <c r="M1044" i="4" s="1"/>
  <c r="K998" i="4"/>
  <c r="L998" i="4" s="1"/>
  <c r="M998" i="4" s="1"/>
  <c r="K1012" i="4"/>
  <c r="L1012" i="4" s="1"/>
  <c r="M1012" i="4" s="1"/>
  <c r="K1147" i="4"/>
  <c r="L1147" i="4" s="1"/>
  <c r="N1147" i="4" s="1"/>
  <c r="K1054" i="4"/>
  <c r="L1054" i="4" s="1"/>
  <c r="N1054" i="4" s="1"/>
  <c r="K1160" i="4"/>
  <c r="L1160" i="4" s="1"/>
  <c r="M1160" i="4" s="1"/>
  <c r="K1084" i="4"/>
  <c r="L1084" i="4" s="1"/>
  <c r="N1084" i="4" s="1"/>
  <c r="K1159" i="4"/>
  <c r="L1159" i="4" s="1"/>
  <c r="M1159" i="4" s="1"/>
  <c r="K1020" i="4"/>
  <c r="L1020" i="4" s="1"/>
  <c r="N1020" i="4" s="1"/>
  <c r="K1066" i="4"/>
  <c r="L1066" i="4" s="1"/>
  <c r="M1066" i="4" s="1"/>
  <c r="K1111" i="4"/>
  <c r="L1111" i="4" s="1"/>
  <c r="N1111" i="4" s="1"/>
  <c r="K1119" i="4"/>
  <c r="L1119" i="4" s="1"/>
  <c r="N1119" i="4" s="1"/>
  <c r="K964" i="4"/>
  <c r="L964" i="4" s="1"/>
  <c r="M964" i="4" s="1"/>
  <c r="K918" i="4"/>
  <c r="L918" i="4" s="1"/>
  <c r="M918" i="4" s="1"/>
  <c r="K1046" i="4"/>
  <c r="L1046" i="4" s="1"/>
  <c r="M1046" i="4" s="1"/>
  <c r="K1077" i="4"/>
  <c r="L1077" i="4" s="1"/>
  <c r="M1077" i="4" s="1"/>
  <c r="K981" i="4"/>
  <c r="L981" i="4" s="1"/>
  <c r="N981" i="4" s="1"/>
  <c r="K1039" i="4"/>
  <c r="L1039" i="4" s="1"/>
  <c r="M1039" i="4" s="1"/>
  <c r="K1055" i="4"/>
  <c r="L1055" i="4" s="1"/>
  <c r="N1055" i="4" s="1"/>
  <c r="K1071" i="4"/>
  <c r="L1071" i="4" s="1"/>
  <c r="N1071" i="4" s="1"/>
  <c r="K1130" i="4"/>
  <c r="L1130" i="4" s="1"/>
  <c r="N1130" i="4" s="1"/>
  <c r="K903" i="4"/>
  <c r="L903" i="4" s="1"/>
  <c r="N903" i="4" s="1"/>
  <c r="K893" i="4"/>
  <c r="L893" i="4" s="1"/>
  <c r="N893" i="4" s="1"/>
  <c r="K846" i="4"/>
  <c r="L846" i="4" s="1"/>
  <c r="N846" i="4" s="1"/>
  <c r="K876" i="4"/>
  <c r="L876" i="4" s="1"/>
  <c r="N876" i="4" s="1"/>
  <c r="K847" i="4"/>
  <c r="L847" i="4" s="1"/>
  <c r="N847" i="4" s="1"/>
  <c r="K848" i="4"/>
  <c r="L848" i="4" s="1"/>
  <c r="N848" i="4" s="1"/>
  <c r="K877" i="4"/>
  <c r="L877" i="4" s="1"/>
  <c r="N877" i="4" s="1"/>
  <c r="K818" i="4"/>
  <c r="L818" i="4" s="1"/>
  <c r="K815" i="4"/>
  <c r="L815" i="4" s="1"/>
  <c r="N815" i="4" s="1"/>
  <c r="K819" i="4"/>
  <c r="L819" i="4" s="1"/>
  <c r="N819" i="4" s="1"/>
  <c r="K790" i="4"/>
  <c r="L790" i="4" s="1"/>
  <c r="M790" i="4" s="1"/>
  <c r="K791" i="4"/>
  <c r="L791" i="4" s="1"/>
  <c r="N791" i="4" s="1"/>
  <c r="K788" i="4"/>
  <c r="L788" i="4" s="1"/>
  <c r="N788" i="4" s="1"/>
  <c r="K789" i="4"/>
  <c r="L789" i="4" s="1"/>
  <c r="K749" i="4"/>
  <c r="L749" i="4" s="1"/>
  <c r="N749" i="4" s="1"/>
  <c r="K750" i="4"/>
  <c r="L750" i="4" s="1"/>
  <c r="N750" i="4" s="1"/>
  <c r="K763" i="4"/>
  <c r="L763" i="4" s="1"/>
  <c r="K756" i="4"/>
  <c r="L756" i="4" s="1"/>
  <c r="N756" i="4" s="1"/>
  <c r="K771" i="4"/>
  <c r="L771" i="4" s="1"/>
  <c r="N771" i="4" s="1"/>
  <c r="K757" i="4"/>
  <c r="L757" i="4" s="1"/>
  <c r="M757" i="4" s="1"/>
  <c r="K758" i="4"/>
  <c r="L758" i="4" s="1"/>
  <c r="N758" i="4" s="1"/>
  <c r="K754" i="4"/>
  <c r="L754" i="4" s="1"/>
  <c r="N754" i="4" s="1"/>
  <c r="K769" i="4"/>
  <c r="L769" i="4" s="1"/>
  <c r="N769" i="4" s="1"/>
  <c r="K746" i="4"/>
  <c r="L746" i="4" s="1"/>
  <c r="M746" i="4" s="1"/>
  <c r="K745" i="4"/>
  <c r="L745" i="4" s="1"/>
  <c r="K734" i="4"/>
  <c r="L734" i="4" s="1"/>
  <c r="N734" i="4" s="1"/>
  <c r="K736" i="4"/>
  <c r="L736" i="4" s="1"/>
  <c r="K732" i="4"/>
  <c r="L732" i="4" s="1"/>
  <c r="M732" i="4" s="1"/>
  <c r="K742" i="4"/>
  <c r="L742" i="4" s="1"/>
  <c r="K739" i="4"/>
  <c r="L739" i="4" s="1"/>
  <c r="M739" i="4" s="1"/>
  <c r="K728" i="4"/>
  <c r="L728" i="4" s="1"/>
  <c r="N728" i="4" s="1"/>
  <c r="K725" i="4"/>
  <c r="L725" i="4" s="1"/>
  <c r="N725" i="4" s="1"/>
  <c r="K721" i="4"/>
  <c r="L721" i="4" s="1"/>
  <c r="N721" i="4" s="1"/>
  <c r="K716" i="4"/>
  <c r="L716" i="4" s="1"/>
  <c r="M716" i="4" s="1"/>
  <c r="K717" i="4"/>
  <c r="L717" i="4" s="1"/>
  <c r="N717" i="4" s="1"/>
  <c r="K712" i="4"/>
  <c r="L712" i="4" s="1"/>
  <c r="K708" i="4"/>
  <c r="L708" i="4" s="1"/>
  <c r="K677" i="4"/>
  <c r="L677" i="4" s="1"/>
  <c r="K680" i="4"/>
  <c r="L680" i="4" s="1"/>
  <c r="N680" i="4" s="1"/>
  <c r="K704" i="4"/>
  <c r="L704" i="4" s="1"/>
  <c r="K581" i="4"/>
  <c r="L581" i="4" s="1"/>
  <c r="N581" i="4" s="1"/>
  <c r="K600" i="4"/>
  <c r="L600" i="4" s="1"/>
  <c r="N600" i="4" s="1"/>
  <c r="K596" i="4"/>
  <c r="L596" i="4" s="1"/>
  <c r="M596" i="4" s="1"/>
  <c r="K603" i="4"/>
  <c r="L603" i="4" s="1"/>
  <c r="N603" i="4" s="1"/>
  <c r="K582" i="4"/>
  <c r="L582" i="4" s="1"/>
  <c r="N582" i="4" s="1"/>
  <c r="K580" i="4"/>
  <c r="L580" i="4" s="1"/>
  <c r="M580" i="4" s="1"/>
  <c r="K579" i="4"/>
  <c r="L579" i="4" s="1"/>
  <c r="M579" i="4" s="1"/>
  <c r="K578" i="4"/>
  <c r="L578" i="4" s="1"/>
  <c r="N578" i="4" s="1"/>
  <c r="K557" i="4"/>
  <c r="L557" i="4" s="1"/>
  <c r="N557" i="4" s="1"/>
  <c r="K576" i="4"/>
  <c r="L576" i="4" s="1"/>
  <c r="N576" i="4" s="1"/>
  <c r="K577" i="4"/>
  <c r="L577" i="4" s="1"/>
  <c r="K560" i="4"/>
  <c r="L560" i="4" s="1"/>
  <c r="N560" i="4" s="1"/>
  <c r="K554" i="4"/>
  <c r="L554" i="4" s="1"/>
  <c r="N554" i="4" s="1"/>
  <c r="K551" i="4"/>
  <c r="L551" i="4" s="1"/>
  <c r="N551" i="4" s="1"/>
  <c r="K568" i="4"/>
  <c r="L568" i="4" s="1"/>
  <c r="N568" i="4" s="1"/>
  <c r="K546" i="4"/>
  <c r="L546" i="4" s="1"/>
  <c r="N546" i="4" s="1"/>
  <c r="K562" i="4"/>
  <c r="L562" i="4" s="1"/>
  <c r="K563" i="4"/>
  <c r="L563" i="4" s="1"/>
  <c r="N563" i="4" s="1"/>
  <c r="K452" i="4"/>
  <c r="L452" i="4" s="1"/>
  <c r="K463" i="4"/>
  <c r="L463" i="4" s="1"/>
  <c r="M463" i="4" s="1"/>
  <c r="K474" i="4"/>
  <c r="L474" i="4" s="1"/>
  <c r="N474" i="4" s="1"/>
  <c r="K504" i="4"/>
  <c r="L504" i="4" s="1"/>
  <c r="K535" i="4"/>
  <c r="L535" i="4" s="1"/>
  <c r="M535" i="4" s="1"/>
  <c r="K484" i="4"/>
  <c r="L484" i="4" s="1"/>
  <c r="M484" i="4" s="1"/>
  <c r="K515" i="4"/>
  <c r="L515" i="4" s="1"/>
  <c r="N515" i="4" s="1"/>
  <c r="K453" i="4"/>
  <c r="L453" i="4" s="1"/>
  <c r="N453" i="4" s="1"/>
  <c r="K512" i="4"/>
  <c r="L512" i="4" s="1"/>
  <c r="M512" i="4" s="1"/>
  <c r="K526" i="4"/>
  <c r="L526" i="4" s="1"/>
  <c r="K424" i="4"/>
  <c r="L424" i="4" s="1"/>
  <c r="K440" i="4"/>
  <c r="L440" i="4" s="1"/>
  <c r="K420" i="4"/>
  <c r="K435" i="4"/>
  <c r="L435" i="4" s="1"/>
  <c r="K382" i="4"/>
  <c r="L382" i="4" s="1"/>
  <c r="K409" i="4"/>
  <c r="L409" i="4" s="1"/>
  <c r="K376" i="4"/>
  <c r="L376" i="4" s="1"/>
  <c r="M376" i="4" s="1"/>
  <c r="K390" i="4"/>
  <c r="L390" i="4" s="1"/>
  <c r="M390" i="4" s="1"/>
  <c r="K400" i="4"/>
  <c r="L400" i="4" s="1"/>
  <c r="K389" i="4"/>
  <c r="L389" i="4" s="1"/>
  <c r="K367" i="4"/>
  <c r="L367" i="4" s="1"/>
  <c r="M367" i="4" s="1"/>
  <c r="K338" i="4"/>
  <c r="L338" i="4" s="1"/>
  <c r="M338" i="4" s="1"/>
  <c r="K337" i="4"/>
  <c r="L337" i="4" s="1"/>
  <c r="M337" i="4" s="1"/>
  <c r="K329" i="4"/>
  <c r="L329" i="4" s="1"/>
  <c r="K291" i="4"/>
  <c r="L291" i="4" s="1"/>
  <c r="M291" i="4" s="1"/>
  <c r="K336" i="4"/>
  <c r="L336" i="4" s="1"/>
  <c r="M336" i="4" s="1"/>
  <c r="K296" i="4"/>
  <c r="L296" i="4" s="1"/>
  <c r="M296" i="4" s="1"/>
  <c r="K326" i="4"/>
  <c r="L326" i="4" s="1"/>
  <c r="N326" i="4" s="1"/>
  <c r="K335" i="4"/>
  <c r="L335" i="4" s="1"/>
  <c r="M335" i="4" s="1"/>
  <c r="K295" i="4"/>
  <c r="L295" i="4" s="1"/>
  <c r="M295" i="4" s="1"/>
  <c r="K325" i="4"/>
  <c r="L325" i="4" s="1"/>
  <c r="M325" i="4" s="1"/>
  <c r="K306" i="4"/>
  <c r="L306" i="4" s="1"/>
  <c r="M306" i="4" s="1"/>
  <c r="K231" i="4"/>
  <c r="L231" i="4" s="1"/>
  <c r="N231" i="4" s="1"/>
  <c r="K245" i="4"/>
  <c r="L245" i="4" s="1"/>
  <c r="N245" i="4" s="1"/>
  <c r="K261" i="4"/>
  <c r="L261" i="4" s="1"/>
  <c r="N261" i="4" s="1"/>
  <c r="K232" i="4"/>
  <c r="L232" i="4" s="1"/>
  <c r="M232" i="4" s="1"/>
  <c r="K246" i="4"/>
  <c r="L246" i="4" s="1"/>
  <c r="M246" i="4" s="1"/>
  <c r="K262" i="4"/>
  <c r="L262" i="4" s="1"/>
  <c r="N262" i="4" s="1"/>
  <c r="K259" i="4"/>
  <c r="L259" i="4" s="1"/>
  <c r="M259" i="4" s="1"/>
  <c r="K248" i="4"/>
  <c r="L248" i="4" s="1"/>
  <c r="N248" i="4" s="1"/>
  <c r="K264" i="4"/>
  <c r="L264" i="4" s="1"/>
  <c r="M264" i="4" s="1"/>
  <c r="K257" i="4"/>
  <c r="L257" i="4" s="1"/>
  <c r="N257" i="4" s="1"/>
  <c r="K199" i="4"/>
  <c r="L199" i="4" s="1"/>
  <c r="N199" i="4" s="1"/>
  <c r="K213" i="4"/>
  <c r="L213" i="4" s="1"/>
  <c r="M213" i="4" s="1"/>
  <c r="K228" i="4"/>
  <c r="L228" i="4" s="1"/>
  <c r="N228" i="4" s="1"/>
  <c r="K244" i="4"/>
  <c r="L244" i="4" s="1"/>
  <c r="N244" i="4" s="1"/>
  <c r="K258" i="4"/>
  <c r="L258" i="4" s="1"/>
  <c r="N258" i="4" s="1"/>
  <c r="K185" i="4"/>
  <c r="L185" i="4" s="1"/>
  <c r="N185" i="4" s="1"/>
  <c r="K255" i="4"/>
  <c r="L255" i="4" s="1"/>
  <c r="M255" i="4" s="1"/>
  <c r="K223" i="4"/>
  <c r="L223" i="4" s="1"/>
  <c r="M223" i="4" s="1"/>
  <c r="K253" i="4"/>
  <c r="L253" i="4" s="1"/>
  <c r="N253" i="4" s="1"/>
  <c r="K269" i="4"/>
  <c r="L269" i="4" s="1"/>
  <c r="N269" i="4" s="1"/>
  <c r="K285" i="4"/>
  <c r="L285" i="4" s="1"/>
  <c r="N285" i="4" s="1"/>
  <c r="K254" i="4"/>
  <c r="L254" i="4" s="1"/>
  <c r="M254" i="4" s="1"/>
  <c r="K270" i="4"/>
  <c r="L270" i="4" s="1"/>
  <c r="M270" i="4" s="1"/>
  <c r="K251" i="4"/>
  <c r="L251" i="4" s="1"/>
  <c r="N251" i="4" s="1"/>
  <c r="K267" i="4"/>
  <c r="L267" i="4" s="1"/>
  <c r="M267" i="4" s="1"/>
  <c r="K226" i="4"/>
  <c r="L226" i="4" s="1"/>
  <c r="M226" i="4" s="1"/>
  <c r="K256" i="4"/>
  <c r="L256" i="4" s="1"/>
  <c r="M256" i="4" s="1"/>
  <c r="K219" i="4"/>
  <c r="L219" i="4" s="1"/>
  <c r="N219" i="4" s="1"/>
  <c r="K249" i="4"/>
  <c r="L249" i="4" s="1"/>
  <c r="N249" i="4" s="1"/>
  <c r="K265" i="4"/>
  <c r="L265" i="4" s="1"/>
  <c r="N265" i="4" s="1"/>
  <c r="K250" i="4"/>
  <c r="L250" i="4" s="1"/>
  <c r="M250" i="4" s="1"/>
  <c r="K266" i="4"/>
  <c r="L266" i="4" s="1"/>
  <c r="M266" i="4" s="1"/>
  <c r="K247" i="4"/>
  <c r="L247" i="4" s="1"/>
  <c r="N247" i="4" s="1"/>
  <c r="K263" i="4"/>
  <c r="L263" i="4" s="1"/>
  <c r="M263" i="4" s="1"/>
  <c r="K279" i="4"/>
  <c r="L279" i="4" s="1"/>
  <c r="N279" i="4" s="1"/>
  <c r="K238" i="4"/>
  <c r="L238" i="4" s="1"/>
  <c r="N238" i="4" s="1"/>
  <c r="K252" i="4"/>
  <c r="L252" i="4" s="1"/>
  <c r="M252" i="4" s="1"/>
  <c r="K268" i="4"/>
  <c r="L268" i="4" s="1"/>
  <c r="M268" i="4" s="1"/>
  <c r="K170" i="4"/>
  <c r="L170" i="4" s="1"/>
  <c r="N170" i="4" s="1"/>
  <c r="K157" i="4"/>
  <c r="L157" i="4" s="1"/>
  <c r="N157" i="4" s="1"/>
  <c r="K118" i="4"/>
  <c r="L118" i="4" s="1"/>
  <c r="N118" i="4" s="1"/>
  <c r="K127" i="4"/>
  <c r="L127" i="4" s="1"/>
  <c r="M127" i="4" s="1"/>
  <c r="K87" i="4"/>
  <c r="L87" i="4" s="1"/>
  <c r="K144" i="4"/>
  <c r="L144" i="4" s="1"/>
  <c r="K110" i="4"/>
  <c r="L110" i="4" s="1"/>
  <c r="N110" i="4" s="1"/>
  <c r="K71" i="4"/>
  <c r="L71" i="4" s="1"/>
  <c r="K1541" i="4"/>
  <c r="L1541" i="4" s="1"/>
  <c r="M1541" i="4" s="1"/>
  <c r="K1545" i="4"/>
  <c r="L1545" i="4" s="1"/>
  <c r="M1545" i="4" s="1"/>
  <c r="K1534" i="4"/>
  <c r="L1534" i="4" s="1"/>
  <c r="N1534" i="4" s="1"/>
  <c r="K1496" i="4"/>
  <c r="L1496" i="4" s="1"/>
  <c r="K1435" i="4"/>
  <c r="L1435" i="4" s="1"/>
  <c r="K1458" i="4"/>
  <c r="L1458" i="4" s="1"/>
  <c r="K1394" i="4"/>
  <c r="L1394" i="4" s="1"/>
  <c r="M1394" i="4" s="1"/>
  <c r="K1418" i="4"/>
  <c r="L1418" i="4" s="1"/>
  <c r="M1418" i="4" s="1"/>
  <c r="K1376" i="4"/>
  <c r="L1376" i="4" s="1"/>
  <c r="M1376" i="4" s="1"/>
  <c r="K1328" i="4"/>
  <c r="L1328" i="4" s="1"/>
  <c r="N1328" i="4" s="1"/>
  <c r="K1388" i="4"/>
  <c r="L1388" i="4" s="1"/>
  <c r="N1388" i="4" s="1"/>
  <c r="K1340" i="4"/>
  <c r="L1340" i="4" s="1"/>
  <c r="N1340" i="4" s="1"/>
  <c r="K1304" i="4"/>
  <c r="L1304" i="4" s="1"/>
  <c r="K1233" i="4"/>
  <c r="L1233" i="4" s="1"/>
  <c r="N1233" i="4" s="1"/>
  <c r="K1182" i="4"/>
  <c r="L1182" i="4" s="1"/>
  <c r="N1182" i="4" s="1"/>
  <c r="K1196" i="4"/>
  <c r="L1196" i="4" s="1"/>
  <c r="M1196" i="4" s="1"/>
  <c r="K1170" i="4"/>
  <c r="L1170" i="4" s="1"/>
  <c r="M1170" i="4" s="1"/>
  <c r="K999" i="4"/>
  <c r="L999" i="4" s="1"/>
  <c r="M999" i="4" s="1"/>
  <c r="K1013" i="4"/>
  <c r="L1013" i="4" s="1"/>
  <c r="N1013" i="4" s="1"/>
  <c r="K920" i="4"/>
  <c r="L920" i="4" s="1"/>
  <c r="M920" i="4" s="1"/>
  <c r="K1021" i="4"/>
  <c r="L1021" i="4" s="1"/>
  <c r="N1021" i="4" s="1"/>
  <c r="K965" i="4"/>
  <c r="L965" i="4" s="1"/>
  <c r="M965" i="4" s="1"/>
  <c r="K919" i="4"/>
  <c r="L919" i="4" s="1"/>
  <c r="M919" i="4" s="1"/>
  <c r="K949" i="4"/>
  <c r="L949" i="4" s="1"/>
  <c r="M949" i="4" s="1"/>
  <c r="K1113" i="4"/>
  <c r="L1113" i="4" s="1"/>
  <c r="M1113" i="4" s="1"/>
  <c r="K1161" i="4"/>
  <c r="L1161" i="4" s="1"/>
  <c r="M1161" i="4" s="1"/>
  <c r="K894" i="4"/>
  <c r="L894" i="4" s="1"/>
  <c r="N894" i="4" s="1"/>
  <c r="K854" i="4"/>
  <c r="L854" i="4" s="1"/>
  <c r="N854" i="4" s="1"/>
  <c r="K853" i="4"/>
  <c r="L853" i="4" s="1"/>
  <c r="N853" i="4" s="1"/>
  <c r="K824" i="4"/>
  <c r="L824" i="4" s="1"/>
  <c r="N824" i="4" s="1"/>
  <c r="K823" i="4"/>
  <c r="L823" i="4" s="1"/>
  <c r="K816" i="4"/>
  <c r="L816" i="4" s="1"/>
  <c r="N816" i="4" s="1"/>
  <c r="K793" i="4"/>
  <c r="L793" i="4" s="1"/>
  <c r="N793" i="4" s="1"/>
  <c r="K807" i="4"/>
  <c r="L807" i="4" s="1"/>
  <c r="K755" i="4"/>
  <c r="L755" i="4" s="1"/>
  <c r="N755" i="4" s="1"/>
  <c r="K604" i="4"/>
  <c r="L604" i="4" s="1"/>
  <c r="N604" i="4" s="1"/>
  <c r="K597" i="4"/>
  <c r="L597" i="4" s="1"/>
  <c r="N597" i="4" s="1"/>
  <c r="K476" i="4"/>
  <c r="L476" i="4" s="1"/>
  <c r="N476" i="4" s="1"/>
  <c r="K506" i="4"/>
  <c r="L506" i="4" s="1"/>
  <c r="N506" i="4" s="1"/>
  <c r="K455" i="4"/>
  <c r="L455" i="4" s="1"/>
  <c r="M455" i="4" s="1"/>
  <c r="K437" i="4"/>
  <c r="L437" i="4" s="1"/>
  <c r="K421" i="4"/>
  <c r="L421" i="4" s="1"/>
  <c r="K402" i="4"/>
  <c r="L402" i="4" s="1"/>
  <c r="K411" i="4"/>
  <c r="L411" i="4" s="1"/>
  <c r="K368" i="4"/>
  <c r="L368" i="4" s="1"/>
  <c r="M368" i="4" s="1"/>
  <c r="K327" i="4"/>
  <c r="L327" i="4" s="1"/>
  <c r="M327" i="4" s="1"/>
  <c r="K301" i="4"/>
  <c r="L301" i="4" s="1"/>
  <c r="K214" i="4"/>
  <c r="L214" i="4" s="1"/>
  <c r="N214" i="4" s="1"/>
  <c r="K274" i="4"/>
  <c r="L274" i="4" s="1"/>
  <c r="N274" i="4" s="1"/>
  <c r="K201" i="4"/>
  <c r="L201" i="4" s="1"/>
  <c r="N201" i="4" s="1"/>
  <c r="K171" i="4"/>
  <c r="L171" i="4" s="1"/>
  <c r="N171" i="4" s="1"/>
  <c r="K88" i="4"/>
  <c r="L88" i="4" s="1"/>
  <c r="K146" i="4"/>
  <c r="L146" i="4" s="1"/>
  <c r="K147" i="4"/>
  <c r="L147" i="4" s="1"/>
  <c r="K72" i="4"/>
  <c r="L72" i="4" s="1"/>
  <c r="K1442" i="4"/>
  <c r="L1442" i="4" s="1"/>
  <c r="K1437" i="4"/>
  <c r="L1437" i="4" s="1"/>
  <c r="K1461" i="4"/>
  <c r="L1461" i="4" s="1"/>
  <c r="K1354" i="4"/>
  <c r="L1354" i="4" s="1"/>
  <c r="K1363" i="4"/>
  <c r="L1363" i="4" s="1"/>
  <c r="M1363" i="4" s="1"/>
  <c r="K1396" i="4"/>
  <c r="L1396" i="4" s="1"/>
  <c r="M1396" i="4" s="1"/>
  <c r="K1343" i="4"/>
  <c r="L1343" i="4" s="1"/>
  <c r="M1343" i="4" s="1"/>
  <c r="K1234" i="4"/>
  <c r="L1234" i="4" s="1"/>
  <c r="N1234" i="4" s="1"/>
  <c r="K1198" i="4"/>
  <c r="L1198" i="4" s="1"/>
  <c r="M1198" i="4" s="1"/>
  <c r="K924" i="4"/>
  <c r="L924" i="4" s="1"/>
  <c r="M924" i="4" s="1"/>
  <c r="K985" i="4"/>
  <c r="L985" i="4" s="1"/>
  <c r="N985" i="4" s="1"/>
  <c r="K953" i="4"/>
  <c r="L953" i="4" s="1"/>
  <c r="M953" i="4" s="1"/>
  <c r="K937" i="4"/>
  <c r="L937" i="4" s="1"/>
  <c r="M937" i="4" s="1"/>
  <c r="K1004" i="4"/>
  <c r="L1004" i="4" s="1"/>
  <c r="M1004" i="4" s="1"/>
  <c r="K972" i="4"/>
  <c r="L972" i="4" s="1"/>
  <c r="N972" i="4" s="1"/>
  <c r="K1100" i="4"/>
  <c r="L1100" i="4" s="1"/>
  <c r="N1100" i="4" s="1"/>
  <c r="K904" i="4"/>
  <c r="L904" i="4" s="1"/>
  <c r="N904" i="4" s="1"/>
  <c r="K856" i="4"/>
  <c r="L856" i="4" s="1"/>
  <c r="N856" i="4" s="1"/>
  <c r="K855" i="4"/>
  <c r="L855" i="4" s="1"/>
  <c r="N855" i="4" s="1"/>
  <c r="K857" i="4"/>
  <c r="L857" i="4" s="1"/>
  <c r="N857" i="4" s="1"/>
  <c r="K799" i="4"/>
  <c r="L799" i="4" s="1"/>
  <c r="N799" i="4" s="1"/>
  <c r="K774" i="4"/>
  <c r="L774" i="4" s="1"/>
  <c r="N774" i="4" s="1"/>
  <c r="K759" i="4"/>
  <c r="L759" i="4" s="1"/>
  <c r="M759" i="4" s="1"/>
  <c r="K718" i="4"/>
  <c r="L718" i="4" s="1"/>
  <c r="N718" i="4" s="1"/>
  <c r="K709" i="4"/>
  <c r="L709" i="4" s="1"/>
  <c r="N709" i="4" s="1"/>
  <c r="K722" i="4"/>
  <c r="L722" i="4" s="1"/>
  <c r="M722" i="4" s="1"/>
  <c r="K705" i="4"/>
  <c r="L705" i="4" s="1"/>
  <c r="N705" i="4" s="1"/>
  <c r="K655" i="4"/>
  <c r="L655" i="4" s="1"/>
  <c r="N655" i="4" s="1"/>
  <c r="K537" i="4"/>
  <c r="L537" i="4" s="1"/>
  <c r="N537" i="4" s="1"/>
  <c r="K457" i="4"/>
  <c r="L457" i="4" s="1"/>
  <c r="K516" i="4"/>
  <c r="L516" i="4" s="1"/>
  <c r="K425" i="4"/>
  <c r="L425" i="4" s="1"/>
  <c r="K370" i="4"/>
  <c r="L370" i="4" s="1"/>
  <c r="M370" i="4" s="1"/>
  <c r="K361" i="4"/>
  <c r="L361" i="4" s="1"/>
  <c r="M361" i="4" s="1"/>
  <c r="K309" i="4"/>
  <c r="L309" i="4" s="1"/>
  <c r="M309" i="4" s="1"/>
  <c r="K187" i="4"/>
  <c r="L187" i="4" s="1"/>
  <c r="K188" i="4"/>
  <c r="L188" i="4" s="1"/>
  <c r="N188" i="4" s="1"/>
  <c r="K160" i="4"/>
  <c r="L160" i="4" s="1"/>
  <c r="N160" i="4" s="1"/>
  <c r="K129" i="4"/>
  <c r="L129" i="4" s="1"/>
  <c r="M129" i="4" s="1"/>
  <c r="K130" i="4"/>
  <c r="L130" i="4" s="1"/>
  <c r="K104" i="4"/>
  <c r="L104" i="4" s="1"/>
  <c r="N104" i="4" s="1"/>
  <c r="K81" i="4"/>
  <c r="L81" i="4" s="1"/>
  <c r="M81" i="4" s="1"/>
  <c r="K97" i="4"/>
  <c r="L97" i="4" s="1"/>
  <c r="K91" i="4"/>
  <c r="L91" i="4" s="1"/>
  <c r="K119" i="4"/>
  <c r="L119" i="4" s="1"/>
  <c r="N119" i="4" s="1"/>
  <c r="K75" i="4"/>
  <c r="L75" i="4" s="1"/>
  <c r="K62" i="4"/>
  <c r="L62" i="4" s="1"/>
  <c r="M62" i="4" s="1"/>
  <c r="K48" i="4"/>
  <c r="L48" i="4" s="1"/>
  <c r="M48" i="4" s="1"/>
  <c r="K1467" i="4"/>
  <c r="L1467" i="4" s="1"/>
  <c r="K1474" i="4"/>
  <c r="L1474" i="4" s="1"/>
  <c r="K1440" i="4"/>
  <c r="L1440" i="4" s="1"/>
  <c r="K1445" i="4"/>
  <c r="L1445" i="4" s="1"/>
  <c r="K1454" i="4"/>
  <c r="L1454" i="4" s="1"/>
  <c r="K1432" i="4"/>
  <c r="L1432" i="4" s="1"/>
  <c r="K1349" i="4"/>
  <c r="L1349" i="4" s="1"/>
  <c r="N1349" i="4" s="1"/>
  <c r="K1400" i="4"/>
  <c r="L1400" i="4" s="1"/>
  <c r="M1400" i="4" s="1"/>
  <c r="K1415" i="4"/>
  <c r="L1415" i="4" s="1"/>
  <c r="K1366" i="4"/>
  <c r="L1366" i="4" s="1"/>
  <c r="K1381" i="4"/>
  <c r="L1381" i="4" s="1"/>
  <c r="M1381" i="4" s="1"/>
  <c r="K1422" i="4"/>
  <c r="L1422" i="4" s="1"/>
  <c r="M1422" i="4" s="1"/>
  <c r="K1390" i="4"/>
  <c r="L1390" i="4" s="1"/>
  <c r="M1390" i="4" s="1"/>
  <c r="K1373" i="4"/>
  <c r="L1373" i="4" s="1"/>
  <c r="N1373" i="4" s="1"/>
  <c r="K1386" i="4"/>
  <c r="L1386" i="4" s="1"/>
  <c r="M1386" i="4" s="1"/>
  <c r="K1358" i="4"/>
  <c r="L1358" i="4" s="1"/>
  <c r="N1358" i="4" s="1"/>
  <c r="K1369" i="4"/>
  <c r="L1369" i="4" s="1"/>
  <c r="M1369" i="4" s="1"/>
  <c r="K1299" i="4"/>
  <c r="L1299" i="4" s="1"/>
  <c r="K1282" i="4"/>
  <c r="L1282" i="4" s="1"/>
  <c r="K1277" i="4"/>
  <c r="L1277" i="4" s="1"/>
  <c r="K1257" i="4"/>
  <c r="L1257" i="4" s="1"/>
  <c r="N1257" i="4" s="1"/>
  <c r="K1242" i="4"/>
  <c r="L1242" i="4" s="1"/>
  <c r="N1242" i="4" s="1"/>
  <c r="K945" i="4"/>
  <c r="L945" i="4" s="1"/>
  <c r="M945" i="4" s="1"/>
  <c r="K1038" i="4"/>
  <c r="L1038" i="4" s="1"/>
  <c r="M1038" i="4" s="1"/>
  <c r="K1129" i="4"/>
  <c r="L1129" i="4" s="1"/>
  <c r="M1129" i="4" s="1"/>
  <c r="K916" i="4"/>
  <c r="L916" i="4" s="1"/>
  <c r="M916" i="4" s="1"/>
  <c r="K979" i="4"/>
  <c r="L979" i="4" s="1"/>
  <c r="M979" i="4" s="1"/>
  <c r="K1053" i="4"/>
  <c r="L1053" i="4" s="1"/>
  <c r="M1053" i="4" s="1"/>
  <c r="K962" i="4"/>
  <c r="L962" i="4" s="1"/>
  <c r="N962" i="4" s="1"/>
  <c r="K1050" i="4"/>
  <c r="L1050" i="4" s="1"/>
  <c r="M1050" i="4" s="1"/>
  <c r="K934" i="4"/>
  <c r="L934" i="4" s="1"/>
  <c r="N934" i="4" s="1"/>
  <c r="K978" i="4"/>
  <c r="L978" i="4" s="1"/>
  <c r="M978" i="4" s="1"/>
  <c r="K946" i="4"/>
  <c r="L946" i="4" s="1"/>
  <c r="M946" i="4" s="1"/>
  <c r="K961" i="4"/>
  <c r="L961" i="4" s="1"/>
  <c r="M961" i="4" s="1"/>
  <c r="K1110" i="4"/>
  <c r="L1110" i="4" s="1"/>
  <c r="N1110" i="4" s="1"/>
  <c r="K1010" i="4"/>
  <c r="L1010" i="4" s="1"/>
  <c r="N1010" i="4" s="1"/>
  <c r="K891" i="4"/>
  <c r="L891" i="4" s="1"/>
  <c r="N891" i="4" s="1"/>
  <c r="K827" i="4"/>
  <c r="L827" i="4" s="1"/>
  <c r="M827" i="4" s="1"/>
  <c r="K828" i="4"/>
  <c r="L828" i="4" s="1"/>
  <c r="M828" i="4" s="1"/>
  <c r="K826" i="4"/>
  <c r="L826" i="4" s="1"/>
  <c r="N826" i="4" s="1"/>
  <c r="K804" i="4"/>
  <c r="L804" i="4" s="1"/>
  <c r="N804" i="4" s="1"/>
  <c r="K785" i="4"/>
  <c r="L785" i="4" s="1"/>
  <c r="N785" i="4" s="1"/>
  <c r="K636" i="4"/>
  <c r="L636" i="4" s="1"/>
  <c r="N636" i="4" s="1"/>
  <c r="K652" i="4"/>
  <c r="L652" i="4" s="1"/>
  <c r="K645" i="4"/>
  <c r="L645" i="4" s="1"/>
  <c r="N645" i="4" s="1"/>
  <c r="K661" i="4"/>
  <c r="L661" i="4" s="1"/>
  <c r="M661" i="4" s="1"/>
  <c r="K641" i="4"/>
  <c r="L641" i="4" s="1"/>
  <c r="N641" i="4" s="1"/>
  <c r="K619" i="4"/>
  <c r="L619" i="4" s="1"/>
  <c r="N619" i="4" s="1"/>
  <c r="K613" i="4"/>
  <c r="L613" i="4" s="1"/>
  <c r="N613" i="4" s="1"/>
  <c r="K511" i="4"/>
  <c r="L511" i="4" s="1"/>
  <c r="K462" i="4"/>
  <c r="L462" i="4" s="1"/>
  <c r="N462" i="4" s="1"/>
  <c r="K525" i="4"/>
  <c r="L525" i="4" s="1"/>
  <c r="N525" i="4" s="1"/>
  <c r="K501" i="4"/>
  <c r="L501" i="4" s="1"/>
  <c r="M501" i="4" s="1"/>
  <c r="K451" i="4"/>
  <c r="L451" i="4" s="1"/>
  <c r="K432" i="4"/>
  <c r="L432" i="4" s="1"/>
  <c r="K381" i="4"/>
  <c r="L381" i="4" s="1"/>
  <c r="M381" i="4" s="1"/>
  <c r="K397" i="4"/>
  <c r="L397" i="4" s="1"/>
  <c r="K375" i="4"/>
  <c r="L375" i="4" s="1"/>
  <c r="K417" i="4"/>
  <c r="L417" i="4" s="1"/>
  <c r="K408" i="4"/>
  <c r="L408" i="4" s="1"/>
  <c r="K349" i="4"/>
  <c r="L349" i="4" s="1"/>
  <c r="M349" i="4" s="1"/>
  <c r="K366" i="4"/>
  <c r="L366" i="4" s="1"/>
  <c r="M366" i="4" s="1"/>
  <c r="K347" i="4"/>
  <c r="L347" i="4" s="1"/>
  <c r="M347" i="4" s="1"/>
  <c r="K348" i="4"/>
  <c r="L348" i="4" s="1"/>
  <c r="M348" i="4" s="1"/>
  <c r="K198" i="4"/>
  <c r="L198" i="4" s="1"/>
  <c r="M198" i="4" s="1"/>
  <c r="K243" i="4"/>
  <c r="L243" i="4" s="1"/>
  <c r="N243" i="4" s="1"/>
  <c r="K225" i="4"/>
  <c r="L225" i="4" s="1"/>
  <c r="N225" i="4" s="1"/>
  <c r="K211" i="4"/>
  <c r="L211" i="4" s="1"/>
  <c r="N211" i="4" s="1"/>
  <c r="K156" i="4"/>
  <c r="L156" i="4" s="1"/>
  <c r="K184" i="4"/>
  <c r="L184" i="4" s="1"/>
  <c r="N184" i="4" s="1"/>
  <c r="K116" i="4"/>
  <c r="K142" i="4"/>
  <c r="L142" i="4" s="1"/>
  <c r="K86" i="4"/>
  <c r="L86" i="4" s="1"/>
  <c r="K101" i="4"/>
  <c r="L101" i="4" s="1"/>
  <c r="N101" i="4" s="1"/>
  <c r="K109" i="4"/>
  <c r="L109" i="4" s="1"/>
  <c r="K96" i="4"/>
  <c r="L96" i="4" s="1"/>
  <c r="M96" i="4" s="1"/>
  <c r="K125" i="4"/>
  <c r="L125" i="4" s="1"/>
  <c r="K69" i="4"/>
  <c r="L69" i="4" s="1"/>
  <c r="N69" i="4" s="1"/>
  <c r="K1511" i="4"/>
  <c r="L1511" i="4" s="1"/>
  <c r="K1509" i="4"/>
  <c r="L1509" i="4" s="1"/>
  <c r="K1501" i="4"/>
  <c r="L1501" i="4" s="1"/>
  <c r="K1003" i="4"/>
  <c r="L1003" i="4" s="1"/>
  <c r="N1003" i="4" s="1"/>
  <c r="K1017" i="4"/>
  <c r="L1017" i="4" s="1"/>
  <c r="N1017" i="4" s="1"/>
  <c r="K1016" i="4"/>
  <c r="L1016" i="4" s="1"/>
  <c r="N1016" i="4" s="1"/>
  <c r="K811" i="4"/>
  <c r="L811" i="4" s="1"/>
  <c r="N811" i="4" s="1"/>
  <c r="K798" i="4"/>
  <c r="L798" i="4" s="1"/>
  <c r="N798" i="4" s="1"/>
  <c r="K810" i="4"/>
  <c r="L810" i="4" s="1"/>
  <c r="K773" i="4"/>
  <c r="L773" i="4" s="1"/>
  <c r="N773" i="4" s="1"/>
  <c r="K768" i="4"/>
  <c r="L768" i="4" s="1"/>
  <c r="N768" i="4" s="1"/>
  <c r="K591" i="4"/>
  <c r="L591" i="4" s="1"/>
  <c r="N591" i="4" s="1"/>
  <c r="K590" i="4"/>
  <c r="L590" i="4" s="1"/>
  <c r="M590" i="4" s="1"/>
  <c r="K588" i="4"/>
  <c r="L588" i="4" s="1"/>
  <c r="N588" i="4" s="1"/>
  <c r="K589" i="4"/>
  <c r="L589" i="4" s="1"/>
  <c r="M589" i="4" s="1"/>
  <c r="K587" i="4"/>
  <c r="L587" i="4" s="1"/>
  <c r="K58" i="4"/>
  <c r="L58" i="4" s="1"/>
  <c r="N58" i="4" s="1"/>
  <c r="K51" i="4"/>
  <c r="L51" i="4" s="1"/>
  <c r="N51" i="4" s="1"/>
  <c r="K297" i="4"/>
  <c r="L297" i="4" s="1"/>
  <c r="M297" i="4" s="1"/>
  <c r="K304" i="4"/>
  <c r="L304" i="4" s="1"/>
  <c r="M304" i="4" s="1"/>
  <c r="K230" i="4"/>
  <c r="L230" i="4" s="1"/>
  <c r="N230" i="4" s="1"/>
  <c r="K239" i="4"/>
  <c r="L239" i="4" s="1"/>
  <c r="N239" i="4" s="1"/>
  <c r="K233" i="4"/>
  <c r="L233" i="4" s="1"/>
  <c r="N233" i="4" s="1"/>
  <c r="K1536" i="4"/>
  <c r="L1536" i="4" s="1"/>
  <c r="M1536" i="4" s="1"/>
  <c r="K1531" i="4"/>
  <c r="L1531" i="4" s="1"/>
  <c r="M1531" i="4" s="1"/>
  <c r="K1535" i="4"/>
  <c r="L1535" i="4" s="1"/>
  <c r="N1535" i="4" s="1"/>
  <c r="K1505" i="4"/>
  <c r="L1505" i="4" s="1"/>
  <c r="K1504" i="4"/>
  <c r="L1504" i="4" s="1"/>
  <c r="N1504" i="4" s="1"/>
  <c r="K1412" i="4"/>
  <c r="L1412" i="4" s="1"/>
  <c r="M1412" i="4" s="1"/>
  <c r="K1332" i="4"/>
  <c r="L1332" i="4" s="1"/>
  <c r="M1332" i="4" s="1"/>
  <c r="K1429" i="4"/>
  <c r="L1429" i="4" s="1"/>
  <c r="K1284" i="4"/>
  <c r="L1284" i="4" s="1"/>
  <c r="K1294" i="4"/>
  <c r="L1294" i="4" s="1"/>
  <c r="K1292" i="4"/>
  <c r="L1292" i="4" s="1"/>
  <c r="K1293" i="4"/>
  <c r="L1293" i="4" s="1"/>
  <c r="K1238" i="4"/>
  <c r="L1238" i="4" s="1"/>
  <c r="N1238" i="4" s="1"/>
  <c r="K1215" i="4"/>
  <c r="L1215" i="4" s="1"/>
  <c r="N1215" i="4" s="1"/>
  <c r="K1252" i="4"/>
  <c r="L1252" i="4" s="1"/>
  <c r="N1252" i="4" s="1"/>
  <c r="K1177" i="4"/>
  <c r="L1177" i="4" s="1"/>
  <c r="N1177" i="4" s="1"/>
  <c r="K1186" i="4"/>
  <c r="L1186" i="4" s="1"/>
  <c r="M1186" i="4" s="1"/>
  <c r="K1165" i="4"/>
  <c r="L1165" i="4" s="1"/>
  <c r="M1165" i="4" s="1"/>
  <c r="K1064" i="4"/>
  <c r="L1064" i="4" s="1"/>
  <c r="N1064" i="4" s="1"/>
  <c r="K927" i="4"/>
  <c r="L927" i="4" s="1"/>
  <c r="M927" i="4" s="1"/>
  <c r="K942" i="4"/>
  <c r="L942" i="4" s="1"/>
  <c r="N942" i="4" s="1"/>
  <c r="K957" i="4"/>
  <c r="L957" i="4" s="1"/>
  <c r="M957" i="4" s="1"/>
  <c r="K1151" i="4"/>
  <c r="L1151" i="4" s="1"/>
  <c r="N1151" i="4" s="1"/>
  <c r="K1028" i="4"/>
  <c r="K1082" i="4"/>
  <c r="L1082" i="4" s="1"/>
  <c r="N1082" i="4" s="1"/>
  <c r="K941" i="4"/>
  <c r="L941" i="4" s="1"/>
  <c r="M941" i="4" s="1"/>
  <c r="K1075" i="4"/>
  <c r="L1075" i="4" s="1"/>
  <c r="M1075" i="4" s="1"/>
  <c r="K1105" i="4"/>
  <c r="L1105" i="4" s="1"/>
  <c r="M1105" i="4" s="1"/>
  <c r="K910" i="4"/>
  <c r="L910" i="4" s="1"/>
  <c r="M910" i="4" s="1"/>
  <c r="K1027" i="4"/>
  <c r="L1027" i="4" s="1"/>
  <c r="M1027" i="4" s="1"/>
  <c r="K1153" i="4"/>
  <c r="L1153" i="4" s="1"/>
  <c r="M1153" i="4" s="1"/>
  <c r="K1026" i="4"/>
  <c r="L1026" i="4" s="1"/>
  <c r="M1026" i="4" s="1"/>
  <c r="K1143" i="4"/>
  <c r="L1143" i="4" s="1"/>
  <c r="N1143" i="4" s="1"/>
  <c r="K976" i="4"/>
  <c r="L976" i="4" s="1"/>
  <c r="N976" i="4" s="1"/>
  <c r="K991" i="4"/>
  <c r="L991" i="4" s="1"/>
  <c r="N991" i="4" s="1"/>
  <c r="K1089" i="4"/>
  <c r="L1089" i="4" s="1"/>
  <c r="N1089" i="4" s="1"/>
  <c r="K1007" i="4"/>
  <c r="L1007" i="4" s="1"/>
  <c r="N1007" i="4" s="1"/>
  <c r="K975" i="4"/>
  <c r="L975" i="4" s="1"/>
  <c r="N975" i="4" s="1"/>
  <c r="K990" i="4"/>
  <c r="L990" i="4" s="1"/>
  <c r="M990" i="4" s="1"/>
  <c r="K1124" i="4"/>
  <c r="L1124" i="4" s="1"/>
  <c r="N1124" i="4" s="1"/>
  <c r="K928" i="4"/>
  <c r="L928" i="4" s="1"/>
  <c r="N928" i="4" s="1"/>
  <c r="K958" i="4"/>
  <c r="L958" i="4" s="1"/>
  <c r="N958" i="4" s="1"/>
  <c r="K1152" i="4"/>
  <c r="L1152" i="4" s="1"/>
  <c r="N1152" i="4" s="1"/>
  <c r="K883" i="4"/>
  <c r="L883" i="4" s="1"/>
  <c r="N883" i="4" s="1"/>
  <c r="K882" i="4"/>
  <c r="L882" i="4" s="1"/>
  <c r="N882" i="4" s="1"/>
  <c r="K873" i="4"/>
  <c r="L873" i="4" s="1"/>
  <c r="N873" i="4" s="1"/>
  <c r="K872" i="4"/>
  <c r="L872" i="4" s="1"/>
  <c r="N872" i="4" s="1"/>
  <c r="K813" i="4"/>
  <c r="L813" i="4" s="1"/>
  <c r="K802" i="4"/>
  <c r="L802" i="4" s="1"/>
  <c r="K779" i="4"/>
  <c r="L779" i="4" s="1"/>
  <c r="N779" i="4" s="1"/>
  <c r="K780" i="4"/>
  <c r="L780" i="4" s="1"/>
  <c r="N780" i="4" s="1"/>
  <c r="K751" i="4"/>
  <c r="L751" i="4" s="1"/>
  <c r="K713" i="4"/>
  <c r="L713" i="4" s="1"/>
  <c r="N713" i="4" s="1"/>
  <c r="K710" i="4"/>
  <c r="L710" i="4" s="1"/>
  <c r="N710" i="4" s="1"/>
  <c r="K706" i="4"/>
  <c r="L706" i="4" s="1"/>
  <c r="N706" i="4" s="1"/>
  <c r="K719" i="4"/>
  <c r="L719" i="4" s="1"/>
  <c r="K593" i="4"/>
  <c r="L593" i="4" s="1"/>
  <c r="N593" i="4" s="1"/>
  <c r="K592" i="4"/>
  <c r="L592" i="4" s="1"/>
  <c r="M592" i="4" s="1"/>
  <c r="K549" i="4"/>
  <c r="L549" i="4" s="1"/>
  <c r="N549" i="4" s="1"/>
  <c r="K565" i="4"/>
  <c r="L565" i="4" s="1"/>
  <c r="N565" i="4" s="1"/>
  <c r="K548" i="4"/>
  <c r="L548" i="4" s="1"/>
  <c r="N548" i="4" s="1"/>
  <c r="K541" i="4"/>
  <c r="L541" i="4" s="1"/>
  <c r="N541" i="4" s="1"/>
  <c r="K489" i="4"/>
  <c r="L489" i="4" s="1"/>
  <c r="M489" i="4" s="1"/>
  <c r="K520" i="4"/>
  <c r="L520" i="4" s="1"/>
  <c r="K509" i="4"/>
  <c r="L509" i="4" s="1"/>
  <c r="M509" i="4" s="1"/>
  <c r="K532" i="4"/>
  <c r="L532" i="4" s="1"/>
  <c r="K519" i="4"/>
  <c r="L519" i="4" s="1"/>
  <c r="N519" i="4" s="1"/>
  <c r="K521" i="4"/>
  <c r="L521" i="4" s="1"/>
  <c r="M521" i="4" s="1"/>
  <c r="K468" i="4"/>
  <c r="L468" i="4" s="1"/>
  <c r="N468" i="4" s="1"/>
  <c r="K481" i="4"/>
  <c r="L481" i="4" s="1"/>
  <c r="K497" i="4"/>
  <c r="L497" i="4" s="1"/>
  <c r="K540" i="4"/>
  <c r="L540" i="4" s="1"/>
  <c r="N540" i="4" s="1"/>
  <c r="K427" i="4"/>
  <c r="L427" i="4" s="1"/>
  <c r="K445" i="4"/>
  <c r="L445" i="4" s="1"/>
  <c r="K405" i="4"/>
  <c r="L405" i="4" s="1"/>
  <c r="K393" i="4"/>
  <c r="L393" i="4" s="1"/>
  <c r="M393" i="4" s="1"/>
  <c r="K413" i="4"/>
  <c r="L413" i="4" s="1"/>
  <c r="K364" i="4"/>
  <c r="L364" i="4" s="1"/>
  <c r="M364" i="4" s="1"/>
  <c r="K314" i="4"/>
  <c r="L314" i="4" s="1"/>
  <c r="M314" i="4" s="1"/>
  <c r="K320" i="4"/>
  <c r="L320" i="4" s="1"/>
  <c r="N320" i="4" s="1"/>
  <c r="K299" i="4"/>
  <c r="L299" i="4" s="1"/>
  <c r="M299" i="4" s="1"/>
  <c r="K313" i="4"/>
  <c r="L313" i="4" s="1"/>
  <c r="M313" i="4" s="1"/>
  <c r="K359" i="4"/>
  <c r="L359" i="4" s="1"/>
  <c r="N359" i="4" s="1"/>
  <c r="K322" i="4"/>
  <c r="L322" i="4" s="1"/>
  <c r="M322" i="4" s="1"/>
  <c r="K312" i="4"/>
  <c r="L312" i="4" s="1"/>
  <c r="M312" i="4" s="1"/>
  <c r="K305" i="4"/>
  <c r="L305" i="4" s="1"/>
  <c r="M305" i="4" s="1"/>
  <c r="K321" i="4"/>
  <c r="L321" i="4" s="1"/>
  <c r="N321" i="4" s="1"/>
  <c r="K360" i="4"/>
  <c r="L360" i="4" s="1"/>
  <c r="M360" i="4" s="1"/>
  <c r="K288" i="4"/>
  <c r="L288" i="4" s="1"/>
  <c r="N288" i="4" s="1"/>
  <c r="K277" i="4"/>
  <c r="L277" i="4" s="1"/>
  <c r="N277" i="4" s="1"/>
  <c r="K218" i="4"/>
  <c r="L218" i="4" s="1"/>
  <c r="M218" i="4" s="1"/>
  <c r="K241" i="4"/>
  <c r="L241" i="4" s="1"/>
  <c r="N241" i="4" s="1"/>
  <c r="K260" i="4"/>
  <c r="L260" i="4" s="1"/>
  <c r="M260" i="4" s="1"/>
  <c r="K194" i="4"/>
  <c r="L194" i="4" s="1"/>
  <c r="K208" i="4"/>
  <c r="L208" i="4" s="1"/>
  <c r="N208" i="4" s="1"/>
  <c r="K209" i="4"/>
  <c r="L209" i="4" s="1"/>
  <c r="N209" i="4" s="1"/>
  <c r="K237" i="4"/>
  <c r="L237" i="4" s="1"/>
  <c r="N237" i="4" s="1"/>
  <c r="K283" i="4"/>
  <c r="L283" i="4" s="1"/>
  <c r="N283" i="4" s="1"/>
  <c r="K242" i="4"/>
  <c r="L242" i="4" s="1"/>
  <c r="N242" i="4" s="1"/>
  <c r="K272" i="4"/>
  <c r="L272" i="4" s="1"/>
  <c r="M272" i="4" s="1"/>
  <c r="K193" i="4"/>
  <c r="L193" i="4" s="1"/>
  <c r="N193" i="4" s="1"/>
  <c r="K222" i="4"/>
  <c r="L222" i="4" s="1"/>
  <c r="N222" i="4" s="1"/>
  <c r="K165" i="4"/>
  <c r="L165" i="4" s="1"/>
  <c r="N165" i="4" s="1"/>
  <c r="K166" i="4"/>
  <c r="L166" i="4" s="1"/>
  <c r="N166" i="4" s="1"/>
  <c r="K178" i="4"/>
  <c r="L178" i="4" s="1"/>
  <c r="N178" i="4" s="1"/>
  <c r="K179" i="4"/>
  <c r="L179" i="4" s="1"/>
  <c r="N179" i="4" s="1"/>
  <c r="K84" i="4"/>
  <c r="L84" i="4" s="1"/>
  <c r="N84" i="4" s="1"/>
  <c r="K123" i="4"/>
  <c r="L123" i="4" s="1"/>
  <c r="M123" i="4" s="1"/>
  <c r="K137" i="4"/>
  <c r="L137" i="4" s="1"/>
  <c r="K79" i="4"/>
  <c r="L79" i="4" s="1"/>
  <c r="K107" i="4"/>
  <c r="L107" i="4" s="1"/>
  <c r="N107" i="4" s="1"/>
  <c r="K135" i="4"/>
  <c r="L135" i="4" s="1"/>
  <c r="K122" i="4"/>
  <c r="L122" i="4" s="1"/>
  <c r="N122" i="4" s="1"/>
  <c r="K136" i="4"/>
  <c r="L136" i="4" s="1"/>
  <c r="K66" i="4"/>
  <c r="L66" i="4" s="1"/>
  <c r="N66" i="4" s="1"/>
  <c r="K52" i="4"/>
  <c r="L52" i="4" s="1"/>
  <c r="N52" i="4" s="1"/>
  <c r="K1546" i="4"/>
  <c r="L1546" i="4" s="1"/>
  <c r="M1546" i="4" s="1"/>
  <c r="K37" i="4"/>
  <c r="L37" i="4" s="1"/>
  <c r="N37" i="4" s="1"/>
  <c r="K24" i="4"/>
  <c r="L24" i="4" s="1"/>
  <c r="M24" i="4" s="1"/>
  <c r="K46" i="4"/>
  <c r="L46" i="4" s="1"/>
  <c r="M46" i="4" s="1"/>
  <c r="K33" i="4"/>
  <c r="L33" i="4" s="1"/>
  <c r="N33" i="4" s="1"/>
  <c r="K28" i="4"/>
  <c r="L28" i="4" s="1"/>
  <c r="M28" i="4" s="1"/>
  <c r="K14" i="4"/>
  <c r="L14" i="4" s="1"/>
  <c r="M14" i="4" s="1"/>
  <c r="K9" i="4"/>
  <c r="L9" i="4" s="1"/>
  <c r="N9" i="4" s="1"/>
  <c r="K1624" i="4"/>
  <c r="L1624" i="4" s="1"/>
  <c r="N1624" i="4" s="1"/>
  <c r="K1623" i="4"/>
  <c r="L1623" i="4" s="1"/>
  <c r="M1623" i="4" s="1"/>
  <c r="K1599" i="4"/>
  <c r="L1599" i="4" s="1"/>
  <c r="N1599" i="4" s="1"/>
  <c r="K1807" i="4"/>
  <c r="L1807" i="4" s="1"/>
  <c r="N1807" i="4" s="1"/>
  <c r="K1812" i="4"/>
  <c r="L1812" i="4" s="1"/>
  <c r="N1812" i="4" s="1"/>
  <c r="K1785" i="4"/>
  <c r="L1785" i="4" s="1"/>
  <c r="N1785" i="4" s="1"/>
  <c r="K1780" i="4"/>
  <c r="L1780" i="4" s="1"/>
  <c r="N1780" i="4" s="1"/>
  <c r="K1776" i="4"/>
  <c r="L1776" i="4" s="1"/>
  <c r="N1776" i="4" s="1"/>
  <c r="K1769" i="4"/>
  <c r="L1769" i="4" s="1"/>
  <c r="N1769" i="4" s="1"/>
  <c r="K1733" i="4"/>
  <c r="L1733" i="4" s="1"/>
  <c r="N1733" i="4" s="1"/>
  <c r="K1729" i="4"/>
  <c r="L1729" i="4" s="1"/>
  <c r="K1725" i="4"/>
  <c r="L1725" i="4" s="1"/>
  <c r="M1725" i="4" s="1"/>
  <c r="K1723" i="4"/>
  <c r="L1723" i="4" s="1"/>
  <c r="K1720" i="4"/>
  <c r="L1720" i="4" s="1"/>
  <c r="N1720" i="4" s="1"/>
  <c r="K1705" i="4"/>
  <c r="L1705" i="4" s="1"/>
  <c r="N1705" i="4" s="1"/>
  <c r="K1706" i="4"/>
  <c r="L1706" i="4" s="1"/>
  <c r="M1706" i="4" s="1"/>
  <c r="K1694" i="4"/>
  <c r="L1694" i="4" s="1"/>
  <c r="N1694" i="4" s="1"/>
  <c r="K1695" i="4"/>
  <c r="L1695" i="4" s="1"/>
  <c r="N1695" i="4" s="1"/>
  <c r="K1686" i="4"/>
  <c r="L1686" i="4" s="1"/>
  <c r="N1686" i="4" s="1"/>
  <c r="K1654" i="4"/>
  <c r="L1654" i="4" s="1"/>
  <c r="N1654" i="4" s="1"/>
  <c r="K1653" i="4"/>
  <c r="L1653" i="4" s="1"/>
  <c r="M1653" i="4" s="1"/>
  <c r="K1629" i="4"/>
  <c r="L1629" i="4" s="1"/>
  <c r="N1629" i="4" s="1"/>
  <c r="K1620" i="4"/>
  <c r="L1620" i="4" s="1"/>
  <c r="N1620" i="4" s="1"/>
  <c r="K1605" i="4"/>
  <c r="L1605" i="4" s="1"/>
  <c r="N1605" i="4" s="1"/>
  <c r="K1621" i="4"/>
  <c r="L1621" i="4" s="1"/>
  <c r="M1621" i="4" s="1"/>
  <c r="K1617" i="4"/>
  <c r="L1617" i="4" s="1"/>
  <c r="N1617" i="4" s="1"/>
  <c r="K1597" i="4"/>
  <c r="L1597" i="4" s="1"/>
  <c r="N1597" i="4" s="1"/>
  <c r="K1587" i="4"/>
  <c r="L1587" i="4" s="1"/>
  <c r="N1587" i="4" s="1"/>
  <c r="K1574" i="4"/>
  <c r="L1574" i="4" s="1"/>
  <c r="N1574" i="4" s="1"/>
  <c r="K1563" i="4"/>
  <c r="L1563" i="4" s="1"/>
  <c r="N1563" i="4" s="1"/>
  <c r="K1554" i="4"/>
  <c r="L1554" i="4" s="1"/>
  <c r="M1554" i="4" s="1"/>
  <c r="K1575" i="4"/>
  <c r="L1575" i="4" s="1"/>
  <c r="N1575" i="4" s="1"/>
  <c r="K1819" i="4"/>
  <c r="L1819" i="4" s="1"/>
  <c r="M1819" i="4" s="1"/>
  <c r="K1796" i="4"/>
  <c r="L1796" i="4" s="1"/>
  <c r="N1796" i="4" s="1"/>
  <c r="K1788" i="4"/>
  <c r="L1788" i="4" s="1"/>
  <c r="N1788" i="4" s="1"/>
  <c r="K1791" i="4"/>
  <c r="L1791" i="4" s="1"/>
  <c r="N1791" i="4" s="1"/>
  <c r="K1783" i="4"/>
  <c r="L1783" i="4" s="1"/>
  <c r="N1783" i="4" s="1"/>
  <c r="K1774" i="4"/>
  <c r="L1774" i="4" s="1"/>
  <c r="M1774" i="4" s="1"/>
  <c r="K1759" i="4"/>
  <c r="L1759" i="4" s="1"/>
  <c r="K1758" i="4"/>
  <c r="L1758" i="4" s="1"/>
  <c r="N1758" i="4" s="1"/>
  <c r="K1664" i="4"/>
  <c r="L1664" i="4" s="1"/>
  <c r="N1664" i="4" s="1"/>
  <c r="K1692" i="4"/>
  <c r="L1692" i="4" s="1"/>
  <c r="N1692" i="4" s="1"/>
  <c r="K1697" i="4"/>
  <c r="L1697" i="4" s="1"/>
  <c r="M1697" i="4" s="1"/>
  <c r="K1680" i="4"/>
  <c r="L1680" i="4" s="1"/>
  <c r="N1680" i="4" s="1"/>
  <c r="K1633" i="4"/>
  <c r="L1633" i="4" s="1"/>
  <c r="K1641" i="4"/>
  <c r="L1641" i="4" s="1"/>
  <c r="M1641" i="4" s="1"/>
  <c r="K1618" i="4"/>
  <c r="L1618" i="4" s="1"/>
  <c r="K1601" i="4"/>
  <c r="L1601" i="4" s="1"/>
  <c r="N1601" i="4" s="1"/>
  <c r="K1602" i="4"/>
  <c r="L1602" i="4" s="1"/>
  <c r="K1595" i="4"/>
  <c r="L1595" i="4" s="1"/>
  <c r="N1595" i="4" s="1"/>
  <c r="K1578" i="4"/>
  <c r="L1578" i="4" s="1"/>
  <c r="M1578" i="4" s="1"/>
  <c r="K1815" i="4"/>
  <c r="L1815" i="4" s="1"/>
  <c r="N1815" i="4" s="1"/>
  <c r="K1822" i="4"/>
  <c r="L1822" i="4" s="1"/>
  <c r="M1822" i="4" s="1"/>
  <c r="K1798" i="4"/>
  <c r="L1798" i="4" s="1"/>
  <c r="N1798" i="4" s="1"/>
  <c r="K1763" i="4"/>
  <c r="L1763" i="4" s="1"/>
  <c r="N1763" i="4" s="1"/>
  <c r="K1764" i="4"/>
  <c r="L1764" i="4" s="1"/>
  <c r="K1749" i="4"/>
  <c r="L1749" i="4" s="1"/>
  <c r="M1749" i="4" s="1"/>
  <c r="K1719" i="4"/>
  <c r="L1719" i="4" s="1"/>
  <c r="N1719" i="4" s="1"/>
  <c r="K1701" i="4"/>
  <c r="L1701" i="4" s="1"/>
  <c r="N1701" i="4" s="1"/>
  <c r="K1670" i="4"/>
  <c r="L1670" i="4" s="1"/>
  <c r="N1670" i="4" s="1"/>
  <c r="K1683" i="4"/>
  <c r="L1683" i="4" s="1"/>
  <c r="M1683" i="4" s="1"/>
  <c r="K1669" i="4"/>
  <c r="L1669" i="4" s="1"/>
  <c r="N1669" i="4" s="1"/>
  <c r="K1684" i="4"/>
  <c r="L1684" i="4" s="1"/>
  <c r="N1684" i="4" s="1"/>
  <c r="K1650" i="4"/>
  <c r="L1650" i="4" s="1"/>
  <c r="N1650" i="4" s="1"/>
  <c r="K1648" i="4"/>
  <c r="L1648" i="4" s="1"/>
  <c r="N1648" i="4" s="1"/>
  <c r="K1649" i="4"/>
  <c r="L1649" i="4" s="1"/>
  <c r="K1635" i="4"/>
  <c r="L1635" i="4" s="1"/>
  <c r="N1635" i="4" s="1"/>
  <c r="K1604" i="4"/>
  <c r="L1604" i="4" s="1"/>
  <c r="N1604" i="4" s="1"/>
  <c r="K1603" i="4"/>
  <c r="L1603" i="4" s="1"/>
  <c r="M1603" i="4" s="1"/>
  <c r="K1583" i="4"/>
  <c r="L1583" i="4" s="1"/>
  <c r="M1583" i="4" s="1"/>
  <c r="K1582" i="4"/>
  <c r="L1582" i="4" s="1"/>
  <c r="M1582" i="4" s="1"/>
  <c r="K1559" i="4"/>
  <c r="L1559" i="4" s="1"/>
  <c r="N1559" i="4" s="1"/>
  <c r="K1552" i="4"/>
  <c r="L1552" i="4" s="1"/>
  <c r="M1552" i="4" s="1"/>
  <c r="K1560" i="4"/>
  <c r="L1560" i="4" s="1"/>
  <c r="N1560" i="4" s="1"/>
  <c r="K1573" i="4"/>
  <c r="L1573" i="4" s="1"/>
  <c r="N1573" i="4" s="1"/>
  <c r="K1809" i="4"/>
  <c r="L1809" i="4" s="1"/>
  <c r="M1809" i="4" s="1"/>
  <c r="K1818" i="4"/>
  <c r="L1818" i="4" s="1"/>
  <c r="N1818" i="4" s="1"/>
  <c r="K1814" i="4"/>
  <c r="L1814" i="4" s="1"/>
  <c r="N1814" i="4" s="1"/>
  <c r="K1786" i="4"/>
  <c r="L1786" i="4" s="1"/>
  <c r="N1786" i="4" s="1"/>
  <c r="K1754" i="4"/>
  <c r="L1754" i="4" s="1"/>
  <c r="M1754" i="4" s="1"/>
  <c r="K1743" i="4"/>
  <c r="L1743" i="4" s="1"/>
  <c r="M1743" i="4" s="1"/>
  <c r="K1690" i="4"/>
  <c r="L1690" i="4" s="1"/>
  <c r="M1690" i="4" s="1"/>
  <c r="K1678" i="4"/>
  <c r="L1678" i="4" s="1"/>
  <c r="N1678" i="4" s="1"/>
  <c r="K1661" i="4"/>
  <c r="L1661" i="4" s="1"/>
  <c r="M1661" i="4" s="1"/>
  <c r="K1639" i="4"/>
  <c r="L1639" i="4" s="1"/>
  <c r="M1639" i="4" s="1"/>
  <c r="K1631" i="4"/>
  <c r="L1631" i="4" s="1"/>
  <c r="K1626" i="4"/>
  <c r="L1626" i="4" s="1"/>
  <c r="M1626" i="4" s="1"/>
  <c r="K1625" i="4"/>
  <c r="L1625" i="4" s="1"/>
  <c r="N1625" i="4" s="1"/>
  <c r="K1606" i="4"/>
  <c r="L1606" i="4" s="1"/>
  <c r="N1606" i="4" s="1"/>
  <c r="K1592" i="4"/>
  <c r="L1592" i="4" s="1"/>
  <c r="N1592" i="4" s="1"/>
  <c r="K1576" i="4"/>
  <c r="L1576" i="4" s="1"/>
  <c r="M1576" i="4" s="1"/>
  <c r="K1549" i="4"/>
  <c r="L1549" i="4" s="1"/>
  <c r="M1549" i="4" s="1"/>
  <c r="K1557" i="4"/>
  <c r="L1557" i="4" s="1"/>
  <c r="N1557" i="4" s="1"/>
  <c r="K1716" i="4"/>
  <c r="L1716" i="4" s="1"/>
  <c r="M1716" i="4" s="1"/>
  <c r="K1711" i="4"/>
  <c r="L1711" i="4" s="1"/>
  <c r="M1711" i="4" s="1"/>
  <c r="K1712" i="4"/>
  <c r="L1712" i="4" s="1"/>
  <c r="N1712" i="4" s="1"/>
  <c r="K1713" i="4"/>
  <c r="L1713" i="4" s="1"/>
  <c r="M1713" i="4" s="1"/>
  <c r="K1714" i="4"/>
  <c r="L1714" i="4" s="1"/>
  <c r="M1714" i="4" s="1"/>
  <c r="K1708" i="4"/>
  <c r="L1708" i="4" s="1"/>
  <c r="M1708" i="4" s="1"/>
  <c r="K1709" i="4"/>
  <c r="L1709" i="4" s="1"/>
  <c r="M1709" i="4" s="1"/>
  <c r="K1710" i="4"/>
  <c r="L1710" i="4" s="1"/>
  <c r="N1710" i="4" s="1"/>
  <c r="K1715" i="4"/>
  <c r="L1715" i="4" s="1"/>
  <c r="K1672" i="4"/>
  <c r="L1672" i="4" s="1"/>
  <c r="N1672" i="4" s="1"/>
  <c r="K1652" i="4"/>
  <c r="L1652" i="4" s="1"/>
  <c r="N1652" i="4" s="1"/>
  <c r="K1586" i="4"/>
  <c r="L1586" i="4" s="1"/>
  <c r="M1586" i="4" s="1"/>
  <c r="K1760" i="4"/>
  <c r="L1760" i="4" s="1"/>
  <c r="M1760" i="4" s="1"/>
  <c r="K1698" i="4"/>
  <c r="L1698" i="4" s="1"/>
  <c r="M1698" i="4" s="1"/>
  <c r="K1666" i="4"/>
  <c r="L1666" i="4" s="1"/>
  <c r="M1666" i="4" s="1"/>
  <c r="K1681" i="4"/>
  <c r="L1681" i="4" s="1"/>
  <c r="M1681" i="4" s="1"/>
  <c r="K1665" i="4"/>
  <c r="L1665" i="4" s="1"/>
  <c r="N1665" i="4" s="1"/>
  <c r="K1644" i="4"/>
  <c r="L1644" i="4" s="1"/>
  <c r="N1644" i="4" s="1"/>
  <c r="K1645" i="4"/>
  <c r="L1645" i="4" s="1"/>
  <c r="N1645" i="4" s="1"/>
  <c r="K1642" i="4"/>
  <c r="L1642" i="4" s="1"/>
  <c r="N1642" i="4" s="1"/>
  <c r="K1643" i="4"/>
  <c r="L1643" i="4" s="1"/>
  <c r="M1643" i="4" s="1"/>
  <c r="K1579" i="4"/>
  <c r="L1579" i="4" s="1"/>
  <c r="N1579" i="4" s="1"/>
  <c r="K1550" i="4"/>
  <c r="L1550" i="4" s="1"/>
  <c r="M1550" i="4" s="1"/>
  <c r="K1747" i="4"/>
  <c r="L1747" i="4" s="1"/>
  <c r="N1747" i="4" s="1"/>
  <c r="K1699" i="4"/>
  <c r="L1699" i="4" s="1"/>
  <c r="N1699" i="4" s="1"/>
  <c r="K1667" i="4"/>
  <c r="L1667" i="4" s="1"/>
  <c r="M1667" i="4" s="1"/>
  <c r="K1634" i="4"/>
  <c r="L1634" i="4" s="1"/>
  <c r="N1634" i="4" s="1"/>
  <c r="K1804" i="4"/>
  <c r="L1804" i="4" s="1"/>
  <c r="M1804" i="4" s="1"/>
  <c r="K1766" i="4"/>
  <c r="L1766" i="4" s="1"/>
  <c r="K1751" i="4"/>
  <c r="L1751" i="4" s="1"/>
  <c r="N1751" i="4" s="1"/>
  <c r="K1704" i="4"/>
  <c r="L1704" i="4" s="1"/>
  <c r="M1704" i="4" s="1"/>
  <c r="K1673" i="4"/>
  <c r="L1673" i="4" s="1"/>
  <c r="M1673" i="4" s="1"/>
  <c r="K1614" i="4"/>
  <c r="L1614" i="4" s="1"/>
  <c r="N1614" i="4" s="1"/>
  <c r="K1842" i="4"/>
  <c r="L1842" i="4" s="1"/>
  <c r="N1842" i="4" s="1"/>
  <c r="K1838" i="4"/>
  <c r="L1838" i="4" s="1"/>
  <c r="M1838" i="4" s="1"/>
  <c r="K1739" i="4"/>
  <c r="L1739" i="4" s="1"/>
  <c r="N1739" i="4" s="1"/>
  <c r="K1737" i="4"/>
  <c r="L1737" i="4" s="1"/>
  <c r="M1737" i="4" s="1"/>
  <c r="K1735" i="4"/>
  <c r="L1735" i="4" s="1"/>
  <c r="M1735" i="4" s="1"/>
  <c r="K1731" i="4"/>
  <c r="L1731" i="4" s="1"/>
  <c r="N1731" i="4" s="1"/>
  <c r="K1727" i="4"/>
  <c r="L1727" i="4" s="1"/>
  <c r="N1727" i="4" s="1"/>
  <c r="K1824" i="4"/>
  <c r="L1824" i="4" s="1"/>
  <c r="N1824" i="4" s="1"/>
  <c r="K1777" i="4"/>
  <c r="L1777" i="4" s="1"/>
  <c r="M1777" i="4" s="1"/>
  <c r="K1770" i="4"/>
  <c r="L1770" i="4" s="1"/>
  <c r="N1770" i="4" s="1"/>
  <c r="K1674" i="4"/>
  <c r="L1674" i="4" s="1"/>
  <c r="M1674" i="4" s="1"/>
  <c r="K1677" i="4"/>
  <c r="L1677" i="4" s="1"/>
  <c r="N1677" i="4" s="1"/>
  <c r="K1588" i="4"/>
  <c r="L1588" i="4" s="1"/>
  <c r="M1588" i="4" s="1"/>
  <c r="K41" i="4"/>
  <c r="L41" i="4" s="1"/>
  <c r="M41" i="4" s="1"/>
  <c r="K26" i="4"/>
  <c r="L26" i="4" s="1"/>
  <c r="K12" i="4"/>
  <c r="L12" i="4" s="1"/>
  <c r="M12" i="4" s="1"/>
  <c r="K36" i="4"/>
  <c r="L36" i="4" s="1"/>
  <c r="K23" i="4"/>
  <c r="L23" i="4" s="1"/>
  <c r="K18" i="4"/>
  <c r="L18" i="4" s="1"/>
  <c r="M18" i="4" s="1"/>
  <c r="K42" i="4"/>
  <c r="L42" i="4" s="1"/>
  <c r="M42" i="4" s="1"/>
  <c r="K1761" i="4"/>
  <c r="L1761" i="4" s="1"/>
  <c r="N1761" i="4" s="1"/>
  <c r="K1748" i="4"/>
  <c r="L1748" i="4" s="1"/>
  <c r="N1748" i="4" s="1"/>
  <c r="K1821" i="4"/>
  <c r="L1821" i="4" s="1"/>
  <c r="N1821" i="4" s="1"/>
  <c r="K1820" i="4"/>
  <c r="L1820" i="4" s="1"/>
  <c r="M1820" i="4" s="1"/>
  <c r="K1810" i="4"/>
  <c r="L1810" i="4" s="1"/>
  <c r="N1810" i="4" s="1"/>
  <c r="K1802" i="4"/>
  <c r="L1802" i="4" s="1"/>
  <c r="N1802" i="4" s="1"/>
  <c r="K1797" i="4"/>
  <c r="L1797" i="4" s="1"/>
  <c r="N1797" i="4" s="1"/>
  <c r="K1784" i="4"/>
  <c r="L1784" i="4" s="1"/>
  <c r="N1784" i="4" s="1"/>
  <c r="K1779" i="4"/>
  <c r="L1779" i="4" s="1"/>
  <c r="M1779" i="4" s="1"/>
  <c r="K1762" i="4"/>
  <c r="L1762" i="4" s="1"/>
  <c r="K1700" i="4"/>
  <c r="L1700" i="4" s="1"/>
  <c r="N1700" i="4" s="1"/>
  <c r="K1682" i="4"/>
  <c r="L1682" i="4" s="1"/>
  <c r="M1682" i="4" s="1"/>
  <c r="K1668" i="4"/>
  <c r="L1668" i="4" s="1"/>
  <c r="M1668" i="4" s="1"/>
  <c r="K1646" i="4"/>
  <c r="L1646" i="4" s="1"/>
  <c r="N1646" i="4" s="1"/>
  <c r="K1647" i="4"/>
  <c r="L1647" i="4" s="1"/>
  <c r="M1647" i="4" s="1"/>
  <c r="K1627" i="4"/>
  <c r="L1627" i="4" s="1"/>
  <c r="M1627" i="4" s="1"/>
  <c r="K1619" i="4"/>
  <c r="L1619" i="4" s="1"/>
  <c r="N1619" i="4" s="1"/>
  <c r="K1580" i="4"/>
  <c r="L1580" i="4" s="1"/>
  <c r="N1580" i="4" s="1"/>
  <c r="K1581" i="4"/>
  <c r="L1581" i="4" s="1"/>
  <c r="M1581" i="4" s="1"/>
  <c r="K1551" i="4"/>
  <c r="L1551" i="4" s="1"/>
  <c r="M1551" i="4" s="1"/>
  <c r="K1572" i="4"/>
  <c r="L1572" i="4" s="1"/>
  <c r="N1572" i="4" s="1"/>
  <c r="K1558" i="4"/>
  <c r="L1558" i="4" s="1"/>
  <c r="N1558" i="4" s="1"/>
  <c r="K1781" i="4"/>
  <c r="L1781" i="4" s="1"/>
  <c r="N1781" i="4" s="1"/>
  <c r="K1755" i="4"/>
  <c r="L1755" i="4" s="1"/>
  <c r="N1755" i="4" s="1"/>
  <c r="K1744" i="4"/>
  <c r="L1744" i="4" s="1"/>
  <c r="M1744" i="4" s="1"/>
  <c r="K1662" i="4"/>
  <c r="L1662" i="4" s="1"/>
  <c r="N1662" i="4" s="1"/>
  <c r="K1640" i="4"/>
  <c r="L1640" i="4" s="1"/>
  <c r="M1640" i="4" s="1"/>
  <c r="K1632" i="4"/>
  <c r="L1632" i="4" s="1"/>
  <c r="N1632" i="4" s="1"/>
  <c r="K1593" i="4"/>
  <c r="L1593" i="4" s="1"/>
  <c r="K1577" i="4"/>
  <c r="L1577" i="4" s="1"/>
  <c r="M1577" i="4" s="1"/>
  <c r="K1490" i="4"/>
  <c r="L1490" i="4" s="1"/>
  <c r="N1490" i="4" s="1"/>
  <c r="K1473" i="4"/>
  <c r="L1473" i="4" s="1"/>
  <c r="M1473" i="4" s="1"/>
  <c r="K1487" i="4"/>
  <c r="L1487" i="4" s="1"/>
  <c r="M1487" i="4" s="1"/>
  <c r="K1472" i="4"/>
  <c r="L1472" i="4" s="1"/>
  <c r="K1466" i="4"/>
  <c r="L1466" i="4" s="1"/>
  <c r="N1466" i="4" s="1"/>
  <c r="K1488" i="4"/>
  <c r="L1488" i="4" s="1"/>
  <c r="N1488" i="4" s="1"/>
  <c r="K1431" i="4"/>
  <c r="L1431" i="4" s="1"/>
  <c r="M1431" i="4" s="1"/>
  <c r="K1452" i="4"/>
  <c r="L1452" i="4" s="1"/>
  <c r="K1439" i="4"/>
  <c r="L1439" i="4" s="1"/>
  <c r="M1439" i="4" s="1"/>
  <c r="K1451" i="4"/>
  <c r="L1451" i="4" s="1"/>
  <c r="N1451" i="4" s="1"/>
  <c r="K1450" i="4"/>
  <c r="L1450" i="4" s="1"/>
  <c r="N1450" i="4" s="1"/>
  <c r="K1444" i="4"/>
  <c r="L1444" i="4" s="1"/>
  <c r="M1444" i="4" s="1"/>
  <c r="K1453" i="4"/>
  <c r="L1453" i="4" s="1"/>
  <c r="M1453" i="4" s="1"/>
  <c r="K1334" i="4"/>
  <c r="L1334" i="4" s="1"/>
  <c r="M1334" i="4" s="1"/>
  <c r="K1324" i="4"/>
  <c r="L1324" i="4" s="1"/>
  <c r="K1368" i="4"/>
  <c r="L1368" i="4" s="1"/>
  <c r="K1336" i="4"/>
  <c r="L1336" i="4" s="1"/>
  <c r="K1348" i="4"/>
  <c r="L1348" i="4" s="1"/>
  <c r="N1348" i="4" s="1"/>
  <c r="K1406" i="4"/>
  <c r="L1406" i="4" s="1"/>
  <c r="M1406" i="4" s="1"/>
  <c r="K1320" i="4"/>
  <c r="L1320" i="4" s="1"/>
  <c r="N1320" i="4" s="1"/>
  <c r="K1335" i="4"/>
  <c r="L1335" i="4" s="1"/>
  <c r="N1335" i="4" s="1"/>
  <c r="K1365" i="4"/>
  <c r="L1365" i="4" s="1"/>
  <c r="N1365" i="4" s="1"/>
  <c r="K1380" i="4"/>
  <c r="L1380" i="4" s="1"/>
  <c r="M1380" i="4" s="1"/>
  <c r="K1421" i="4"/>
  <c r="L1421" i="4" s="1"/>
  <c r="N1421" i="4" s="1"/>
  <c r="K1357" i="4"/>
  <c r="L1357" i="4" s="1"/>
  <c r="M1357" i="4" s="1"/>
  <c r="K1319" i="4"/>
  <c r="L1319" i="4" s="1"/>
  <c r="M1319" i="4" s="1"/>
  <c r="K1399" i="4"/>
  <c r="L1399" i="4" s="1"/>
  <c r="N1399" i="4" s="1"/>
  <c r="K1414" i="4"/>
  <c r="L1414" i="4" s="1"/>
  <c r="M1414" i="4" s="1"/>
  <c r="K1372" i="4"/>
  <c r="L1372" i="4" s="1"/>
  <c r="M1372" i="4" s="1"/>
  <c r="K1325" i="4"/>
  <c r="L1325" i="4" s="1"/>
  <c r="N1325" i="4" s="1"/>
  <c r="K1385" i="4"/>
  <c r="L1385" i="4" s="1"/>
  <c r="N1385" i="4" s="1"/>
  <c r="K1269" i="4"/>
  <c r="L1269" i="4" s="1"/>
  <c r="N1269" i="4" s="1"/>
  <c r="K1276" i="4"/>
  <c r="L1276" i="4" s="1"/>
  <c r="M1276" i="4" s="1"/>
  <c r="K1296" i="4"/>
  <c r="L1296" i="4" s="1"/>
  <c r="N1296" i="4" s="1"/>
  <c r="K1297" i="4"/>
  <c r="L1297" i="4" s="1"/>
  <c r="K1298" i="4"/>
  <c r="L1298" i="4" s="1"/>
  <c r="N1298" i="4" s="1"/>
  <c r="K1224" i="4"/>
  <c r="L1224" i="4" s="1"/>
  <c r="N1224" i="4" s="1"/>
  <c r="K1255" i="4"/>
  <c r="L1255" i="4" s="1"/>
  <c r="N1255" i="4" s="1"/>
  <c r="K1222" i="4"/>
  <c r="L1222" i="4" s="1"/>
  <c r="K1210" i="4"/>
  <c r="L1210" i="4" s="1"/>
  <c r="N1210" i="4" s="1"/>
  <c r="K1254" i="4"/>
  <c r="L1254" i="4" s="1"/>
  <c r="M1254" i="4" s="1"/>
  <c r="K1229" i="4"/>
  <c r="L1229" i="4" s="1"/>
  <c r="M1229" i="4" s="1"/>
  <c r="K1220" i="4"/>
  <c r="L1220" i="4" s="1"/>
  <c r="N1220" i="4" s="1"/>
  <c r="K1240" i="4"/>
  <c r="L1240" i="4" s="1"/>
  <c r="K1256" i="4"/>
  <c r="L1256" i="4" s="1"/>
  <c r="K1230" i="4"/>
  <c r="L1230" i="4" s="1"/>
  <c r="N1230" i="4" s="1"/>
  <c r="K1216" i="4"/>
  <c r="L1216" i="4" s="1"/>
  <c r="M1216" i="4" s="1"/>
  <c r="K1241" i="4"/>
  <c r="L1241" i="4" s="1"/>
  <c r="N1241" i="4" s="1"/>
  <c r="K1204" i="4"/>
  <c r="L1204" i="4" s="1"/>
  <c r="M1204" i="4" s="1"/>
  <c r="K1206" i="4"/>
  <c r="L1206" i="4" s="1"/>
  <c r="N1206" i="4" s="1"/>
  <c r="K1179" i="4"/>
  <c r="L1179" i="4" s="1"/>
  <c r="N1179" i="4" s="1"/>
  <c r="K1194" i="4"/>
  <c r="L1194" i="4" s="1"/>
  <c r="K1188" i="4"/>
  <c r="L1188" i="4" s="1"/>
  <c r="M1188" i="4" s="1"/>
  <c r="K1189" i="4"/>
  <c r="L1189" i="4" s="1"/>
  <c r="N1189" i="4" s="1"/>
  <c r="K1174" i="4"/>
  <c r="L1174" i="4" s="1"/>
  <c r="K1200" i="4"/>
  <c r="L1200" i="4" s="1"/>
  <c r="N1200" i="4" s="1"/>
  <c r="K1207" i="4"/>
  <c r="L1207" i="4" s="1"/>
  <c r="K1167" i="4"/>
  <c r="L1167" i="4" s="1"/>
  <c r="N1167" i="4" s="1"/>
  <c r="K960" i="4"/>
  <c r="L960" i="4" s="1"/>
  <c r="K1032" i="4"/>
  <c r="L1032" i="4" s="1"/>
  <c r="N1032" i="4" s="1"/>
  <c r="K1048" i="4"/>
  <c r="L1048" i="4" s="1"/>
  <c r="N1048" i="4" s="1"/>
  <c r="K1109" i="4"/>
  <c r="L1109" i="4" s="1"/>
  <c r="K914" i="4"/>
  <c r="L914" i="4" s="1"/>
  <c r="K1076" i="4"/>
  <c r="L1076" i="4" s="1"/>
  <c r="M1076" i="4" s="1"/>
  <c r="K1135" i="4"/>
  <c r="L1135" i="4" s="1"/>
  <c r="N1135" i="4" s="1"/>
  <c r="K1042" i="4"/>
  <c r="L1042" i="4" s="1"/>
  <c r="N1042" i="4" s="1"/>
  <c r="K1118" i="4"/>
  <c r="L1118" i="4" s="1"/>
  <c r="M1118" i="4" s="1"/>
  <c r="K933" i="4"/>
  <c r="L933" i="4" s="1"/>
  <c r="K977" i="4"/>
  <c r="L977" i="4" s="1"/>
  <c r="N977" i="4" s="1"/>
  <c r="K1035" i="4"/>
  <c r="L1035" i="4" s="1"/>
  <c r="N1035" i="4" s="1"/>
  <c r="K1126" i="4"/>
  <c r="L1126" i="4" s="1"/>
  <c r="K1157" i="4"/>
  <c r="L1157" i="4" s="1"/>
  <c r="M1157" i="4" s="1"/>
  <c r="K1060" i="4"/>
  <c r="L1060" i="4" s="1"/>
  <c r="N1060" i="4" s="1"/>
  <c r="K1090" i="4"/>
  <c r="L1090" i="4" s="1"/>
  <c r="K1117" i="4"/>
  <c r="L1117" i="4" s="1"/>
  <c r="N1117" i="4" s="1"/>
  <c r="K995" i="4"/>
  <c r="L995" i="4" s="1"/>
  <c r="N995" i="4" s="1"/>
  <c r="K1009" i="4"/>
  <c r="L1009" i="4" s="1"/>
  <c r="N1009" i="4" s="1"/>
  <c r="K1144" i="4"/>
  <c r="L1144" i="4" s="1"/>
  <c r="M1144" i="4" s="1"/>
  <c r="K944" i="4"/>
  <c r="L944" i="4" s="1"/>
  <c r="K1108" i="4"/>
  <c r="L1108" i="4" s="1"/>
  <c r="N1108" i="4" s="1"/>
  <c r="K1137" i="4"/>
  <c r="L1137" i="4" s="1"/>
  <c r="N1137" i="4" s="1"/>
  <c r="K1146" i="4"/>
  <c r="L1146" i="4" s="1"/>
  <c r="K1037" i="4"/>
  <c r="L1037" i="4" s="1"/>
  <c r="N1037" i="4" s="1"/>
  <c r="K1128" i="4"/>
  <c r="L1128" i="4" s="1"/>
  <c r="M1128" i="4" s="1"/>
  <c r="K932" i="4"/>
  <c r="L932" i="4" s="1"/>
  <c r="K1034" i="4"/>
  <c r="L1034" i="4" s="1"/>
  <c r="N1034" i="4" s="1"/>
  <c r="K1095" i="4"/>
  <c r="L1095" i="4" s="1"/>
  <c r="N1095" i="4" s="1"/>
  <c r="K1125" i="4"/>
  <c r="L1125" i="4" s="1"/>
  <c r="N1125" i="4" s="1"/>
  <c r="K1156" i="4"/>
  <c r="L1156" i="4" s="1"/>
  <c r="N1156" i="4" s="1"/>
  <c r="K1043" i="4"/>
  <c r="L1043" i="4" s="1"/>
  <c r="N1043" i="4" s="1"/>
  <c r="K1036" i="4"/>
  <c r="L1036" i="4" s="1"/>
  <c r="K1052" i="4"/>
  <c r="L1052" i="4" s="1"/>
  <c r="N1052" i="4" s="1"/>
  <c r="K1083" i="4"/>
  <c r="L1083" i="4" s="1"/>
  <c r="N1083" i="4" s="1"/>
  <c r="K1127" i="4"/>
  <c r="L1127" i="4" s="1"/>
  <c r="N1127" i="4" s="1"/>
  <c r="K931" i="4"/>
  <c r="L931" i="4" s="1"/>
  <c r="K1033" i="4"/>
  <c r="L1033" i="4" s="1"/>
  <c r="N1033" i="4" s="1"/>
  <c r="K1049" i="4"/>
  <c r="L1049" i="4" s="1"/>
  <c r="N1049" i="4" s="1"/>
  <c r="K1065" i="4"/>
  <c r="L1065" i="4" s="1"/>
  <c r="K915" i="4"/>
  <c r="L915" i="4" s="1"/>
  <c r="K1107" i="4"/>
  <c r="L1107" i="4" s="1"/>
  <c r="M1107" i="4" s="1"/>
  <c r="K1136" i="4"/>
  <c r="L1136" i="4" s="1"/>
  <c r="K1145" i="4"/>
  <c r="L1145" i="4" s="1"/>
  <c r="N1145" i="4" s="1"/>
  <c r="K901" i="4"/>
  <c r="L901" i="4" s="1"/>
  <c r="K902" i="4"/>
  <c r="L902" i="4" s="1"/>
  <c r="K888" i="4"/>
  <c r="L888" i="4" s="1"/>
  <c r="K889" i="4"/>
  <c r="L889" i="4" s="1"/>
  <c r="K843" i="4"/>
  <c r="L843" i="4" s="1"/>
  <c r="K838" i="4"/>
  <c r="L838" i="4" s="1"/>
  <c r="K830" i="4"/>
  <c r="L830" i="4" s="1"/>
  <c r="K836" i="4"/>
  <c r="L836" i="4" s="1"/>
  <c r="K831" i="4"/>
  <c r="L831" i="4" s="1"/>
  <c r="K875" i="4"/>
  <c r="L875" i="4" s="1"/>
  <c r="K829" i="4"/>
  <c r="L829" i="4" s="1"/>
  <c r="K839" i="4"/>
  <c r="L839" i="4" s="1"/>
  <c r="K834" i="4"/>
  <c r="L834" i="4" s="1"/>
  <c r="K842" i="4"/>
  <c r="L842" i="4" s="1"/>
  <c r="K835" i="4"/>
  <c r="L835" i="4" s="1"/>
  <c r="K844" i="4"/>
  <c r="L844" i="4" s="1"/>
  <c r="K832" i="4"/>
  <c r="L832" i="4" s="1"/>
  <c r="K837" i="4"/>
  <c r="L837" i="4" s="1"/>
  <c r="K840" i="4"/>
  <c r="L840" i="4" s="1"/>
  <c r="K841" i="4"/>
  <c r="L841" i="4" s="1"/>
  <c r="K845" i="4"/>
  <c r="L845" i="4" s="1"/>
  <c r="K833" i="4"/>
  <c r="L833" i="4" s="1"/>
  <c r="K803" i="4"/>
  <c r="L803" i="4" s="1"/>
  <c r="K783" i="4"/>
  <c r="L783" i="4" s="1"/>
  <c r="K761" i="4"/>
  <c r="L761" i="4" s="1"/>
  <c r="K770" i="4"/>
  <c r="L770" i="4" s="1"/>
  <c r="K724" i="4"/>
  <c r="L724" i="4" s="1"/>
  <c r="K730" i="4"/>
  <c r="L730" i="4" s="1"/>
  <c r="K727" i="4"/>
  <c r="L727" i="4" s="1"/>
  <c r="K729" i="4"/>
  <c r="L729" i="4" s="1"/>
  <c r="K726" i="4"/>
  <c r="L726" i="4" s="1"/>
  <c r="K715" i="4"/>
  <c r="L715" i="4" s="1"/>
  <c r="K714" i="4"/>
  <c r="L714" i="4" s="1"/>
  <c r="K711" i="4"/>
  <c r="L711" i="4" s="1"/>
  <c r="K707" i="4"/>
  <c r="L707" i="4" s="1"/>
  <c r="K720" i="4"/>
  <c r="L720" i="4" s="1"/>
  <c r="K684" i="4"/>
  <c r="L684" i="4" s="1"/>
  <c r="K686" i="4"/>
  <c r="L686" i="4" s="1"/>
  <c r="K702" i="4"/>
  <c r="L702" i="4" s="1"/>
  <c r="K703" i="4"/>
  <c r="L703" i="4" s="1"/>
  <c r="K675" i="4"/>
  <c r="L675" i="4" s="1"/>
  <c r="K670" i="4"/>
  <c r="L670" i="4" s="1"/>
  <c r="K671" i="4"/>
  <c r="L671" i="4" s="1"/>
  <c r="K657" i="4"/>
  <c r="L657" i="4" s="1"/>
  <c r="K673" i="4"/>
  <c r="L673" i="4" s="1"/>
  <c r="K635" i="4"/>
  <c r="L635" i="4" s="1"/>
  <c r="K651" i="4"/>
  <c r="L651" i="4" s="1"/>
  <c r="K644" i="4"/>
  <c r="L644" i="4" s="1"/>
  <c r="K676" i="4"/>
  <c r="L676" i="4" s="1"/>
  <c r="K640" i="4"/>
  <c r="L640" i="4" s="1"/>
  <c r="K672" i="4"/>
  <c r="L672" i="4" s="1"/>
  <c r="K674" i="4"/>
  <c r="L674" i="4" s="1"/>
  <c r="K612" i="4"/>
  <c r="L612" i="4" s="1"/>
  <c r="K606" i="4"/>
  <c r="L606" i="4" s="1"/>
  <c r="K602" i="4"/>
  <c r="L602" i="4" s="1"/>
  <c r="K617" i="4"/>
  <c r="L617" i="4" s="1"/>
  <c r="K618" i="4"/>
  <c r="L618" i="4" s="1"/>
  <c r="K624" i="4"/>
  <c r="L624" i="4" s="1"/>
  <c r="K599" i="4"/>
  <c r="L599" i="4" s="1"/>
  <c r="K595" i="4"/>
  <c r="L595" i="4" s="1"/>
  <c r="K575" i="4"/>
  <c r="L575" i="4" s="1"/>
  <c r="K574" i="4"/>
  <c r="L574" i="4" s="1"/>
  <c r="K622" i="4"/>
  <c r="L622" i="4" s="1"/>
  <c r="K573" i="4"/>
  <c r="L573" i="4" s="1"/>
  <c r="K572" i="4"/>
  <c r="L572" i="4" s="1"/>
  <c r="K571" i="4"/>
  <c r="L571" i="4" s="1"/>
  <c r="K570" i="4"/>
  <c r="L570" i="4" s="1"/>
  <c r="K559" i="4"/>
  <c r="L559" i="4" s="1"/>
  <c r="K553" i="4"/>
  <c r="L553" i="4" s="1"/>
  <c r="K556" i="4"/>
  <c r="L556" i="4" s="1"/>
  <c r="K550" i="4"/>
  <c r="L550" i="4" s="1"/>
  <c r="K566" i="4"/>
  <c r="L566" i="4" s="1"/>
  <c r="K567" i="4"/>
  <c r="L567" i="4" s="1"/>
  <c r="K561" i="4"/>
  <c r="L561" i="4" s="1"/>
  <c r="K449" i="4"/>
  <c r="L449" i="4" s="1"/>
  <c r="K524" i="4"/>
  <c r="L524" i="4" s="1"/>
  <c r="K482" i="4"/>
  <c r="L482" i="4" s="1"/>
  <c r="K448" i="4"/>
  <c r="L448" i="4" s="1"/>
  <c r="K492" i="4"/>
  <c r="L492" i="4" s="1"/>
  <c r="K523" i="4"/>
  <c r="L523" i="4" s="1"/>
  <c r="K534" i="4"/>
  <c r="L534" i="4" s="1"/>
  <c r="K450" i="4"/>
  <c r="L450" i="4" s="1"/>
  <c r="K494" i="4"/>
  <c r="L494" i="4" s="1"/>
  <c r="K533" i="4"/>
  <c r="L533" i="4" s="1"/>
  <c r="K470" i="4"/>
  <c r="L470" i="4" s="1"/>
  <c r="K460" i="4"/>
  <c r="L460" i="4" s="1"/>
  <c r="K490" i="4"/>
  <c r="L490" i="4" s="1"/>
  <c r="K483" i="4"/>
  <c r="L483" i="4" s="1"/>
  <c r="K499" i="4"/>
  <c r="L499" i="4" s="1"/>
  <c r="K514" i="4"/>
  <c r="L514" i="4" s="1"/>
  <c r="K544" i="4"/>
  <c r="L544" i="4" s="1"/>
  <c r="K429" i="4"/>
  <c r="L429" i="4" s="1"/>
  <c r="N429" i="4" s="1"/>
  <c r="K430" i="4"/>
  <c r="L430" i="4" s="1"/>
  <c r="N430" i="4" s="1"/>
  <c r="K407" i="4"/>
  <c r="L407" i="4" s="1"/>
  <c r="N407" i="4" s="1"/>
  <c r="K373" i="4"/>
  <c r="L373" i="4" s="1"/>
  <c r="N373" i="4" s="1"/>
  <c r="K384" i="4"/>
  <c r="L384" i="4" s="1"/>
  <c r="N384" i="4" s="1"/>
  <c r="K416" i="4"/>
  <c r="L416" i="4" s="1"/>
  <c r="N416" i="4" s="1"/>
  <c r="K383" i="4"/>
  <c r="L383" i="4" s="1"/>
  <c r="N383" i="4" s="1"/>
  <c r="K380" i="4"/>
  <c r="L380" i="4" s="1"/>
  <c r="N380" i="4" s="1"/>
  <c r="K396" i="4"/>
  <c r="L396" i="4" s="1"/>
  <c r="N396" i="4" s="1"/>
  <c r="K374" i="4"/>
  <c r="L374" i="4" s="1"/>
  <c r="N374" i="4" s="1"/>
  <c r="K365" i="4"/>
  <c r="L365" i="4" s="1"/>
  <c r="N365" i="4" s="1"/>
  <c r="K334" i="4"/>
  <c r="L334" i="4" s="1"/>
  <c r="N334" i="4" s="1"/>
  <c r="K333" i="4"/>
  <c r="L333" i="4" s="1"/>
  <c r="N333" i="4" s="1"/>
  <c r="K316" i="4"/>
  <c r="L316" i="4" s="1"/>
  <c r="N316" i="4" s="1"/>
  <c r="K290" i="4"/>
  <c r="L290" i="4" s="1"/>
  <c r="N290" i="4" s="1"/>
  <c r="K330" i="4"/>
  <c r="L330" i="4" s="1"/>
  <c r="N330" i="4" s="1"/>
  <c r="K331" i="4"/>
  <c r="L331" i="4" s="1"/>
  <c r="N331" i="4" s="1"/>
  <c r="K332" i="4"/>
  <c r="L332" i="4" s="1"/>
  <c r="N332" i="4" s="1"/>
  <c r="K196" i="4"/>
  <c r="L196" i="4" s="1"/>
  <c r="N196" i="4" s="1"/>
  <c r="K197" i="4"/>
  <c r="L197" i="4" s="1"/>
  <c r="N197" i="4" s="1"/>
  <c r="K155" i="4"/>
  <c r="L155" i="4" s="1"/>
  <c r="N155" i="4" s="1"/>
  <c r="K182" i="4"/>
  <c r="L182" i="4" s="1"/>
  <c r="N182" i="4" s="1"/>
  <c r="K168" i="4"/>
  <c r="L168" i="4" s="1"/>
  <c r="N168" i="4" s="1"/>
  <c r="K183" i="4"/>
  <c r="L183" i="4" s="1"/>
  <c r="N183" i="4" s="1"/>
  <c r="K154" i="4"/>
  <c r="L154" i="4" s="1"/>
  <c r="N154" i="4" s="1"/>
  <c r="K141" i="4"/>
  <c r="L141" i="4" s="1"/>
  <c r="N141" i="4" s="1"/>
  <c r="K85" i="4"/>
  <c r="L85" i="4" s="1"/>
  <c r="N85" i="4" s="1"/>
  <c r="K100" i="4"/>
  <c r="L100" i="4" s="1"/>
  <c r="N100" i="4" s="1"/>
  <c r="K115" i="4"/>
  <c r="L115" i="4" s="1"/>
  <c r="N115" i="4" s="1"/>
  <c r="K95" i="4"/>
  <c r="L95" i="4" s="1"/>
  <c r="N95" i="4" s="1"/>
  <c r="K140" i="4"/>
  <c r="L140" i="4" s="1"/>
  <c r="N140" i="4" s="1"/>
  <c r="K80" i="4"/>
  <c r="L80" i="4" s="1"/>
  <c r="N80" i="4" s="1"/>
  <c r="K108" i="4"/>
  <c r="L108" i="4" s="1"/>
  <c r="N108" i="4" s="1"/>
  <c r="K68" i="4"/>
  <c r="L68" i="4" s="1"/>
  <c r="N68" i="4" s="1"/>
  <c r="K61" i="4"/>
  <c r="L61" i="4" s="1"/>
  <c r="N61" i="4" s="1"/>
  <c r="K59" i="4"/>
  <c r="L59" i="4" s="1"/>
  <c r="N59" i="4" s="1"/>
  <c r="K53" i="4"/>
  <c r="L53" i="4" s="1"/>
  <c r="N53" i="4" s="1"/>
  <c r="K1528" i="4"/>
  <c r="L1528" i="4" s="1"/>
  <c r="N1528" i="4" s="1"/>
  <c r="K1478" i="4"/>
  <c r="L1478" i="4" s="1"/>
  <c r="K1477" i="4"/>
  <c r="L1477" i="4" s="1"/>
  <c r="K1481" i="4"/>
  <c r="L1481" i="4" s="1"/>
  <c r="K1502" i="4"/>
  <c r="L1502" i="4" s="1"/>
  <c r="M1502" i="4" s="1"/>
  <c r="K1464" i="4"/>
  <c r="L1464" i="4" s="1"/>
  <c r="N1464" i="4" s="1"/>
  <c r="K1483" i="4"/>
  <c r="L1483" i="4" s="1"/>
  <c r="K1480" i="4"/>
  <c r="L1480" i="4" s="1"/>
  <c r="K1479" i="4"/>
  <c r="L1479" i="4" s="1"/>
  <c r="M1479" i="4" s="1"/>
  <c r="K1503" i="4"/>
  <c r="L1503" i="4" s="1"/>
  <c r="K1471" i="4"/>
  <c r="L1471" i="4" s="1"/>
  <c r="N1471" i="4" s="1"/>
  <c r="K1482" i="4"/>
  <c r="L1482" i="4" s="1"/>
  <c r="M1482" i="4" s="1"/>
  <c r="K1443" i="4"/>
  <c r="L1443" i="4" s="1"/>
  <c r="K1448" i="4"/>
  <c r="L1448" i="4" s="1"/>
  <c r="K1438" i="4"/>
  <c r="L1438" i="4" s="1"/>
  <c r="K1364" i="4"/>
  <c r="L1364" i="4" s="1"/>
  <c r="N1364" i="4" s="1"/>
  <c r="K1379" i="4"/>
  <c r="L1379" i="4" s="1"/>
  <c r="K1384" i="4"/>
  <c r="L1384" i="4" s="1"/>
  <c r="K1330" i="4"/>
  <c r="L1330" i="4" s="1"/>
  <c r="N1330" i="4" s="1"/>
  <c r="K1411" i="4"/>
  <c r="L1411" i="4" s="1"/>
  <c r="M1411" i="4" s="1"/>
  <c r="K1405" i="4"/>
  <c r="L1405" i="4" s="1"/>
  <c r="K1371" i="4"/>
  <c r="L1371" i="4" s="1"/>
  <c r="M1371" i="4" s="1"/>
  <c r="K1331" i="4"/>
  <c r="L1331" i="4" s="1"/>
  <c r="K1346" i="4"/>
  <c r="L1346" i="4" s="1"/>
  <c r="N1346" i="4" s="1"/>
  <c r="K1420" i="4"/>
  <c r="L1420" i="4" s="1"/>
  <c r="M1420" i="4" s="1"/>
  <c r="K1356" i="4"/>
  <c r="L1356" i="4" s="1"/>
  <c r="N1356" i="4" s="1"/>
  <c r="K1322" i="4"/>
  <c r="L1322" i="4" s="1"/>
  <c r="N1322" i="4" s="1"/>
  <c r="K1398" i="4"/>
  <c r="L1398" i="4" s="1"/>
  <c r="M1398" i="4" s="1"/>
  <c r="K1428" i="4"/>
  <c r="L1428" i="4" s="1"/>
  <c r="M1428" i="4" s="1"/>
  <c r="K1314" i="4"/>
  <c r="L1314" i="4" s="1"/>
  <c r="K1289" i="4"/>
  <c r="L1289" i="4" s="1"/>
  <c r="K1268" i="4"/>
  <c r="L1268" i="4" s="1"/>
  <c r="K1290" i="4"/>
  <c r="L1290" i="4" s="1"/>
  <c r="K1305" i="4"/>
  <c r="L1305" i="4" s="1"/>
  <c r="K1291" i="4"/>
  <c r="L1291" i="4" s="1"/>
  <c r="K1267" i="4"/>
  <c r="L1267" i="4" s="1"/>
  <c r="K1313" i="4"/>
  <c r="L1313" i="4" s="1"/>
  <c r="K1237" i="4"/>
  <c r="L1237" i="4" s="1"/>
  <c r="N1237" i="4" s="1"/>
  <c r="K1251" i="4"/>
  <c r="L1251" i="4" s="1"/>
  <c r="K1249" i="4"/>
  <c r="L1249" i="4" s="1"/>
  <c r="N1249" i="4" s="1"/>
  <c r="K1250" i="4"/>
  <c r="L1250" i="4" s="1"/>
  <c r="N1250" i="4" s="1"/>
  <c r="K1236" i="4"/>
  <c r="L1236" i="4" s="1"/>
  <c r="N1236" i="4" s="1"/>
  <c r="K1227" i="4"/>
  <c r="L1227" i="4" s="1"/>
  <c r="N1227" i="4" s="1"/>
  <c r="K974" i="4"/>
  <c r="L974" i="4" s="1"/>
  <c r="M974" i="4" s="1"/>
  <c r="K989" i="4"/>
  <c r="L989" i="4" s="1"/>
  <c r="M989" i="4" s="1"/>
  <c r="K1093" i="4"/>
  <c r="L1093" i="4" s="1"/>
  <c r="M1093" i="4" s="1"/>
  <c r="K1123" i="4"/>
  <c r="L1123" i="4" s="1"/>
  <c r="M1123" i="4" s="1"/>
  <c r="K1058" i="4"/>
  <c r="L1058" i="4" s="1"/>
  <c r="M1058" i="4" s="1"/>
  <c r="K1088" i="4"/>
  <c r="L1088" i="4" s="1"/>
  <c r="N1088" i="4" s="1"/>
  <c r="K1103" i="4"/>
  <c r="L1103" i="4" s="1"/>
  <c r="M1103" i="4" s="1"/>
  <c r="K1006" i="4"/>
  <c r="L1006" i="4" s="1"/>
  <c r="N1006" i="4" s="1"/>
  <c r="K1141" i="4"/>
  <c r="L1141" i="4" s="1"/>
  <c r="N1141" i="4" s="1"/>
  <c r="K926" i="4"/>
  <c r="L926" i="4" s="1"/>
  <c r="M926" i="4" s="1"/>
  <c r="K956" i="4"/>
  <c r="L956" i="4" s="1"/>
  <c r="M956" i="4" s="1"/>
  <c r="K1134" i="4"/>
  <c r="L1134" i="4" s="1"/>
  <c r="M1134" i="4" s="1"/>
  <c r="K1041" i="4"/>
  <c r="L1041" i="4" s="1"/>
  <c r="M1041" i="4" s="1"/>
  <c r="K1057" i="4"/>
  <c r="L1057" i="4" s="1"/>
  <c r="M1057" i="4" s="1"/>
  <c r="K1087" i="4"/>
  <c r="L1087" i="4" s="1"/>
  <c r="N1087" i="4" s="1"/>
  <c r="K1102" i="4"/>
  <c r="L1102" i="4" s="1"/>
  <c r="N1102" i="4" s="1"/>
  <c r="K1070" i="4"/>
  <c r="L1070" i="4" s="1"/>
  <c r="M1070" i="4" s="1"/>
  <c r="K1047" i="4"/>
  <c r="L1047" i="4" s="1"/>
  <c r="M1047" i="4" s="1"/>
  <c r="K1063" i="4"/>
  <c r="L1063" i="4" s="1"/>
  <c r="N1063" i="4" s="1"/>
  <c r="K1122" i="4"/>
  <c r="L1122" i="4" s="1"/>
  <c r="N1122" i="4" s="1"/>
  <c r="K909" i="4"/>
  <c r="L909" i="4" s="1"/>
  <c r="M909" i="4" s="1"/>
  <c r="K1086" i="4"/>
  <c r="L1086" i="4" s="1"/>
  <c r="M1086" i="4" s="1"/>
  <c r="K1116" i="4"/>
  <c r="L1116" i="4" s="1"/>
  <c r="M1116" i="4" s="1"/>
  <c r="K1098" i="4"/>
  <c r="L1098" i="4" s="1"/>
  <c r="N1098" i="4" s="1"/>
  <c r="K1081" i="4"/>
  <c r="L1081" i="4" s="1"/>
  <c r="M1081" i="4" s="1"/>
  <c r="K925" i="4"/>
  <c r="L925" i="4" s="1"/>
  <c r="M925" i="4" s="1"/>
  <c r="K940" i="4"/>
  <c r="L940" i="4" s="1"/>
  <c r="M940" i="4" s="1"/>
  <c r="K1074" i="4"/>
  <c r="L1074" i="4" s="1"/>
  <c r="N1074" i="4" s="1"/>
  <c r="K1104" i="4"/>
  <c r="L1104" i="4" s="1"/>
  <c r="N1104" i="4" s="1"/>
  <c r="K1133" i="4"/>
  <c r="L1133" i="4" s="1"/>
  <c r="N1133" i="4" s="1"/>
  <c r="K1142" i="4"/>
  <c r="L1142" i="4" s="1"/>
  <c r="M1142" i="4" s="1"/>
  <c r="K1094" i="4"/>
  <c r="L1094" i="4" s="1"/>
  <c r="N1094" i="4" s="1"/>
  <c r="K1121" i="4"/>
  <c r="L1121" i="4" s="1"/>
  <c r="M1121" i="4" s="1"/>
  <c r="K908" i="4"/>
  <c r="L908" i="4" s="1"/>
  <c r="M908" i="4" s="1"/>
  <c r="K1025" i="4"/>
  <c r="L1025" i="4" s="1"/>
  <c r="N1025" i="4" s="1"/>
  <c r="K1115" i="4"/>
  <c r="L1115" i="4" s="1"/>
  <c r="N1115" i="4" s="1"/>
  <c r="K881" i="4"/>
  <c r="L881" i="4" s="1"/>
  <c r="N881" i="4" s="1"/>
  <c r="K880" i="4"/>
  <c r="L880" i="4" s="1"/>
  <c r="N880" i="4" s="1"/>
  <c r="K900" i="4"/>
  <c r="L900" i="4" s="1"/>
  <c r="M900" i="4" s="1"/>
  <c r="K850" i="4"/>
  <c r="L850" i="4" s="1"/>
  <c r="N850" i="4" s="1"/>
  <c r="K849" i="4"/>
  <c r="L849" i="4" s="1"/>
  <c r="N849" i="4" s="1"/>
  <c r="K820" i="4"/>
  <c r="L820" i="4" s="1"/>
  <c r="N820" i="4" s="1"/>
  <c r="K801" i="4"/>
  <c r="L801" i="4" s="1"/>
  <c r="N801" i="4" s="1"/>
  <c r="K777" i="4"/>
  <c r="L777" i="4" s="1"/>
  <c r="N777" i="4" s="1"/>
  <c r="K778" i="4"/>
  <c r="L778" i="4" s="1"/>
  <c r="N778" i="4" s="1"/>
  <c r="K643" i="4"/>
  <c r="L643" i="4" s="1"/>
  <c r="N643" i="4" s="1"/>
  <c r="K668" i="4"/>
  <c r="L668" i="4" s="1"/>
  <c r="N668" i="4" s="1"/>
  <c r="K639" i="4"/>
  <c r="L639" i="4" s="1"/>
  <c r="N639" i="4" s="1"/>
  <c r="K634" i="4"/>
  <c r="L634" i="4" s="1"/>
  <c r="N634" i="4" s="1"/>
  <c r="K650" i="4"/>
  <c r="L650" i="4" s="1"/>
  <c r="N650" i="4" s="1"/>
  <c r="K666" i="4"/>
  <c r="L666" i="4" s="1"/>
  <c r="N666" i="4" s="1"/>
  <c r="K667" i="4"/>
  <c r="L667" i="4" s="1"/>
  <c r="N667" i="4" s="1"/>
  <c r="K660" i="4"/>
  <c r="L660" i="4" s="1"/>
  <c r="N660" i="4" s="1"/>
  <c r="K656" i="4"/>
  <c r="L656" i="4" s="1"/>
  <c r="M656" i="4" s="1"/>
  <c r="K665" i="4"/>
  <c r="L665" i="4" s="1"/>
  <c r="M665" i="4" s="1"/>
  <c r="K611" i="4"/>
  <c r="L611" i="4" s="1"/>
  <c r="N611" i="4" s="1"/>
  <c r="K616" i="4"/>
  <c r="L616" i="4" s="1"/>
  <c r="N616" i="4" s="1"/>
  <c r="K605" i="4"/>
  <c r="L605" i="4" s="1"/>
  <c r="N605" i="4" s="1"/>
  <c r="K480" i="4"/>
  <c r="L480" i="4" s="1"/>
  <c r="M480" i="4" s="1"/>
  <c r="K539" i="4"/>
  <c r="L539" i="4" s="1"/>
  <c r="N539" i="4" s="1"/>
  <c r="K518" i="4"/>
  <c r="L518" i="4" s="1"/>
  <c r="M518" i="4" s="1"/>
  <c r="K458" i="4"/>
  <c r="L458" i="4" s="1"/>
  <c r="N458" i="4" s="1"/>
  <c r="K488" i="4"/>
  <c r="L488" i="4" s="1"/>
  <c r="N488" i="4" s="1"/>
  <c r="K517" i="4"/>
  <c r="L517" i="4" s="1"/>
  <c r="M517" i="4" s="1"/>
  <c r="K531" i="4"/>
  <c r="L531" i="4" s="1"/>
  <c r="N531" i="4" s="1"/>
  <c r="K444" i="4"/>
  <c r="L444" i="4" s="1"/>
  <c r="K379" i="4"/>
  <c r="L379" i="4" s="1"/>
  <c r="M379" i="4" s="1"/>
  <c r="K392" i="4"/>
  <c r="L392" i="4" s="1"/>
  <c r="M392" i="4" s="1"/>
  <c r="K371" i="4"/>
  <c r="L371" i="4" s="1"/>
  <c r="K341" i="4"/>
  <c r="L341" i="4" s="1"/>
  <c r="M341" i="4" s="1"/>
  <c r="K363" i="4"/>
  <c r="L363" i="4" s="1"/>
  <c r="M363" i="4" s="1"/>
  <c r="K311" i="4"/>
  <c r="L311" i="4" s="1"/>
  <c r="M311" i="4" s="1"/>
  <c r="K287" i="4"/>
  <c r="L287" i="4" s="1"/>
  <c r="M287" i="4" s="1"/>
  <c r="K340" i="4"/>
  <c r="L340" i="4" s="1"/>
  <c r="M340" i="4" s="1"/>
  <c r="K298" i="4"/>
  <c r="L298" i="4" s="1"/>
  <c r="N298" i="4" s="1"/>
  <c r="K339" i="4"/>
  <c r="L339" i="4" s="1"/>
  <c r="N339" i="4" s="1"/>
  <c r="K294" i="4"/>
  <c r="L294" i="4" s="1"/>
  <c r="N294" i="4" s="1"/>
  <c r="K271" i="4"/>
  <c r="L271" i="4" s="1"/>
  <c r="M271" i="4" s="1"/>
  <c r="K286" i="4"/>
  <c r="L286" i="4" s="1"/>
  <c r="N286" i="4" s="1"/>
  <c r="K192" i="4"/>
  <c r="L192" i="4" s="1"/>
  <c r="N192" i="4" s="1"/>
  <c r="K206" i="4"/>
  <c r="L206" i="4" s="1"/>
  <c r="K221" i="4"/>
  <c r="L221" i="4" s="1"/>
  <c r="N221" i="4" s="1"/>
  <c r="K191" i="4"/>
  <c r="L191" i="4" s="1"/>
  <c r="N191" i="4" s="1"/>
  <c r="K236" i="4"/>
  <c r="L236" i="4" s="1"/>
  <c r="N236" i="4" s="1"/>
  <c r="K282" i="4"/>
  <c r="L282" i="4" s="1"/>
  <c r="N282" i="4" s="1"/>
  <c r="K207" i="4"/>
  <c r="L207" i="4" s="1"/>
  <c r="N207" i="4" s="1"/>
  <c r="K152" i="4"/>
  <c r="L152" i="4" s="1"/>
  <c r="K176" i="4"/>
  <c r="L176" i="4" s="1"/>
  <c r="N176" i="4" s="1"/>
  <c r="K163" i="4"/>
  <c r="L163" i="4" s="1"/>
  <c r="N163" i="4" s="1"/>
  <c r="K153" i="4"/>
  <c r="L153" i="4" s="1"/>
  <c r="K177" i="4"/>
  <c r="L177" i="4" s="1"/>
  <c r="N177" i="4" s="1"/>
  <c r="K164" i="4"/>
  <c r="L164" i="4" s="1"/>
  <c r="N164" i="4" s="1"/>
  <c r="K98" i="4"/>
  <c r="L98" i="4" s="1"/>
  <c r="N98" i="4" s="1"/>
  <c r="K114" i="4"/>
  <c r="L114" i="4" s="1"/>
  <c r="K83" i="4"/>
  <c r="L83" i="4" s="1"/>
  <c r="K133" i="4"/>
  <c r="L133" i="4" s="1"/>
  <c r="K78" i="4"/>
  <c r="L78" i="4" s="1"/>
  <c r="N78" i="4" s="1"/>
  <c r="K106" i="4"/>
  <c r="L106" i="4" s="1"/>
  <c r="N106" i="4" s="1"/>
  <c r="K134" i="4"/>
  <c r="L134" i="4" s="1"/>
  <c r="K93" i="4"/>
  <c r="L93" i="4" s="1"/>
  <c r="K121" i="4"/>
  <c r="L121" i="4" s="1"/>
  <c r="K65" i="4"/>
  <c r="L65" i="4" s="1"/>
  <c r="N65" i="4" s="1"/>
  <c r="K50" i="4"/>
  <c r="L50" i="4" s="1"/>
  <c r="N50" i="4" s="1"/>
  <c r="K1485" i="4"/>
  <c r="L1485" i="4" s="1"/>
  <c r="N1485" i="4" s="1"/>
  <c r="K1498" i="4"/>
  <c r="L1498" i="4" s="1"/>
  <c r="M1498" i="4" s="1"/>
  <c r="K1484" i="4"/>
  <c r="L1484" i="4" s="1"/>
  <c r="K1497" i="4"/>
  <c r="L1497" i="4" s="1"/>
  <c r="K1436" i="4"/>
  <c r="L1436" i="4" s="1"/>
  <c r="K1459" i="4"/>
  <c r="L1459" i="4" s="1"/>
  <c r="K1395" i="4"/>
  <c r="L1395" i="4" s="1"/>
  <c r="N1395" i="4" s="1"/>
  <c r="K1377" i="4"/>
  <c r="L1377" i="4" s="1"/>
  <c r="N1377" i="4" s="1"/>
  <c r="K1341" i="4"/>
  <c r="L1341" i="4" s="1"/>
  <c r="N1341" i="4" s="1"/>
  <c r="K1389" i="4"/>
  <c r="L1389" i="4" s="1"/>
  <c r="K1353" i="4"/>
  <c r="L1353" i="4" s="1"/>
  <c r="N1353" i="4" s="1"/>
  <c r="K1419" i="4"/>
  <c r="L1419" i="4" s="1"/>
  <c r="K1274" i="4"/>
  <c r="L1274" i="4" s="1"/>
  <c r="K1309" i="4"/>
  <c r="L1309" i="4" s="1"/>
  <c r="K1265" i="4"/>
  <c r="L1265" i="4" s="1"/>
  <c r="K1260" i="4"/>
  <c r="L1260" i="4" s="1"/>
  <c r="N1260" i="4" s="1"/>
  <c r="K1183" i="4"/>
  <c r="L1183" i="4" s="1"/>
  <c r="N1183" i="4" s="1"/>
  <c r="K1171" i="4"/>
  <c r="L1171" i="4" s="1"/>
  <c r="M1171" i="4" s="1"/>
  <c r="K1000" i="4"/>
  <c r="L1000" i="4" s="1"/>
  <c r="M1000" i="4" s="1"/>
  <c r="K1014" i="4"/>
  <c r="L1014" i="4" s="1"/>
  <c r="M1014" i="4" s="1"/>
  <c r="K1072" i="4"/>
  <c r="L1072" i="4" s="1"/>
  <c r="N1072" i="4" s="1"/>
  <c r="K935" i="4"/>
  <c r="L935" i="4" s="1"/>
  <c r="M935" i="4" s="1"/>
  <c r="K950" i="4"/>
  <c r="L950" i="4" s="1"/>
  <c r="N950" i="4" s="1"/>
  <c r="K1078" i="4"/>
  <c r="L1078" i="4" s="1"/>
  <c r="N1078" i="4" s="1"/>
  <c r="K922" i="4"/>
  <c r="L922" i="4" s="1"/>
  <c r="M922" i="4" s="1"/>
  <c r="K982" i="4"/>
  <c r="L982" i="4" s="1"/>
  <c r="N982" i="4" s="1"/>
  <c r="K1022" i="4"/>
  <c r="L1022" i="4" s="1"/>
  <c r="M1022" i="4" s="1"/>
  <c r="K1068" i="4"/>
  <c r="L1068" i="4" s="1"/>
  <c r="M1068" i="4" s="1"/>
  <c r="K1097" i="4"/>
  <c r="L1097" i="4" s="1"/>
  <c r="M1097" i="4" s="1"/>
  <c r="K921" i="4"/>
  <c r="L921" i="4" s="1"/>
  <c r="M921" i="4" s="1"/>
  <c r="K966" i="4"/>
  <c r="L966" i="4" s="1"/>
  <c r="N966" i="4" s="1"/>
  <c r="K895" i="4"/>
  <c r="L895" i="4" s="1"/>
  <c r="N895" i="4" s="1"/>
  <c r="K821" i="4"/>
  <c r="L821" i="4" s="1"/>
  <c r="N821" i="4" s="1"/>
  <c r="K795" i="4"/>
  <c r="L795" i="4" s="1"/>
  <c r="M795" i="4" s="1"/>
  <c r="K808" i="4"/>
  <c r="L808" i="4" s="1"/>
  <c r="M808" i="4" s="1"/>
  <c r="K794" i="4"/>
  <c r="L794" i="4" s="1"/>
  <c r="M794" i="4" s="1"/>
  <c r="K765" i="4"/>
  <c r="L765" i="4" s="1"/>
  <c r="M765" i="4" s="1"/>
  <c r="K766" i="4"/>
  <c r="L766" i="4" s="1"/>
  <c r="N766" i="4" s="1"/>
  <c r="K647" i="4"/>
  <c r="L647" i="4" s="1"/>
  <c r="N647" i="4" s="1"/>
  <c r="K552" i="4"/>
  <c r="L552" i="4" s="1"/>
  <c r="K547" i="4"/>
  <c r="L547" i="4" s="1"/>
  <c r="N547" i="4" s="1"/>
  <c r="K465" i="4"/>
  <c r="L465" i="4" s="1"/>
  <c r="M465" i="4" s="1"/>
  <c r="K477" i="4"/>
  <c r="L477" i="4" s="1"/>
  <c r="M477" i="4" s="1"/>
  <c r="K513" i="4"/>
  <c r="L513" i="4" s="1"/>
  <c r="K536" i="4"/>
  <c r="L536" i="4" s="1"/>
  <c r="M536" i="4" s="1"/>
  <c r="K528" i="4"/>
  <c r="L528" i="4" s="1"/>
  <c r="K422" i="4"/>
  <c r="L422" i="4" s="1"/>
  <c r="K438" i="4"/>
  <c r="L438" i="4" s="1"/>
  <c r="K403" i="4"/>
  <c r="L403" i="4" s="1"/>
  <c r="K377" i="4"/>
  <c r="L377" i="4" s="1"/>
  <c r="M377" i="4" s="1"/>
  <c r="K386" i="4"/>
  <c r="L386" i="4" s="1"/>
  <c r="M386" i="4" s="1"/>
  <c r="K369" i="4"/>
  <c r="L369" i="4" s="1"/>
  <c r="M369" i="4" s="1"/>
  <c r="K307" i="4"/>
  <c r="L307" i="4" s="1"/>
  <c r="M307" i="4" s="1"/>
  <c r="K292" i="4"/>
  <c r="L292" i="4" s="1"/>
  <c r="M292" i="4" s="1"/>
  <c r="K302" i="4"/>
  <c r="L302" i="4" s="1"/>
  <c r="M302" i="4" s="1"/>
  <c r="K317" i="4"/>
  <c r="L317" i="4" s="1"/>
  <c r="M317" i="4" s="1"/>
  <c r="K342" i="4"/>
  <c r="L342" i="4" s="1"/>
  <c r="M342" i="4" s="1"/>
  <c r="K215" i="4"/>
  <c r="L215" i="4" s="1"/>
  <c r="N215" i="4" s="1"/>
  <c r="K275" i="4"/>
  <c r="L275" i="4" s="1"/>
  <c r="N275" i="4" s="1"/>
  <c r="K203" i="4"/>
  <c r="L203" i="4" s="1"/>
  <c r="M203" i="4" s="1"/>
  <c r="K280" i="4"/>
  <c r="L280" i="4" s="1"/>
  <c r="N280" i="4" s="1"/>
  <c r="K202" i="4"/>
  <c r="L202" i="4" s="1"/>
  <c r="N202" i="4" s="1"/>
  <c r="K158" i="4"/>
  <c r="L158" i="4" s="1"/>
  <c r="K173" i="4"/>
  <c r="L173" i="4" s="1"/>
  <c r="N173" i="4" s="1"/>
  <c r="K148" i="4"/>
  <c r="L148" i="4" s="1"/>
  <c r="N148" i="4" s="1"/>
  <c r="K172" i="4"/>
  <c r="L172" i="4" s="1"/>
  <c r="N172" i="4" s="1"/>
  <c r="K159" i="4"/>
  <c r="L159" i="4" s="1"/>
  <c r="N159" i="4" s="1"/>
  <c r="K149" i="4"/>
  <c r="L149" i="4" s="1"/>
  <c r="N149" i="4" s="1"/>
  <c r="K89" i="4"/>
  <c r="L89" i="4" s="1"/>
  <c r="M89" i="4" s="1"/>
  <c r="K111" i="4"/>
  <c r="L111" i="4" s="1"/>
  <c r="N111" i="4" s="1"/>
  <c r="K73" i="4"/>
  <c r="L73" i="4" s="1"/>
  <c r="K55" i="4"/>
  <c r="L55" i="4" s="1"/>
  <c r="N55" i="4" s="1"/>
  <c r="K1499" i="4"/>
  <c r="L1499" i="4" s="1"/>
  <c r="K1486" i="4"/>
  <c r="L1486" i="4" s="1"/>
  <c r="M1486" i="4" s="1"/>
  <c r="K1500" i="4"/>
  <c r="L1500" i="4" s="1"/>
  <c r="K1463" i="4"/>
  <c r="L1463" i="4" s="1"/>
  <c r="K1447" i="4"/>
  <c r="L1447" i="4" s="1"/>
  <c r="K1410" i="4"/>
  <c r="L1410" i="4" s="1"/>
  <c r="K1397" i="4"/>
  <c r="L1397" i="4" s="1"/>
  <c r="K1427" i="4"/>
  <c r="L1427" i="4" s="1"/>
  <c r="K1329" i="4"/>
  <c r="L1329" i="4" s="1"/>
  <c r="K1288" i="4"/>
  <c r="L1288" i="4" s="1"/>
  <c r="K1311" i="4"/>
  <c r="L1311" i="4" s="1"/>
  <c r="K1312" i="4"/>
  <c r="L1312" i="4" s="1"/>
  <c r="K1287" i="4"/>
  <c r="L1287" i="4" s="1"/>
  <c r="K1248" i="4"/>
  <c r="L1248" i="4" s="1"/>
  <c r="N1248" i="4" s="1"/>
  <c r="K1235" i="4"/>
  <c r="L1235" i="4" s="1"/>
  <c r="N1235" i="4" s="1"/>
  <c r="K1214" i="4"/>
  <c r="L1214" i="4" s="1"/>
  <c r="N1214" i="4" s="1"/>
  <c r="K1247" i="4"/>
  <c r="L1247" i="4" s="1"/>
  <c r="N1247" i="4" s="1"/>
  <c r="K1262" i="4"/>
  <c r="L1262" i="4" s="1"/>
  <c r="N1262" i="4" s="1"/>
  <c r="K1176" i="4"/>
  <c r="L1176" i="4" s="1"/>
  <c r="N1176" i="4" s="1"/>
  <c r="K1185" i="4"/>
  <c r="L1185" i="4" s="1"/>
  <c r="N1185" i="4" s="1"/>
  <c r="K1164" i="4"/>
  <c r="L1164" i="4" s="1"/>
  <c r="M1164" i="4" s="1"/>
  <c r="K1120" i="4"/>
  <c r="L1120" i="4" s="1"/>
  <c r="N1120" i="4" s="1"/>
  <c r="K939" i="4"/>
  <c r="L939" i="4" s="1"/>
  <c r="N939" i="4" s="1"/>
  <c r="K1073" i="4"/>
  <c r="L1073" i="4" s="1"/>
  <c r="M1073" i="4" s="1"/>
  <c r="K1132" i="4"/>
  <c r="L1132" i="4" s="1"/>
  <c r="M1132" i="4" s="1"/>
  <c r="K906" i="4"/>
  <c r="L906" i="4" s="1"/>
  <c r="M906" i="4" s="1"/>
  <c r="K1150" i="4"/>
  <c r="L1150" i="4" s="1"/>
  <c r="M1150" i="4" s="1"/>
  <c r="K907" i="4"/>
  <c r="L907" i="4" s="1"/>
  <c r="N907" i="4" s="1"/>
  <c r="K1024" i="4"/>
  <c r="L1024" i="4" s="1"/>
  <c r="N1024" i="4" s="1"/>
  <c r="K1114" i="4"/>
  <c r="L1114" i="4" s="1"/>
  <c r="M1114" i="4" s="1"/>
  <c r="K973" i="4"/>
  <c r="L973" i="4" s="1"/>
  <c r="N973" i="4" s="1"/>
  <c r="K988" i="4"/>
  <c r="L988" i="4" s="1"/>
  <c r="N988" i="4" s="1"/>
  <c r="K1092" i="4"/>
  <c r="L1092" i="4" s="1"/>
  <c r="N1092" i="4" s="1"/>
  <c r="K1056" i="4"/>
  <c r="L1056" i="4" s="1"/>
  <c r="M1056" i="4" s="1"/>
  <c r="K1101" i="4"/>
  <c r="L1101" i="4" s="1"/>
  <c r="M1101" i="4" s="1"/>
  <c r="K1069" i="4"/>
  <c r="L1069" i="4" s="1"/>
  <c r="N1069" i="4" s="1"/>
  <c r="K1005" i="4"/>
  <c r="L1005" i="4" s="1"/>
  <c r="M1005" i="4" s="1"/>
  <c r="K1140" i="4"/>
  <c r="L1140" i="4" s="1"/>
  <c r="N1140" i="4" s="1"/>
  <c r="K955" i="4"/>
  <c r="L955" i="4" s="1"/>
  <c r="N955" i="4" s="1"/>
  <c r="K1149" i="4"/>
  <c r="L1149" i="4" s="1"/>
  <c r="N1149" i="4" s="1"/>
  <c r="K1080" i="4"/>
  <c r="L1080" i="4" s="1"/>
  <c r="N1080" i="4" s="1"/>
  <c r="K987" i="4"/>
  <c r="L987" i="4" s="1"/>
  <c r="N987" i="4" s="1"/>
  <c r="K1062" i="4"/>
  <c r="L1062" i="4" s="1"/>
  <c r="M1062" i="4" s="1"/>
  <c r="K1085" i="4"/>
  <c r="L1085" i="4" s="1"/>
  <c r="N1085" i="4" s="1"/>
  <c r="K879" i="4"/>
  <c r="L879" i="4" s="1"/>
  <c r="N879" i="4" s="1"/>
  <c r="K899" i="4"/>
  <c r="L899" i="4" s="1"/>
  <c r="N899" i="4" s="1"/>
  <c r="K852" i="4"/>
  <c r="L852" i="4" s="1"/>
  <c r="N852" i="4" s="1"/>
  <c r="K851" i="4"/>
  <c r="L851" i="4" s="1"/>
  <c r="N851" i="4" s="1"/>
  <c r="K822" i="4"/>
  <c r="L822" i="4" s="1"/>
  <c r="N822" i="4" s="1"/>
  <c r="K812" i="4"/>
  <c r="L812" i="4" s="1"/>
  <c r="N812" i="4" s="1"/>
  <c r="K800" i="4"/>
  <c r="L800" i="4" s="1"/>
  <c r="N800" i="4" s="1"/>
  <c r="K776" i="4"/>
  <c r="L776" i="4" s="1"/>
  <c r="K775" i="4"/>
  <c r="L775" i="4" s="1"/>
  <c r="M775" i="4" s="1"/>
  <c r="K664" i="4"/>
  <c r="L664" i="4" s="1"/>
  <c r="N664" i="4" s="1"/>
  <c r="K594" i="4"/>
  <c r="L594" i="4" s="1"/>
  <c r="N594" i="4" s="1"/>
  <c r="K601" i="4"/>
  <c r="L601" i="4" s="1"/>
  <c r="N601" i="4" s="1"/>
  <c r="K496" i="4"/>
  <c r="L496" i="4" s="1"/>
  <c r="M496" i="4" s="1"/>
  <c r="K538" i="4"/>
  <c r="L538" i="4" s="1"/>
  <c r="N538" i="4" s="1"/>
  <c r="K467" i="4"/>
  <c r="L467" i="4" s="1"/>
  <c r="M467" i="4" s="1"/>
  <c r="K487" i="4"/>
  <c r="L487" i="4" s="1"/>
  <c r="K530" i="4"/>
  <c r="L530" i="4" s="1"/>
  <c r="K479" i="4"/>
  <c r="L479" i="4" s="1"/>
  <c r="M479" i="4" s="1"/>
  <c r="K443" i="4"/>
  <c r="L443" i="4" s="1"/>
  <c r="K412" i="4"/>
  <c r="L412" i="4" s="1"/>
  <c r="K391" i="4"/>
  <c r="L391" i="4" s="1"/>
  <c r="K362" i="4"/>
  <c r="L362" i="4" s="1"/>
  <c r="M362" i="4" s="1"/>
  <c r="K310" i="4"/>
  <c r="L310" i="4" s="1"/>
  <c r="N310" i="4" s="1"/>
  <c r="K319" i="4"/>
  <c r="L319" i="4" s="1"/>
  <c r="K189" i="4"/>
  <c r="L189" i="4" s="1"/>
  <c r="N189" i="4" s="1"/>
  <c r="K234" i="4"/>
  <c r="L234" i="4" s="1"/>
  <c r="N234" i="4" s="1"/>
  <c r="K240" i="4"/>
  <c r="L240" i="4" s="1"/>
  <c r="M240" i="4" s="1"/>
  <c r="K190" i="4"/>
  <c r="L190" i="4" s="1"/>
  <c r="N190" i="4" s="1"/>
  <c r="K235" i="4"/>
  <c r="L235" i="4" s="1"/>
  <c r="N235" i="4" s="1"/>
  <c r="K205" i="4"/>
  <c r="L205" i="4" s="1"/>
  <c r="N205" i="4" s="1"/>
  <c r="K175" i="4"/>
  <c r="L175" i="4" s="1"/>
  <c r="K161" i="4"/>
  <c r="L161" i="4" s="1"/>
  <c r="N161" i="4" s="1"/>
  <c r="K162" i="4"/>
  <c r="L162" i="4" s="1"/>
  <c r="N162" i="4" s="1"/>
  <c r="K131" i="4"/>
  <c r="L131" i="4" s="1"/>
  <c r="K132" i="4"/>
  <c r="L132" i="4" s="1"/>
  <c r="K82" i="4"/>
  <c r="L82" i="4" s="1"/>
  <c r="K77" i="4"/>
  <c r="L77" i="4" s="1"/>
  <c r="M77" i="4" s="1"/>
  <c r="K105" i="4"/>
  <c r="L105" i="4" s="1"/>
  <c r="M105" i="4" s="1"/>
  <c r="K92" i="4"/>
  <c r="L92" i="4" s="1"/>
  <c r="N92" i="4" s="1"/>
  <c r="K120" i="4"/>
  <c r="L120" i="4" s="1"/>
  <c r="N120" i="4" s="1"/>
  <c r="K64" i="4"/>
  <c r="L64" i="4" s="1"/>
  <c r="N64" i="4" s="1"/>
  <c r="K57" i="4"/>
  <c r="L57" i="4" s="1"/>
  <c r="N57" i="4" s="1"/>
  <c r="K49" i="4"/>
  <c r="L49" i="4" s="1"/>
  <c r="N49" i="4" s="1"/>
  <c r="K1494" i="4"/>
  <c r="L1494" i="4" s="1"/>
  <c r="K1455" i="4"/>
  <c r="L1455" i="4" s="1"/>
  <c r="K1433" i="4"/>
  <c r="L1433" i="4" s="1"/>
  <c r="K1391" i="4"/>
  <c r="L1391" i="4" s="1"/>
  <c r="M1391" i="4" s="1"/>
  <c r="K1350" i="4"/>
  <c r="L1350" i="4" s="1"/>
  <c r="K1423" i="4"/>
  <c r="L1423" i="4" s="1"/>
  <c r="N1423" i="4" s="1"/>
  <c r="K1359" i="4"/>
  <c r="L1359" i="4" s="1"/>
  <c r="N1359" i="4" s="1"/>
  <c r="K1326" i="4"/>
  <c r="L1326" i="4" s="1"/>
  <c r="N1326" i="4" s="1"/>
  <c r="K1401" i="4"/>
  <c r="L1401" i="4" s="1"/>
  <c r="N1401" i="4" s="1"/>
  <c r="K1416" i="4"/>
  <c r="L1416" i="4" s="1"/>
  <c r="M1416" i="4" s="1"/>
  <c r="K1337" i="4"/>
  <c r="L1337" i="4" s="1"/>
  <c r="M1337" i="4" s="1"/>
  <c r="K1300" i="4"/>
  <c r="L1300" i="4" s="1"/>
  <c r="K1306" i="4"/>
  <c r="L1306" i="4" s="1"/>
  <c r="K1231" i="4"/>
  <c r="L1231" i="4" s="1"/>
  <c r="N1231" i="4" s="1"/>
  <c r="K1243" i="4"/>
  <c r="L1243" i="4" s="1"/>
  <c r="N1243" i="4" s="1"/>
  <c r="K917" i="4"/>
  <c r="L917" i="4" s="1"/>
  <c r="N917" i="4" s="1"/>
  <c r="K963" i="4"/>
  <c r="L963" i="4" s="1"/>
  <c r="N963" i="4" s="1"/>
  <c r="K980" i="4"/>
  <c r="L980" i="4" s="1"/>
  <c r="M980" i="4" s="1"/>
  <c r="K997" i="4"/>
  <c r="L997" i="4" s="1"/>
  <c r="N997" i="4" s="1"/>
  <c r="K1011" i="4"/>
  <c r="L1011" i="4" s="1"/>
  <c r="M1011" i="4" s="1"/>
  <c r="K947" i="4"/>
  <c r="L947" i="4" s="1"/>
  <c r="N947" i="4" s="1"/>
  <c r="K970" i="4"/>
  <c r="L970" i="4" s="1"/>
  <c r="N970" i="4" s="1"/>
  <c r="K1158" i="4"/>
  <c r="L1158" i="4" s="1"/>
  <c r="N1158" i="4" s="1"/>
  <c r="K1019" i="4"/>
  <c r="L1019" i="4" s="1"/>
  <c r="M1019" i="4" s="1"/>
  <c r="K996" i="4"/>
  <c r="L996" i="4" s="1"/>
  <c r="N996" i="4" s="1"/>
  <c r="K892" i="4"/>
  <c r="L892" i="4" s="1"/>
  <c r="N892" i="4" s="1"/>
  <c r="K825" i="4"/>
  <c r="L825" i="4" s="1"/>
  <c r="N825" i="4" s="1"/>
  <c r="K805" i="4"/>
  <c r="L805" i="4" s="1"/>
  <c r="M805" i="4" s="1"/>
  <c r="K786" i="4"/>
  <c r="L786" i="4" s="1"/>
  <c r="N786" i="4" s="1"/>
  <c r="K787" i="4"/>
  <c r="L787" i="4" s="1"/>
  <c r="N787" i="4" s="1"/>
  <c r="K762" i="4"/>
  <c r="L762" i="4" s="1"/>
  <c r="N762" i="4" s="1"/>
  <c r="K753" i="4"/>
  <c r="L753" i="4" s="1"/>
  <c r="N753" i="4" s="1"/>
  <c r="K472" i="4"/>
  <c r="L472" i="4" s="1"/>
  <c r="K503" i="4"/>
  <c r="L503" i="4" s="1"/>
  <c r="N503" i="4" s="1"/>
  <c r="K473" i="4"/>
  <c r="L473" i="4" s="1"/>
  <c r="M473" i="4" s="1"/>
  <c r="K502" i="4"/>
  <c r="L502" i="4" s="1"/>
  <c r="M502" i="4" s="1"/>
  <c r="K433" i="4"/>
  <c r="L433" i="4" s="1"/>
  <c r="K434" i="4"/>
  <c r="L434" i="4" s="1"/>
  <c r="K398" i="4"/>
  <c r="L398" i="4" s="1"/>
  <c r="K388" i="4"/>
  <c r="L388" i="4" s="1"/>
  <c r="M388" i="4" s="1"/>
  <c r="K418" i="4"/>
  <c r="L418" i="4" s="1"/>
  <c r="K399" i="4"/>
  <c r="L399" i="4" s="1"/>
  <c r="K419" i="4"/>
  <c r="L419" i="4" s="1"/>
  <c r="K344" i="4"/>
  <c r="L344" i="4" s="1"/>
  <c r="M344" i="4" s="1"/>
  <c r="K343" i="4"/>
  <c r="L343" i="4" s="1"/>
  <c r="M343" i="4" s="1"/>
  <c r="K212" i="4"/>
  <c r="L212" i="4" s="1"/>
  <c r="N212" i="4" s="1"/>
  <c r="K169" i="4"/>
  <c r="L169" i="4" s="1"/>
  <c r="N169" i="4" s="1"/>
  <c r="K102" i="4"/>
  <c r="L102" i="4" s="1"/>
  <c r="K143" i="4"/>
  <c r="L143" i="4" s="1"/>
  <c r="K126" i="4"/>
  <c r="L126" i="4" s="1"/>
  <c r="N126" i="4" s="1"/>
  <c r="K70" i="4"/>
  <c r="L70" i="4" s="1"/>
  <c r="N70" i="4" s="1"/>
  <c r="K60" i="4"/>
  <c r="L60" i="4" s="1"/>
  <c r="M60" i="4" s="1"/>
  <c r="K54" i="4"/>
  <c r="L54" i="4" s="1"/>
  <c r="N54" i="4" s="1"/>
  <c r="K1513" i="4"/>
  <c r="L1513" i="4" s="1"/>
  <c r="K1470" i="4"/>
  <c r="L1470" i="4" s="1"/>
  <c r="K1508" i="4"/>
  <c r="L1508" i="4" s="1"/>
  <c r="K1441" i="4"/>
  <c r="L1441" i="4" s="1"/>
  <c r="K1425" i="4"/>
  <c r="L1425" i="4" s="1"/>
  <c r="N1425" i="4" s="1"/>
  <c r="K1378" i="4"/>
  <c r="L1378" i="4" s="1"/>
  <c r="M1378" i="4" s="1"/>
  <c r="K1362" i="4"/>
  <c r="L1362" i="4" s="1"/>
  <c r="M1362" i="4" s="1"/>
  <c r="K1404" i="4"/>
  <c r="L1404" i="4" s="1"/>
  <c r="N1404" i="4" s="1"/>
  <c r="K1342" i="4"/>
  <c r="L1342" i="4" s="1"/>
  <c r="K1310" i="4"/>
  <c r="L1310" i="4" s="1"/>
  <c r="K1219" i="4"/>
  <c r="L1219" i="4" s="1"/>
  <c r="N1219" i="4" s="1"/>
  <c r="K1192" i="4"/>
  <c r="L1192" i="4" s="1"/>
  <c r="N1192" i="4" s="1"/>
  <c r="K1203" i="4"/>
  <c r="L1203" i="4" s="1"/>
  <c r="N1203" i="4" s="1"/>
  <c r="K1184" i="4"/>
  <c r="L1184" i="4" s="1"/>
  <c r="M1184" i="4" s="1"/>
  <c r="K1162" i="4"/>
  <c r="L1162" i="4" s="1"/>
  <c r="M1162" i="4" s="1"/>
  <c r="K1163" i="4"/>
  <c r="L1163" i="4" s="1"/>
  <c r="M1163" i="4" s="1"/>
  <c r="K1172" i="4"/>
  <c r="L1172" i="4" s="1"/>
  <c r="M1172" i="4" s="1"/>
  <c r="K1079" i="4"/>
  <c r="L1079" i="4" s="1"/>
  <c r="N1079" i="4" s="1"/>
  <c r="K971" i="4"/>
  <c r="L971" i="4" s="1"/>
  <c r="M971" i="4" s="1"/>
  <c r="K1015" i="4"/>
  <c r="L1015" i="4" s="1"/>
  <c r="M1015" i="4" s="1"/>
  <c r="K1045" i="4"/>
  <c r="L1045" i="4" s="1"/>
  <c r="N1045" i="4" s="1"/>
  <c r="K969" i="4"/>
  <c r="L969" i="4" s="1"/>
  <c r="M969" i="4" s="1"/>
  <c r="K923" i="4"/>
  <c r="L923" i="4" s="1"/>
  <c r="M923" i="4" s="1"/>
  <c r="K968" i="4"/>
  <c r="L968" i="4" s="1"/>
  <c r="N968" i="4" s="1"/>
  <c r="K983" i="4"/>
  <c r="L983" i="4" s="1"/>
  <c r="N983" i="4" s="1"/>
  <c r="K1002" i="4"/>
  <c r="L1002" i="4" s="1"/>
  <c r="N1002" i="4" s="1"/>
  <c r="K952" i="4"/>
  <c r="L952" i="4" s="1"/>
  <c r="M952" i="4" s="1"/>
  <c r="K967" i="4"/>
  <c r="L967" i="4" s="1"/>
  <c r="M967" i="4" s="1"/>
  <c r="K1023" i="4"/>
  <c r="L1023" i="4" s="1"/>
  <c r="M1023" i="4" s="1"/>
  <c r="K984" i="4"/>
  <c r="L984" i="4" s="1"/>
  <c r="N984" i="4" s="1"/>
  <c r="K1001" i="4"/>
  <c r="L1001" i="4" s="1"/>
  <c r="M1001" i="4" s="1"/>
  <c r="K936" i="4"/>
  <c r="L936" i="4" s="1"/>
  <c r="N936" i="4" s="1"/>
  <c r="K951" i="4"/>
  <c r="L951" i="4" s="1"/>
  <c r="M951" i="4" s="1"/>
  <c r="K896" i="4"/>
  <c r="L896" i="4" s="1"/>
  <c r="N896" i="4" s="1"/>
  <c r="K897" i="4"/>
  <c r="L897" i="4" s="1"/>
  <c r="N897" i="4" s="1"/>
  <c r="K898" i="4"/>
  <c r="L898" i="4" s="1"/>
  <c r="N898" i="4" s="1"/>
  <c r="K859" i="4"/>
  <c r="L859" i="4" s="1"/>
  <c r="N859" i="4" s="1"/>
  <c r="K858" i="4"/>
  <c r="L858" i="4" s="1"/>
  <c r="N858" i="4" s="1"/>
  <c r="K817" i="4"/>
  <c r="L817" i="4" s="1"/>
  <c r="M817" i="4" s="1"/>
  <c r="K797" i="4"/>
  <c r="L797" i="4" s="1"/>
  <c r="N797" i="4" s="1"/>
  <c r="K809" i="4"/>
  <c r="L809" i="4" s="1"/>
  <c r="N809" i="4" s="1"/>
  <c r="K796" i="4"/>
  <c r="L796" i="4" s="1"/>
  <c r="N796" i="4" s="1"/>
  <c r="K767" i="4"/>
  <c r="L767" i="4" s="1"/>
  <c r="K649" i="4"/>
  <c r="L649" i="4" s="1"/>
  <c r="K608" i="4"/>
  <c r="L608" i="4" s="1"/>
  <c r="N608" i="4" s="1"/>
  <c r="K598" i="4"/>
  <c r="L598" i="4" s="1"/>
  <c r="K508" i="4"/>
  <c r="L508" i="4" s="1"/>
  <c r="M508" i="4" s="1"/>
  <c r="K491" i="4"/>
  <c r="L491" i="4" s="1"/>
  <c r="N491" i="4" s="1"/>
  <c r="K507" i="4"/>
  <c r="L507" i="4" s="1"/>
  <c r="K478" i="4"/>
  <c r="L478" i="4" s="1"/>
  <c r="N478" i="4" s="1"/>
  <c r="K529" i="4"/>
  <c r="L529" i="4" s="1"/>
  <c r="M529" i="4" s="1"/>
  <c r="K466" i="4"/>
  <c r="L466" i="4" s="1"/>
  <c r="K456" i="4"/>
  <c r="L456" i="4" s="1"/>
  <c r="N456" i="4" s="1"/>
  <c r="K486" i="4"/>
  <c r="L486" i="4" s="1"/>
  <c r="M486" i="4" s="1"/>
  <c r="K423" i="4"/>
  <c r="L423" i="4" s="1"/>
  <c r="K439" i="4"/>
  <c r="L439" i="4" s="1"/>
  <c r="K378" i="4"/>
  <c r="L378" i="4" s="1"/>
  <c r="K387" i="4"/>
  <c r="L387" i="4" s="1"/>
  <c r="K404" i="4"/>
  <c r="L404" i="4" s="1"/>
  <c r="K345" i="4"/>
  <c r="L345" i="4" s="1"/>
  <c r="M345" i="4" s="1"/>
  <c r="K328" i="4"/>
  <c r="L328" i="4" s="1"/>
  <c r="M328" i="4" s="1"/>
  <c r="K293" i="4"/>
  <c r="L293" i="4" s="1"/>
  <c r="K303" i="4"/>
  <c r="L303" i="4" s="1"/>
  <c r="N303" i="4" s="1"/>
  <c r="K346" i="4"/>
  <c r="L346" i="4" s="1"/>
  <c r="M346" i="4" s="1"/>
  <c r="K318" i="4"/>
  <c r="L318" i="4" s="1"/>
  <c r="M318" i="4" s="1"/>
  <c r="K308" i="4"/>
  <c r="L308" i="4" s="1"/>
  <c r="K186" i="4"/>
  <c r="L186" i="4" s="1"/>
  <c r="N186" i="4" s="1"/>
  <c r="K276" i="4"/>
  <c r="L276" i="4" s="1"/>
  <c r="N276" i="4" s="1"/>
  <c r="K204" i="4"/>
  <c r="L204" i="4" s="1"/>
  <c r="N204" i="4" s="1"/>
  <c r="K281" i="4"/>
  <c r="L281" i="4" s="1"/>
  <c r="N281" i="4" s="1"/>
  <c r="K217" i="4"/>
  <c r="L217" i="4" s="1"/>
  <c r="N217" i="4" s="1"/>
  <c r="K150" i="4"/>
  <c r="L150" i="4" s="1"/>
  <c r="K151" i="4"/>
  <c r="L151" i="4" s="1"/>
  <c r="M151" i="4" s="1"/>
  <c r="K174" i="4"/>
  <c r="L174" i="4" s="1"/>
  <c r="N174" i="4" s="1"/>
  <c r="K103" i="4"/>
  <c r="L103" i="4" s="1"/>
  <c r="M103" i="4" s="1"/>
  <c r="K90" i="4"/>
  <c r="L90" i="4" s="1"/>
  <c r="N90" i="4" s="1"/>
  <c r="K113" i="4"/>
  <c r="L113" i="4" s="1"/>
  <c r="M113" i="4" s="1"/>
  <c r="K128" i="4"/>
  <c r="L128" i="4" s="1"/>
  <c r="N128" i="4" s="1"/>
  <c r="K74" i="4"/>
  <c r="L74" i="4" s="1"/>
  <c r="K56" i="4"/>
  <c r="L56" i="4" s="1"/>
  <c r="N56" i="4" s="1"/>
  <c r="K1521" i="4"/>
  <c r="L1521" i="4" s="1"/>
  <c r="N1521" i="4" s="1"/>
  <c r="K1506" i="4"/>
  <c r="L1506" i="4" s="1"/>
  <c r="M1506" i="4" s="1"/>
  <c r="K1493" i="4"/>
  <c r="L1493" i="4" s="1"/>
  <c r="K1465" i="4"/>
  <c r="L1465" i="4" s="1"/>
  <c r="K1449" i="4"/>
  <c r="L1449" i="4" s="1"/>
  <c r="K1430" i="4"/>
  <c r="L1430" i="4" s="1"/>
  <c r="K1333" i="4"/>
  <c r="L1333" i="4" s="1"/>
  <c r="N1333" i="4" s="1"/>
  <c r="K1347" i="4"/>
  <c r="L1347" i="4" s="1"/>
  <c r="N1347" i="4" s="1"/>
  <c r="K1323" i="4"/>
  <c r="L1323" i="4" s="1"/>
  <c r="N1323" i="4" s="1"/>
  <c r="K1413" i="4"/>
  <c r="L1413" i="4" s="1"/>
  <c r="N1413" i="4" s="1"/>
  <c r="K1295" i="4"/>
  <c r="L1295" i="4" s="1"/>
  <c r="K1315" i="4"/>
  <c r="L1315" i="4" s="1"/>
  <c r="K1239" i="4"/>
  <c r="L1239" i="4" s="1"/>
  <c r="N1239" i="4" s="1"/>
  <c r="K1263" i="4"/>
  <c r="L1263" i="4" s="1"/>
  <c r="N1263" i="4" s="1"/>
  <c r="K1253" i="4"/>
  <c r="L1253" i="4" s="1"/>
  <c r="K1228" i="4"/>
  <c r="L1228" i="4" s="1"/>
  <c r="N1228" i="4" s="1"/>
  <c r="K1199" i="4"/>
  <c r="L1199" i="4" s="1"/>
  <c r="N1199" i="4" s="1"/>
  <c r="K1178" i="4"/>
  <c r="L1178" i="4" s="1"/>
  <c r="M1178" i="4" s="1"/>
  <c r="K1193" i="4"/>
  <c r="L1193" i="4" s="1"/>
  <c r="M1193" i="4" s="1"/>
  <c r="K1187" i="4"/>
  <c r="L1187" i="4" s="1"/>
  <c r="N1187" i="4" s="1"/>
  <c r="K1166" i="4"/>
  <c r="L1166" i="4" s="1"/>
  <c r="M1166" i="4" s="1"/>
  <c r="K930" i="4"/>
  <c r="L930" i="4" s="1"/>
  <c r="M930" i="4" s="1"/>
  <c r="K1018" i="4"/>
  <c r="L1018" i="4" s="1"/>
  <c r="M1018" i="4" s="1"/>
  <c r="K1154" i="4"/>
  <c r="L1154" i="4" s="1"/>
  <c r="M1154" i="4" s="1"/>
  <c r="K1106" i="4"/>
  <c r="L1106" i="4" s="1"/>
  <c r="N1106" i="4" s="1"/>
  <c r="K911" i="4"/>
  <c r="L911" i="4" s="1"/>
  <c r="M911" i="4" s="1"/>
  <c r="K992" i="4"/>
  <c r="L992" i="4" s="1"/>
  <c r="N992" i="4" s="1"/>
  <c r="K913" i="4"/>
  <c r="L913" i="4" s="1"/>
  <c r="M913" i="4" s="1"/>
  <c r="K1030" i="4"/>
  <c r="L1030" i="4" s="1"/>
  <c r="M1030" i="4" s="1"/>
  <c r="K929" i="4"/>
  <c r="L929" i="4" s="1"/>
  <c r="M929" i="4" s="1"/>
  <c r="K959" i="4"/>
  <c r="L959" i="4" s="1"/>
  <c r="M959" i="4" s="1"/>
  <c r="K994" i="4"/>
  <c r="L994" i="4" s="1"/>
  <c r="M994" i="4" s="1"/>
  <c r="K1008" i="4"/>
  <c r="L1008" i="4" s="1"/>
  <c r="M1008" i="4" s="1"/>
  <c r="K912" i="4"/>
  <c r="L912" i="4" s="1"/>
  <c r="M912" i="4" s="1"/>
  <c r="K1029" i="4"/>
  <c r="L1029" i="4" s="1"/>
  <c r="N1029" i="4" s="1"/>
  <c r="K1059" i="4"/>
  <c r="L1059" i="4" s="1"/>
  <c r="M1059" i="4" s="1"/>
  <c r="K993" i="4"/>
  <c r="L993" i="4" s="1"/>
  <c r="M993" i="4" s="1"/>
  <c r="K1155" i="4"/>
  <c r="L1155" i="4" s="1"/>
  <c r="M1155" i="4" s="1"/>
  <c r="K943" i="4"/>
  <c r="L943" i="4" s="1"/>
  <c r="M943" i="4" s="1"/>
  <c r="K884" i="4"/>
  <c r="L884" i="4" s="1"/>
  <c r="N884" i="4" s="1"/>
  <c r="K886" i="4"/>
  <c r="L886" i="4" s="1"/>
  <c r="N886" i="4" s="1"/>
  <c r="K887" i="4"/>
  <c r="L887" i="4" s="1"/>
  <c r="N887" i="4" s="1"/>
  <c r="K885" i="4"/>
  <c r="L885" i="4" s="1"/>
  <c r="N885" i="4" s="1"/>
  <c r="K860" i="4"/>
  <c r="L860" i="4" s="1"/>
  <c r="N860" i="4" s="1"/>
  <c r="K861" i="4"/>
  <c r="L861" i="4" s="1"/>
  <c r="N861" i="4" s="1"/>
  <c r="K874" i="4"/>
  <c r="L874" i="4" s="1"/>
  <c r="N874" i="4" s="1"/>
  <c r="K814" i="4"/>
  <c r="L814" i="4" s="1"/>
  <c r="K781" i="4"/>
  <c r="L781" i="4" s="1"/>
  <c r="N781" i="4" s="1"/>
  <c r="K782" i="4"/>
  <c r="L782" i="4" s="1"/>
  <c r="M782" i="4" s="1"/>
  <c r="K752" i="4"/>
  <c r="L752" i="4" s="1"/>
  <c r="N752" i="4" s="1"/>
  <c r="K760" i="4"/>
  <c r="L760" i="4" s="1"/>
  <c r="N760" i="4" s="1"/>
  <c r="K669" i="4"/>
  <c r="L669" i="4" s="1"/>
  <c r="M669" i="4" s="1"/>
  <c r="K498" i="4"/>
  <c r="L498" i="4" s="1"/>
  <c r="N498" i="4" s="1"/>
  <c r="K543" i="4"/>
  <c r="L543" i="4" s="1"/>
  <c r="N543" i="4" s="1"/>
  <c r="K522" i="4"/>
  <c r="L522" i="4" s="1"/>
  <c r="N522" i="4" s="1"/>
  <c r="K459" i="4"/>
  <c r="L459" i="4" s="1"/>
  <c r="N459" i="4" s="1"/>
  <c r="K447" i="4"/>
  <c r="L447" i="4" s="1"/>
  <c r="N447" i="4" s="1"/>
  <c r="K469" i="4"/>
  <c r="L469" i="4" s="1"/>
  <c r="N469" i="4" s="1"/>
  <c r="K542" i="4"/>
  <c r="L542" i="4" s="1"/>
  <c r="N542" i="4" s="1"/>
  <c r="K510" i="4"/>
  <c r="L510" i="4" s="1"/>
  <c r="K428" i="4"/>
  <c r="L428" i="4" s="1"/>
  <c r="K446" i="4"/>
  <c r="L446" i="4" s="1"/>
  <c r="K395" i="4"/>
  <c r="L395" i="4" s="1"/>
  <c r="K415" i="4"/>
  <c r="L415" i="4" s="1"/>
  <c r="K394" i="4"/>
  <c r="L394" i="4" s="1"/>
  <c r="K406" i="4"/>
  <c r="L406" i="4" s="1"/>
  <c r="K372" i="4"/>
  <c r="L372" i="4" s="1"/>
  <c r="M372" i="4" s="1"/>
  <c r="K414" i="4"/>
  <c r="L414" i="4" s="1"/>
  <c r="K351" i="4"/>
  <c r="L351" i="4" s="1"/>
  <c r="M351" i="4" s="1"/>
  <c r="K300" i="4"/>
  <c r="L300" i="4" s="1"/>
  <c r="M300" i="4" s="1"/>
  <c r="K323" i="4"/>
  <c r="L323" i="4" s="1"/>
  <c r="M323" i="4" s="1"/>
  <c r="K289" i="4"/>
  <c r="L289" i="4" s="1"/>
  <c r="M289" i="4" s="1"/>
  <c r="K315" i="4"/>
  <c r="L315" i="4" s="1"/>
  <c r="N315" i="4" s="1"/>
  <c r="K324" i="4"/>
  <c r="L324" i="4" s="1"/>
  <c r="K350" i="4"/>
  <c r="L350" i="4" s="1"/>
  <c r="M350" i="4" s="1"/>
  <c r="K278" i="4"/>
  <c r="L278" i="4" s="1"/>
  <c r="N278" i="4" s="1"/>
  <c r="K273" i="4"/>
  <c r="L273" i="4" s="1"/>
  <c r="N273" i="4" s="1"/>
  <c r="K210" i="4"/>
  <c r="L210" i="4" s="1"/>
  <c r="N210" i="4" s="1"/>
  <c r="K195" i="4"/>
  <c r="L195" i="4" s="1"/>
  <c r="N195" i="4" s="1"/>
  <c r="K284" i="4"/>
  <c r="L284" i="4" s="1"/>
  <c r="N284" i="4" s="1"/>
  <c r="K180" i="4"/>
  <c r="L180" i="4" s="1"/>
  <c r="N180" i="4" s="1"/>
  <c r="K167" i="4"/>
  <c r="L167" i="4" s="1"/>
  <c r="K181" i="4"/>
  <c r="L181" i="4" s="1"/>
  <c r="N181" i="4" s="1"/>
  <c r="K99" i="4"/>
  <c r="L99" i="4" s="1"/>
  <c r="M99" i="4" s="1"/>
  <c r="K124" i="4"/>
  <c r="L124" i="4" s="1"/>
  <c r="N124" i="4" s="1"/>
  <c r="K138" i="4"/>
  <c r="L138" i="4" s="1"/>
  <c r="K139" i="4"/>
  <c r="L139" i="4" s="1"/>
  <c r="K94" i="4"/>
  <c r="L94" i="4" s="1"/>
  <c r="N94" i="4" s="1"/>
  <c r="K67" i="4"/>
  <c r="L67" i="4" s="1"/>
  <c r="N67" i="4" s="1"/>
  <c r="K586" i="4"/>
  <c r="L586" i="4" s="1"/>
  <c r="M586" i="4" s="1"/>
  <c r="K585" i="4"/>
  <c r="L585" i="4" s="1"/>
  <c r="N585" i="4" s="1"/>
  <c r="K584" i="4"/>
  <c r="L584" i="4" s="1"/>
  <c r="M584" i="4" s="1"/>
  <c r="K583" i="4"/>
  <c r="L583" i="4" s="1"/>
  <c r="N583" i="4" s="1"/>
  <c r="K1460" i="4"/>
  <c r="L1460" i="4" s="1"/>
  <c r="K1345" i="4"/>
  <c r="L1345" i="4" s="1"/>
  <c r="K1280" i="4"/>
  <c r="L1280" i="4" s="1"/>
  <c r="K1275" i="4"/>
  <c r="L1275" i="4" s="1"/>
  <c r="K1266" i="4"/>
  <c r="L1266" i="4" s="1"/>
  <c r="K1272" i="4"/>
  <c r="L1272" i="4" s="1"/>
  <c r="K1218" i="4"/>
  <c r="L1218" i="4" s="1"/>
  <c r="N1218" i="4" s="1"/>
  <c r="K1245" i="4"/>
  <c r="L1245" i="4" s="1"/>
  <c r="N1245" i="4" s="1"/>
  <c r="K1261" i="4"/>
  <c r="L1261" i="4" s="1"/>
  <c r="N1261" i="4" s="1"/>
  <c r="K1212" i="4"/>
  <c r="L1212" i="4" s="1"/>
  <c r="N1212" i="4" s="1"/>
  <c r="K1205" i="4"/>
  <c r="L1205" i="4" s="1"/>
  <c r="N1205" i="4" s="1"/>
  <c r="K1202" i="4"/>
  <c r="L1202" i="4" s="1"/>
  <c r="M1202" i="4" s="1"/>
  <c r="K1197" i="4"/>
  <c r="L1197" i="4" s="1"/>
  <c r="N1197" i="4" s="1"/>
  <c r="K1209" i="4"/>
  <c r="L1209" i="4" s="1"/>
  <c r="N1209" i="4" s="1"/>
  <c r="K1040" i="4"/>
  <c r="L1040" i="4" s="1"/>
  <c r="N1040" i="4" s="1"/>
  <c r="K700" i="4"/>
  <c r="L700" i="4" s="1"/>
  <c r="N700" i="4" s="1"/>
  <c r="K687" i="4"/>
  <c r="L687" i="4" s="1"/>
  <c r="N687" i="4" s="1"/>
  <c r="K694" i="4"/>
  <c r="L694" i="4" s="1"/>
  <c r="N694" i="4" s="1"/>
  <c r="K699" i="4"/>
  <c r="L699" i="4" s="1"/>
  <c r="N699" i="4" s="1"/>
  <c r="K696" i="4"/>
  <c r="L696" i="4" s="1"/>
  <c r="N696" i="4" s="1"/>
  <c r="K683" i="4"/>
  <c r="L683" i="4" s="1"/>
  <c r="K695" i="4"/>
  <c r="L695" i="4" s="1"/>
  <c r="N695" i="4" s="1"/>
  <c r="K679" i="4"/>
  <c r="L679" i="4" s="1"/>
  <c r="K701" i="4"/>
  <c r="L701" i="4" s="1"/>
  <c r="N701" i="4" s="1"/>
  <c r="K685" i="4"/>
  <c r="L685" i="4" s="1"/>
  <c r="N685" i="4" s="1"/>
  <c r="K682" i="4"/>
  <c r="L682" i="4" s="1"/>
  <c r="N682" i="4" s="1"/>
  <c r="K697" i="4"/>
  <c r="L697" i="4" s="1"/>
  <c r="N697" i="4" s="1"/>
  <c r="K698" i="4"/>
  <c r="L698" i="4" s="1"/>
  <c r="N698" i="4" s="1"/>
  <c r="K681" i="4"/>
  <c r="L681" i="4" s="1"/>
  <c r="N681" i="4" s="1"/>
  <c r="K659" i="4"/>
  <c r="L659" i="4" s="1"/>
  <c r="N659" i="4" s="1"/>
  <c r="K629" i="4"/>
  <c r="L629" i="4" s="1"/>
  <c r="N629" i="4" s="1"/>
  <c r="K638" i="4"/>
  <c r="L638" i="4" s="1"/>
  <c r="N638" i="4" s="1"/>
  <c r="K654" i="4"/>
  <c r="L654" i="4" s="1"/>
  <c r="N654" i="4" s="1"/>
  <c r="K632" i="4"/>
  <c r="L632" i="4" s="1"/>
  <c r="N632" i="4" s="1"/>
  <c r="K648" i="4"/>
  <c r="L648" i="4" s="1"/>
  <c r="N648" i="4" s="1"/>
  <c r="K628" i="4"/>
  <c r="L628" i="4" s="1"/>
  <c r="N628" i="4" s="1"/>
  <c r="K631" i="4"/>
  <c r="L631" i="4" s="1"/>
  <c r="N631" i="4" s="1"/>
  <c r="K663" i="4"/>
  <c r="L663" i="4" s="1"/>
  <c r="N663" i="4" s="1"/>
  <c r="K630" i="4"/>
  <c r="L630" i="4" s="1"/>
  <c r="K633" i="4"/>
  <c r="L633" i="4" s="1"/>
  <c r="N633" i="4" s="1"/>
  <c r="K642" i="4"/>
  <c r="L642" i="4" s="1"/>
  <c r="N642" i="4" s="1"/>
  <c r="K626" i="4"/>
  <c r="L626" i="4" s="1"/>
  <c r="N626" i="4" s="1"/>
  <c r="K610" i="4"/>
  <c r="L610" i="4" s="1"/>
  <c r="N610" i="4" s="1"/>
  <c r="K615" i="4"/>
  <c r="L615" i="4" s="1"/>
  <c r="M615" i="4" s="1"/>
  <c r="K627" i="4"/>
  <c r="L627" i="4" s="1"/>
  <c r="N627" i="4" s="1"/>
  <c r="K609" i="4"/>
  <c r="L609" i="4" s="1"/>
  <c r="N609" i="4" s="1"/>
  <c r="K625" i="4"/>
  <c r="L625" i="4" s="1"/>
  <c r="N625" i="4" s="1"/>
  <c r="K607" i="4"/>
  <c r="L607" i="4" s="1"/>
  <c r="N607" i="4" s="1"/>
  <c r="K623" i="4"/>
  <c r="L623" i="4" s="1"/>
  <c r="N623" i="4" s="1"/>
  <c r="K621" i="4"/>
  <c r="L621" i="4" s="1"/>
  <c r="M621" i="4" s="1"/>
  <c r="K216" i="4"/>
  <c r="L216" i="4" s="1"/>
  <c r="N216" i="4" s="1"/>
  <c r="K229" i="4"/>
  <c r="L229" i="4" s="1"/>
  <c r="N229" i="4" s="1"/>
  <c r="K227" i="4"/>
  <c r="L227" i="4" s="1"/>
  <c r="N227" i="4" s="1"/>
  <c r="K224" i="4"/>
  <c r="L224" i="4" s="1"/>
  <c r="N224" i="4" s="1"/>
  <c r="K220" i="4"/>
  <c r="L220" i="4" s="1"/>
  <c r="M220" i="4" s="1"/>
  <c r="K117" i="4"/>
  <c r="L117" i="4" s="1"/>
  <c r="K112" i="4"/>
  <c r="L112" i="4" s="1"/>
  <c r="K890" i="4"/>
  <c r="L890" i="4" s="1"/>
  <c r="N890" i="4" s="1"/>
  <c r="K784" i="4"/>
  <c r="L784" i="4" s="1"/>
  <c r="K461" i="4"/>
  <c r="L461" i="4" s="1"/>
  <c r="N461" i="4" s="1"/>
  <c r="K500" i="4"/>
  <c r="L500" i="4" s="1"/>
  <c r="K545" i="4"/>
  <c r="L545" i="4" s="1"/>
  <c r="N545" i="4" s="1"/>
  <c r="K471" i="4"/>
  <c r="L471" i="4" s="1"/>
  <c r="N471" i="4" s="1"/>
  <c r="K431" i="4"/>
  <c r="L431" i="4" s="1"/>
  <c r="K1537" i="4"/>
  <c r="L1537" i="4" s="1"/>
  <c r="N1537" i="4" s="1"/>
  <c r="K1544" i="4"/>
  <c r="L1544" i="4" s="1"/>
  <c r="M1544" i="4" s="1"/>
  <c r="K1540" i="4"/>
  <c r="L1540" i="4" s="1"/>
  <c r="M1540" i="4" s="1"/>
  <c r="K1517" i="4"/>
  <c r="L1517" i="4" s="1"/>
  <c r="M1517" i="4" s="1"/>
  <c r="K1533" i="4"/>
  <c r="L1533" i="4" s="1"/>
  <c r="N1533" i="4" s="1"/>
  <c r="K1515" i="4"/>
  <c r="L1515" i="4" s="1"/>
  <c r="N1515" i="4" s="1"/>
  <c r="K1527" i="4"/>
  <c r="L1527" i="4" s="1"/>
  <c r="N1527" i="4" s="1"/>
  <c r="K1512" i="4"/>
  <c r="L1512" i="4" s="1"/>
  <c r="N1512" i="4" s="1"/>
  <c r="K1514" i="4"/>
  <c r="L1514" i="4" s="1"/>
  <c r="M1514" i="4" s="1"/>
  <c r="K1510" i="4"/>
  <c r="L1510" i="4" s="1"/>
  <c r="K1476" i="4"/>
  <c r="L1476" i="4" s="1"/>
  <c r="K1507" i="4"/>
  <c r="L1507" i="4" s="1"/>
  <c r="K1469" i="4"/>
  <c r="L1469" i="4" s="1"/>
  <c r="K1495" i="4"/>
  <c r="L1495" i="4" s="1"/>
  <c r="M1495" i="4" s="1"/>
  <c r="K1434" i="4"/>
  <c r="L1434" i="4" s="1"/>
  <c r="K1457" i="4"/>
  <c r="L1457" i="4" s="1"/>
  <c r="K1446" i="4"/>
  <c r="L1446" i="4" s="1"/>
  <c r="K1361" i="4"/>
  <c r="L1361" i="4" s="1"/>
  <c r="M1361" i="4" s="1"/>
  <c r="K1375" i="4"/>
  <c r="L1375" i="4" s="1"/>
  <c r="K1393" i="4"/>
  <c r="L1393" i="4" s="1"/>
  <c r="K1408" i="4"/>
  <c r="L1408" i="4" s="1"/>
  <c r="N1408" i="4" s="1"/>
  <c r="K1424" i="4"/>
  <c r="L1424" i="4" s="1"/>
  <c r="K1344" i="4"/>
  <c r="L1344" i="4" s="1"/>
  <c r="K1387" i="4"/>
  <c r="L1387" i="4" s="1"/>
  <c r="N1387" i="4" s="1"/>
  <c r="K1403" i="4"/>
  <c r="L1403" i="4" s="1"/>
  <c r="M1403" i="4" s="1"/>
  <c r="K1370" i="4"/>
  <c r="L1370" i="4" s="1"/>
  <c r="K1417" i="4"/>
  <c r="L1417" i="4" s="1"/>
  <c r="N1417" i="4" s="1"/>
  <c r="K1352" i="4"/>
  <c r="L1352" i="4" s="1"/>
  <c r="N1352" i="4" s="1"/>
  <c r="K1367" i="4"/>
  <c r="L1367" i="4" s="1"/>
  <c r="M1367" i="4" s="1"/>
  <c r="K1382" i="4"/>
  <c r="L1382" i="4" s="1"/>
  <c r="M1382" i="4" s="1"/>
  <c r="K1318" i="4"/>
  <c r="L1318" i="4" s="1"/>
  <c r="K1279" i="4"/>
  <c r="L1279" i="4" s="1"/>
  <c r="K1286" i="4"/>
  <c r="L1286" i="4" s="1"/>
  <c r="K1281" i="4"/>
  <c r="L1281" i="4" s="1"/>
  <c r="K1271" i="4"/>
  <c r="L1271" i="4" s="1"/>
  <c r="K1317" i="4"/>
  <c r="L1317" i="4" s="1"/>
  <c r="K1303" i="4"/>
  <c r="L1303" i="4" s="1"/>
  <c r="K1308" i="4"/>
  <c r="L1308" i="4" s="1"/>
  <c r="K1283" i="4"/>
  <c r="L1283" i="4" s="1"/>
  <c r="K1223" i="4"/>
  <c r="L1223" i="4" s="1"/>
  <c r="N1223" i="4" s="1"/>
  <c r="K1221" i="4"/>
  <c r="L1221" i="4" s="1"/>
  <c r="N1221" i="4" s="1"/>
  <c r="K1217" i="4"/>
  <c r="L1217" i="4" s="1"/>
  <c r="N1217" i="4" s="1"/>
  <c r="K1225" i="4"/>
  <c r="L1225" i="4" s="1"/>
  <c r="N1225" i="4" s="1"/>
  <c r="K1259" i="4"/>
  <c r="L1259" i="4" s="1"/>
  <c r="N1259" i="4" s="1"/>
  <c r="K1211" i="4"/>
  <c r="L1211" i="4" s="1"/>
  <c r="N1211" i="4" s="1"/>
  <c r="K1226" i="4"/>
  <c r="L1226" i="4" s="1"/>
  <c r="N1226" i="4" s="1"/>
  <c r="K1201" i="4"/>
  <c r="L1201" i="4" s="1"/>
  <c r="M1201" i="4" s="1"/>
  <c r="K1208" i="4"/>
  <c r="L1208" i="4" s="1"/>
  <c r="N1208" i="4" s="1"/>
  <c r="K1195" i="4"/>
  <c r="L1195" i="4" s="1"/>
  <c r="N1195" i="4" s="1"/>
  <c r="K1181" i="4"/>
  <c r="L1181" i="4" s="1"/>
  <c r="N1181" i="4" s="1"/>
  <c r="K1148" i="4"/>
  <c r="L1148" i="4" s="1"/>
  <c r="M1148" i="4" s="1"/>
  <c r="K1067" i="4"/>
  <c r="L1067" i="4" s="1"/>
  <c r="N1067" i="4" s="1"/>
  <c r="K1112" i="4"/>
  <c r="L1112" i="4" s="1"/>
  <c r="N1112" i="4" s="1"/>
  <c r="K1099" i="4"/>
  <c r="L1099" i="4" s="1"/>
  <c r="N1099" i="4" s="1"/>
  <c r="K1131" i="4"/>
  <c r="L1131" i="4" s="1"/>
  <c r="N1131" i="4" s="1"/>
  <c r="K1139" i="4"/>
  <c r="L1139" i="4" s="1"/>
  <c r="N1139" i="4" s="1"/>
  <c r="K865" i="4"/>
  <c r="L865" i="4" s="1"/>
  <c r="N865" i="4" s="1"/>
  <c r="K863" i="4"/>
  <c r="L863" i="4" s="1"/>
  <c r="N863" i="4" s="1"/>
  <c r="K864" i="4"/>
  <c r="L864" i="4" s="1"/>
  <c r="N864" i="4" s="1"/>
  <c r="K870" i="4"/>
  <c r="L870" i="4" s="1"/>
  <c r="N870" i="4" s="1"/>
  <c r="K871" i="4"/>
  <c r="L871" i="4" s="1"/>
  <c r="N871" i="4" s="1"/>
  <c r="K869" i="4"/>
  <c r="L869" i="4" s="1"/>
  <c r="N869" i="4" s="1"/>
  <c r="K862" i="4"/>
  <c r="L862" i="4" s="1"/>
  <c r="N862" i="4" s="1"/>
  <c r="K868" i="4"/>
  <c r="L868" i="4" s="1"/>
  <c r="N868" i="4" s="1"/>
  <c r="K867" i="4"/>
  <c r="L867" i="4" s="1"/>
  <c r="N867" i="4" s="1"/>
  <c r="K866" i="4"/>
  <c r="L866" i="4" s="1"/>
  <c r="N866" i="4" s="1"/>
  <c r="K806" i="4"/>
  <c r="L806" i="4" s="1"/>
  <c r="N806" i="4" s="1"/>
  <c r="K792" i="4"/>
  <c r="L792" i="4" s="1"/>
  <c r="N792" i="4" s="1"/>
  <c r="K764" i="4"/>
  <c r="L764" i="4" s="1"/>
  <c r="M764" i="4" s="1"/>
  <c r="K772" i="4"/>
  <c r="L772" i="4" s="1"/>
  <c r="M772" i="4" s="1"/>
  <c r="K747" i="4"/>
  <c r="L747" i="4" s="1"/>
  <c r="N747" i="4" s="1"/>
  <c r="K740" i="4"/>
  <c r="L740" i="4" s="1"/>
  <c r="K737" i="4"/>
  <c r="L737" i="4" s="1"/>
  <c r="N737" i="4" s="1"/>
  <c r="K678" i="4"/>
  <c r="L678" i="4" s="1"/>
  <c r="N678" i="4" s="1"/>
  <c r="K637" i="4"/>
  <c r="L637" i="4" s="1"/>
  <c r="N637" i="4" s="1"/>
  <c r="K653" i="4"/>
  <c r="L653" i="4" s="1"/>
  <c r="N653" i="4" s="1"/>
  <c r="K646" i="4"/>
  <c r="L646" i="4" s="1"/>
  <c r="N646" i="4" s="1"/>
  <c r="K662" i="4"/>
  <c r="L662" i="4" s="1"/>
  <c r="M662" i="4" s="1"/>
  <c r="K658" i="4"/>
  <c r="L658" i="4" s="1"/>
  <c r="M658" i="4" s="1"/>
  <c r="K614" i="4"/>
  <c r="L614" i="4" s="1"/>
  <c r="N614" i="4" s="1"/>
  <c r="K620" i="4"/>
  <c r="L620" i="4" s="1"/>
  <c r="N620" i="4" s="1"/>
  <c r="K558" i="4"/>
  <c r="L558" i="4" s="1"/>
  <c r="N558" i="4" s="1"/>
  <c r="K569" i="4"/>
  <c r="L569" i="4" s="1"/>
  <c r="N569" i="4" s="1"/>
  <c r="K555" i="4"/>
  <c r="L555" i="4" s="1"/>
  <c r="N555" i="4" s="1"/>
  <c r="K564" i="4"/>
  <c r="L564" i="4" s="1"/>
  <c r="N564" i="4" s="1"/>
  <c r="K527" i="4"/>
  <c r="L527" i="4" s="1"/>
  <c r="M527" i="4" s="1"/>
  <c r="K493" i="4"/>
  <c r="L493" i="4" s="1"/>
  <c r="M493" i="4" s="1"/>
  <c r="K454" i="4"/>
  <c r="L454" i="4" s="1"/>
  <c r="N454" i="4" s="1"/>
  <c r="K505" i="4"/>
  <c r="L505" i="4" s="1"/>
  <c r="M505" i="4" s="1"/>
  <c r="K464" i="4"/>
  <c r="L464" i="4" s="1"/>
  <c r="K485" i="4"/>
  <c r="L485" i="4" s="1"/>
  <c r="N485" i="4" s="1"/>
  <c r="K475" i="4"/>
  <c r="L475" i="4" s="1"/>
  <c r="M475" i="4" s="1"/>
  <c r="K442" i="4"/>
  <c r="L442" i="4" s="1"/>
  <c r="K436" i="4"/>
  <c r="L436" i="4" s="1"/>
  <c r="K441" i="4"/>
  <c r="L441" i="4" s="1"/>
  <c r="K410" i="4"/>
  <c r="L410" i="4" s="1"/>
  <c r="K385" i="4"/>
  <c r="L385" i="4" s="1"/>
  <c r="K401" i="4"/>
  <c r="L401" i="4" s="1"/>
  <c r="K358" i="4"/>
  <c r="L358" i="4" s="1"/>
  <c r="M358" i="4" s="1"/>
  <c r="K357" i="4"/>
  <c r="L357" i="4" s="1"/>
  <c r="M357" i="4" s="1"/>
  <c r="K353" i="4"/>
  <c r="L353" i="4" s="1"/>
  <c r="M353" i="4" s="1"/>
  <c r="K354" i="4"/>
  <c r="L354" i="4" s="1"/>
  <c r="M354" i="4" s="1"/>
  <c r="K352" i="4"/>
  <c r="L352" i="4" s="1"/>
  <c r="M352" i="4" s="1"/>
  <c r="K356" i="4"/>
  <c r="L356" i="4" s="1"/>
  <c r="M356" i="4" s="1"/>
  <c r="K355" i="4"/>
  <c r="L355" i="4" s="1"/>
  <c r="M355" i="4" s="1"/>
  <c r="K200" i="4"/>
  <c r="L200" i="4" s="1"/>
  <c r="K145" i="4"/>
  <c r="L145" i="4" s="1"/>
  <c r="K1538" i="4"/>
  <c r="L1538" i="4" s="1"/>
  <c r="M1538" i="4" s="1"/>
  <c r="K744" i="4"/>
  <c r="L744" i="4" s="1"/>
  <c r="N744" i="4" s="1"/>
  <c r="K748" i="4"/>
  <c r="L748" i="4" s="1"/>
  <c r="N748" i="4" s="1"/>
  <c r="K738" i="4"/>
  <c r="L738" i="4" s="1"/>
  <c r="K735" i="4"/>
  <c r="L735" i="4" s="1"/>
  <c r="N735" i="4" s="1"/>
  <c r="K731" i="4"/>
  <c r="L731" i="4" s="1"/>
  <c r="K733" i="4"/>
  <c r="L733" i="4" s="1"/>
  <c r="K743" i="4"/>
  <c r="L743" i="4" s="1"/>
  <c r="M743" i="4" s="1"/>
  <c r="K741" i="4"/>
  <c r="L741" i="4" s="1"/>
  <c r="N741" i="4" s="1"/>
  <c r="K1462" i="4"/>
  <c r="L1462" i="4" s="1"/>
  <c r="K1409" i="4"/>
  <c r="L1409" i="4" s="1"/>
  <c r="N1409" i="4" s="1"/>
  <c r="K1426" i="4"/>
  <c r="L1426" i="4" s="1"/>
  <c r="N1426" i="4" s="1"/>
  <c r="K1383" i="4"/>
  <c r="L1383" i="4" s="1"/>
  <c r="N1383" i="4" s="1"/>
  <c r="K1355" i="4"/>
  <c r="L1355" i="4" s="1"/>
  <c r="K1246" i="4"/>
  <c r="L1246" i="4" s="1"/>
  <c r="N1246" i="4" s="1"/>
  <c r="K1213" i="4"/>
  <c r="L1213" i="4" s="1"/>
  <c r="N1213" i="4" s="1"/>
  <c r="K1173" i="4"/>
  <c r="L1173" i="4" s="1"/>
  <c r="N1173" i="4" s="1"/>
  <c r="K1175" i="4"/>
  <c r="L1175" i="4" s="1"/>
  <c r="M1175" i="4" s="1"/>
  <c r="K986" i="4"/>
  <c r="L986" i="4" s="1"/>
  <c r="M986" i="4" s="1"/>
  <c r="K954" i="4"/>
  <c r="L954" i="4" s="1"/>
  <c r="M954" i="4" s="1"/>
  <c r="K938" i="4"/>
  <c r="L938" i="4" s="1"/>
  <c r="M938" i="4" s="1"/>
  <c r="K905" i="4"/>
  <c r="L905" i="4" s="1"/>
  <c r="N905" i="4" s="1"/>
  <c r="K878" i="4"/>
  <c r="L878" i="4" s="1"/>
  <c r="N878" i="4" s="1"/>
  <c r="K723" i="4"/>
  <c r="L723" i="4" s="1"/>
  <c r="N723" i="4" s="1"/>
  <c r="K495" i="4"/>
  <c r="L495" i="4" s="1"/>
  <c r="M495" i="4" s="1"/>
  <c r="K426" i="4"/>
  <c r="L426" i="4" s="1"/>
  <c r="K76" i="4"/>
  <c r="L76" i="4" s="1"/>
  <c r="K63" i="4"/>
  <c r="L63" i="4" s="1"/>
  <c r="M63" i="4" s="1"/>
  <c r="K30" i="4"/>
  <c r="L30" i="4" s="1"/>
  <c r="M30" i="4" s="1"/>
  <c r="K16" i="4"/>
  <c r="L16" i="4" s="1"/>
  <c r="M16" i="4" s="1"/>
  <c r="K40" i="4"/>
  <c r="L40" i="4" s="1"/>
  <c r="N40" i="4" s="1"/>
  <c r="K11" i="4"/>
  <c r="L11" i="4" s="1"/>
  <c r="M11" i="4" s="1"/>
  <c r="K22" i="4"/>
  <c r="L22" i="4" s="1"/>
  <c r="N22" i="4" s="1"/>
  <c r="K31" i="4"/>
  <c r="L31" i="4" s="1"/>
  <c r="M31" i="4" s="1"/>
  <c r="K17" i="4"/>
  <c r="L17" i="4" s="1"/>
  <c r="N17" i="4" s="1"/>
  <c r="K1844" i="4"/>
  <c r="L1844" i="4" s="1"/>
  <c r="M1844" i="4" s="1"/>
  <c r="K1828" i="4"/>
  <c r="L1828" i="4" s="1"/>
  <c r="M1828" i="4" s="1"/>
  <c r="K1830" i="4"/>
  <c r="L1830" i="4" s="1"/>
  <c r="M1830" i="4" s="1"/>
  <c r="K1840" i="4"/>
  <c r="L1840" i="4" s="1"/>
  <c r="N1840" i="4" s="1"/>
  <c r="K1831" i="4"/>
  <c r="L1831" i="4" s="1"/>
  <c r="N1831" i="4" s="1"/>
  <c r="K1836" i="4"/>
  <c r="L1836" i="4" s="1"/>
  <c r="M1836" i="4" s="1"/>
  <c r="K1829" i="4"/>
  <c r="L1829" i="4" s="1"/>
  <c r="N1829" i="4" s="1"/>
  <c r="K1832" i="4"/>
  <c r="L1832" i="4" s="1"/>
  <c r="M1832" i="4" s="1"/>
  <c r="K1839" i="4"/>
  <c r="L1839" i="4" s="1"/>
  <c r="N1839" i="4" s="1"/>
  <c r="K1794" i="4"/>
  <c r="L1794" i="4" s="1"/>
  <c r="N1794" i="4" s="1"/>
  <c r="K1801" i="4"/>
  <c r="L1801" i="4" s="1"/>
  <c r="N1801" i="4" s="1"/>
  <c r="K1795" i="4"/>
  <c r="L1795" i="4" s="1"/>
  <c r="N1795" i="4" s="1"/>
  <c r="K1792" i="4"/>
  <c r="L1792" i="4" s="1"/>
  <c r="N1792" i="4" s="1"/>
  <c r="K1790" i="4"/>
  <c r="L1790" i="4" s="1"/>
  <c r="N1790" i="4" s="1"/>
  <c r="K1787" i="4"/>
  <c r="L1787" i="4" s="1"/>
  <c r="N1787" i="4" s="1"/>
  <c r="K1782" i="4"/>
  <c r="L1782" i="4" s="1"/>
  <c r="N1782" i="4" s="1"/>
  <c r="K1757" i="4"/>
  <c r="L1757" i="4" s="1"/>
  <c r="M1757" i="4" s="1"/>
  <c r="K1756" i="4"/>
  <c r="L1756" i="4" s="1"/>
  <c r="M1756" i="4" s="1"/>
  <c r="K1741" i="4"/>
  <c r="L1741" i="4" s="1"/>
  <c r="M1741" i="4" s="1"/>
  <c r="K1746" i="4"/>
  <c r="L1746" i="4" s="1"/>
  <c r="N1746" i="4" s="1"/>
  <c r="K1745" i="4"/>
  <c r="L1745" i="4" s="1"/>
  <c r="M1745" i="4" s="1"/>
  <c r="K1734" i="4"/>
  <c r="L1734" i="4" s="1"/>
  <c r="M1734" i="4" s="1"/>
  <c r="K1717" i="4"/>
  <c r="L1717" i="4" s="1"/>
  <c r="N1717" i="4" s="1"/>
  <c r="K1718" i="4"/>
  <c r="L1718" i="4" s="1"/>
  <c r="N1718" i="4" s="1"/>
  <c r="K1730" i="4"/>
  <c r="L1730" i="4" s="1"/>
  <c r="N1730" i="4" s="1"/>
  <c r="K1726" i="4"/>
  <c r="L1726" i="4" s="1"/>
  <c r="N1726" i="4" s="1"/>
  <c r="K1721" i="4"/>
  <c r="L1721" i="4" s="1"/>
  <c r="M1721" i="4" s="1"/>
  <c r="K1696" i="4"/>
  <c r="L1696" i="4" s="1"/>
  <c r="M1696" i="4" s="1"/>
  <c r="K1679" i="4"/>
  <c r="L1679" i="4" s="1"/>
  <c r="M1679" i="4" s="1"/>
  <c r="K1663" i="4"/>
  <c r="L1663" i="4" s="1"/>
  <c r="N1663" i="4" s="1"/>
  <c r="K1691" i="4"/>
  <c r="L1691" i="4" s="1"/>
  <c r="M1691" i="4" s="1"/>
  <c r="K1607" i="4"/>
  <c r="L1607" i="4" s="1"/>
  <c r="M1607" i="4" s="1"/>
  <c r="K1616" i="4"/>
  <c r="L1616" i="4" s="1"/>
  <c r="N1616" i="4" s="1"/>
  <c r="K1600" i="4"/>
  <c r="L1600" i="4" s="1"/>
  <c r="M1600" i="4" s="1"/>
  <c r="K1612" i="4"/>
  <c r="L1612" i="4" s="1"/>
  <c r="N1612" i="4" s="1"/>
  <c r="K1613" i="4"/>
  <c r="L1613" i="4" s="1"/>
  <c r="N1613" i="4" s="1"/>
  <c r="K1610" i="4"/>
  <c r="L1610" i="4" s="1"/>
  <c r="N1610" i="4" s="1"/>
  <c r="K1611" i="4"/>
  <c r="L1611" i="4" s="1"/>
  <c r="M1611" i="4" s="1"/>
  <c r="K1594" i="4"/>
  <c r="L1594" i="4" s="1"/>
  <c r="N1594" i="4" s="1"/>
  <c r="K1608" i="4"/>
  <c r="L1608" i="4" s="1"/>
  <c r="N1608" i="4" s="1"/>
  <c r="K1609" i="4"/>
  <c r="L1609" i="4" s="1"/>
  <c r="K1740" i="4"/>
  <c r="L1740" i="4" s="1"/>
  <c r="N1740" i="4" s="1"/>
  <c r="K1738" i="4"/>
  <c r="L1738" i="4" s="1"/>
  <c r="N1738" i="4" s="1"/>
  <c r="K1736" i="4"/>
  <c r="L1736" i="4" s="1"/>
  <c r="M1736" i="4" s="1"/>
  <c r="K1732" i="4"/>
  <c r="L1732" i="4" s="1"/>
  <c r="N1732" i="4" s="1"/>
  <c r="K1728" i="4"/>
  <c r="L1728" i="4" s="1"/>
  <c r="M1728" i="4" s="1"/>
  <c r="K1570" i="4"/>
  <c r="L1570" i="4" s="1"/>
  <c r="N1570" i="4" s="1"/>
  <c r="K1571" i="4"/>
  <c r="L1571" i="4" s="1"/>
  <c r="N1571" i="4" s="1"/>
  <c r="K1813" i="4"/>
  <c r="L1813" i="4" s="1"/>
  <c r="N1813" i="4" s="1"/>
  <c r="K1826" i="4"/>
  <c r="L1826" i="4" s="1"/>
  <c r="M1826" i="4" s="1"/>
  <c r="K1805" i="4"/>
  <c r="L1805" i="4" s="1"/>
  <c r="N1805" i="4" s="1"/>
  <c r="K1825" i="4"/>
  <c r="L1825" i="4" s="1"/>
  <c r="N1825" i="4" s="1"/>
  <c r="K1800" i="4"/>
  <c r="L1800" i="4" s="1"/>
  <c r="N1800" i="4" s="1"/>
  <c r="K1778" i="4"/>
  <c r="L1778" i="4" s="1"/>
  <c r="N1778" i="4" s="1"/>
  <c r="K1772" i="4"/>
  <c r="L1772" i="4" s="1"/>
  <c r="N1772" i="4" s="1"/>
  <c r="K1771" i="4"/>
  <c r="L1771" i="4" s="1"/>
  <c r="N1771" i="4" s="1"/>
  <c r="K1753" i="4"/>
  <c r="L1753" i="4" s="1"/>
  <c r="N1753" i="4" s="1"/>
  <c r="K1707" i="4"/>
  <c r="L1707" i="4" s="1"/>
  <c r="N1707" i="4" s="1"/>
  <c r="K1724" i="4"/>
  <c r="L1724" i="4" s="1"/>
  <c r="N1724" i="4" s="1"/>
  <c r="K1722" i="4"/>
  <c r="L1722" i="4" s="1"/>
  <c r="M1722" i="4" s="1"/>
  <c r="K1689" i="4"/>
  <c r="L1689" i="4" s="1"/>
  <c r="M1689" i="4" s="1"/>
  <c r="K1687" i="4"/>
  <c r="L1687" i="4" s="1"/>
  <c r="M1687" i="4" s="1"/>
  <c r="K1675" i="4"/>
  <c r="L1675" i="4" s="1"/>
  <c r="M1675" i="4" s="1"/>
  <c r="K1688" i="4"/>
  <c r="L1688" i="4" s="1"/>
  <c r="M1688" i="4" s="1"/>
  <c r="K1676" i="4"/>
  <c r="L1676" i="4" s="1"/>
  <c r="M1676" i="4" s="1"/>
  <c r="K1655" i="4"/>
  <c r="L1655" i="4" s="1"/>
  <c r="M1655" i="4" s="1"/>
  <c r="K1657" i="4"/>
  <c r="L1657" i="4" s="1"/>
  <c r="M1657" i="4" s="1"/>
  <c r="K1656" i="4"/>
  <c r="L1656" i="4" s="1"/>
  <c r="M1656" i="4" s="1"/>
  <c r="K1637" i="4"/>
  <c r="L1637" i="4" s="1"/>
  <c r="N1637" i="4" s="1"/>
  <c r="K1630" i="4"/>
  <c r="L1630" i="4" s="1"/>
  <c r="K1615" i="4"/>
  <c r="L1615" i="4" s="1"/>
  <c r="M1615" i="4" s="1"/>
  <c r="K1598" i="4"/>
  <c r="L1598" i="4" s="1"/>
  <c r="M1598" i="4" s="1"/>
  <c r="K1590" i="4"/>
  <c r="L1590" i="4" s="1"/>
  <c r="M1590" i="4" s="1"/>
  <c r="K1589" i="4"/>
  <c r="L1589" i="4" s="1"/>
  <c r="M1589" i="4" s="1"/>
  <c r="K1562" i="4"/>
  <c r="L1562" i="4" s="1"/>
  <c r="N1562" i="4" s="1"/>
  <c r="K1555" i="4"/>
  <c r="L1555" i="4" s="1"/>
  <c r="M1555" i="4" s="1"/>
  <c r="K47" i="4"/>
  <c r="L47" i="4" s="1"/>
  <c r="N47" i="4" s="1"/>
  <c r="K34" i="4"/>
  <c r="L34" i="4" s="1"/>
  <c r="N34" i="4" s="1"/>
  <c r="K20" i="4"/>
  <c r="L20" i="4" s="1"/>
  <c r="N20" i="4" s="1"/>
  <c r="K44" i="4"/>
  <c r="L44" i="4" s="1"/>
  <c r="M44" i="4" s="1"/>
  <c r="K29" i="4"/>
  <c r="L29" i="4" s="1"/>
  <c r="M29" i="4" s="1"/>
  <c r="K15" i="4"/>
  <c r="L15" i="4" s="1"/>
  <c r="M15" i="4" s="1"/>
  <c r="K39" i="4"/>
  <c r="L39" i="4" s="1"/>
  <c r="K10" i="4"/>
  <c r="L10" i="4" s="1"/>
  <c r="M10" i="4" s="1"/>
  <c r="K35" i="4"/>
  <c r="L35" i="4" s="1"/>
  <c r="M35" i="4" s="1"/>
  <c r="K21" i="4"/>
  <c r="L21" i="4" s="1"/>
  <c r="N21" i="4" s="1"/>
  <c r="L43" i="4"/>
  <c r="N43" i="4" s="1"/>
  <c r="L19" i="4"/>
  <c r="N19" i="4" s="1"/>
  <c r="L27" i="4"/>
  <c r="M27" i="4" s="1"/>
  <c r="L32" i="4"/>
  <c r="N32" i="4" s="1"/>
  <c r="L38" i="4"/>
  <c r="M38" i="4" s="1"/>
  <c r="L45" i="4"/>
  <c r="M45" i="4" s="1"/>
  <c r="L13" i="4"/>
  <c r="M13" i="4" s="1"/>
  <c r="L25" i="4"/>
  <c r="M25" i="4" s="1"/>
  <c r="L116" i="4"/>
  <c r="N116" i="4" s="1"/>
  <c r="L420" i="4"/>
  <c r="L1028" i="4"/>
  <c r="N1028" i="4" s="1"/>
  <c r="K1556" i="4"/>
  <c r="L1556" i="4" s="1"/>
  <c r="L1564" i="4"/>
  <c r="N1564" i="4" s="1"/>
  <c r="L1565" i="4"/>
  <c r="N1565" i="4" s="1"/>
  <c r="L1566" i="4"/>
  <c r="N1566" i="4" s="1"/>
  <c r="L1567" i="4"/>
  <c r="N1567" i="4" s="1"/>
  <c r="L1568" i="4"/>
  <c r="N1568" i="4" s="1"/>
  <c r="L1569" i="4"/>
  <c r="N1569" i="4" s="1"/>
  <c r="K1591" i="4"/>
  <c r="L1591" i="4" s="1"/>
  <c r="M1591" i="4" s="1"/>
  <c r="K1638" i="4"/>
  <c r="L1638" i="4" s="1"/>
  <c r="M1638" i="4" s="1"/>
  <c r="K1658" i="4"/>
  <c r="L1658" i="4" s="1"/>
  <c r="M1658" i="4" s="1"/>
  <c r="K1659" i="4"/>
  <c r="L1659" i="4" s="1"/>
  <c r="N1659" i="4" s="1"/>
  <c r="K1773" i="4"/>
  <c r="L1773" i="4" s="1"/>
  <c r="L1768" i="4"/>
  <c r="N1768" i="4" s="1"/>
  <c r="L1793" i="4"/>
  <c r="N1793" i="4" s="1"/>
  <c r="L1843" i="4"/>
  <c r="M1843" i="4" s="1"/>
  <c r="N1660" i="4" l="1"/>
  <c r="O1660" i="4" s="1"/>
  <c r="M1911" i="4"/>
  <c r="N1911" i="4"/>
  <c r="N1884" i="4"/>
  <c r="M1884" i="4"/>
  <c r="N1864" i="4"/>
  <c r="M1864" i="4"/>
  <c r="M1937" i="4"/>
  <c r="N1937" i="4"/>
  <c r="M1861" i="4"/>
  <c r="N1861" i="4"/>
  <c r="M1907" i="4"/>
  <c r="N1907" i="4"/>
  <c r="N1938" i="4"/>
  <c r="M1938" i="4"/>
  <c r="M1967" i="4"/>
  <c r="N1967" i="4"/>
  <c r="N1854" i="4"/>
  <c r="M1854" i="4"/>
  <c r="M1910" i="4"/>
  <c r="N1910" i="4"/>
  <c r="M1859" i="4"/>
  <c r="N1859" i="4"/>
  <c r="M1905" i="4"/>
  <c r="N1905" i="4"/>
  <c r="N1920" i="4"/>
  <c r="M1920" i="4"/>
  <c r="M1919" i="4"/>
  <c r="N1919" i="4"/>
  <c r="N1860" i="4"/>
  <c r="M1860" i="4"/>
  <c r="N1966" i="4"/>
  <c r="M1966" i="4"/>
  <c r="M1857" i="4"/>
  <c r="N1857" i="4"/>
  <c r="N1901" i="4"/>
  <c r="M1901" i="4"/>
  <c r="M1912" i="4"/>
  <c r="N1912" i="4"/>
  <c r="N1914" i="4"/>
  <c r="M1914" i="4"/>
  <c r="N1878" i="4"/>
  <c r="M1878" i="4"/>
  <c r="N1896" i="4"/>
  <c r="M1896" i="4"/>
  <c r="M1875" i="4"/>
  <c r="N1875" i="4"/>
  <c r="M1921" i="4"/>
  <c r="N1921" i="4"/>
  <c r="M1978" i="4"/>
  <c r="N1978" i="4"/>
  <c r="M1984" i="4"/>
  <c r="N1984" i="4"/>
  <c r="N1974" i="4"/>
  <c r="M1974" i="4"/>
  <c r="N1983" i="4"/>
  <c r="M1983" i="4"/>
  <c r="M1973" i="4"/>
  <c r="N1973" i="4"/>
  <c r="M1943" i="4"/>
  <c r="N1943" i="4"/>
  <c r="M1856" i="4"/>
  <c r="N1856" i="4"/>
  <c r="M1918" i="4"/>
  <c r="N1918" i="4"/>
  <c r="N1964" i="4"/>
  <c r="M1964" i="4"/>
  <c r="M1893" i="4"/>
  <c r="N1893" i="4"/>
  <c r="M1969" i="4"/>
  <c r="N1969" i="4"/>
  <c r="M1935" i="4"/>
  <c r="N1935" i="4"/>
  <c r="N1940" i="4"/>
  <c r="M1940" i="4"/>
  <c r="N1886" i="4"/>
  <c r="M1886" i="4"/>
  <c r="M1956" i="4"/>
  <c r="N1956" i="4"/>
  <c r="M1891" i="4"/>
  <c r="N1891" i="4"/>
  <c r="M1955" i="4"/>
  <c r="N1955" i="4"/>
  <c r="M1887" i="4"/>
  <c r="N1887" i="4"/>
  <c r="M1960" i="4"/>
  <c r="N1960" i="4"/>
  <c r="M1902" i="4"/>
  <c r="N1902" i="4"/>
  <c r="N1948" i="4"/>
  <c r="M1948" i="4"/>
  <c r="M1889" i="4"/>
  <c r="N1889" i="4"/>
  <c r="M1949" i="4"/>
  <c r="N1949" i="4"/>
  <c r="N1888" i="4"/>
  <c r="M1888" i="4"/>
  <c r="N1866" i="4"/>
  <c r="M1866" i="4"/>
  <c r="N1941" i="4"/>
  <c r="M1941" i="4"/>
  <c r="N1865" i="4"/>
  <c r="M1865" i="4"/>
  <c r="N1909" i="4"/>
  <c r="M1909" i="4"/>
  <c r="M1944" i="4"/>
  <c r="N1944" i="4"/>
  <c r="M1985" i="4"/>
  <c r="N1985" i="4"/>
  <c r="M1981" i="4"/>
  <c r="N1981" i="4"/>
  <c r="M1970" i="4"/>
  <c r="N1970" i="4"/>
  <c r="M1979" i="4"/>
  <c r="N1979" i="4"/>
  <c r="M1903" i="4"/>
  <c r="N1903" i="4"/>
  <c r="N1946" i="4"/>
  <c r="M1946" i="4"/>
  <c r="N1890" i="4"/>
  <c r="M1890" i="4"/>
  <c r="N1934" i="4"/>
  <c r="M1934" i="4"/>
  <c r="M1883" i="4"/>
  <c r="N1883" i="4"/>
  <c r="M1939" i="4"/>
  <c r="N1939" i="4"/>
  <c r="M1895" i="4"/>
  <c r="N1895" i="4"/>
  <c r="M1898" i="4"/>
  <c r="N1898" i="4"/>
  <c r="N1872" i="4"/>
  <c r="M1872" i="4"/>
  <c r="M1916" i="4"/>
  <c r="N1916" i="4"/>
  <c r="N1881" i="4"/>
  <c r="M1881" i="4"/>
  <c r="N1929" i="4"/>
  <c r="M1929" i="4"/>
  <c r="M1863" i="4"/>
  <c r="N1863" i="4"/>
  <c r="N1932" i="4"/>
  <c r="M1932" i="4"/>
  <c r="N1882" i="4"/>
  <c r="M1882" i="4"/>
  <c r="N1908" i="4"/>
  <c r="M1908" i="4"/>
  <c r="M1877" i="4"/>
  <c r="N1877" i="4"/>
  <c r="M1925" i="4"/>
  <c r="N1925" i="4"/>
  <c r="M1959" i="4"/>
  <c r="N1959" i="4"/>
  <c r="N1858" i="4"/>
  <c r="M1858" i="4"/>
  <c r="N1936" i="4"/>
  <c r="M1936" i="4"/>
  <c r="M1853" i="4"/>
  <c r="N1853" i="4"/>
  <c r="N1897" i="4"/>
  <c r="M1897" i="4"/>
  <c r="M1904" i="4"/>
  <c r="N1904" i="4"/>
  <c r="N1986" i="4"/>
  <c r="M1986" i="4"/>
  <c r="M1980" i="4"/>
  <c r="N1980" i="4"/>
  <c r="M1976" i="4"/>
  <c r="N1976" i="4"/>
  <c r="N1971" i="4"/>
  <c r="M1971" i="4"/>
  <c r="M1855" i="4"/>
  <c r="N1855" i="4"/>
  <c r="M1906" i="4"/>
  <c r="N1906" i="4"/>
  <c r="M1874" i="4"/>
  <c r="N1874" i="4"/>
  <c r="M1965" i="4"/>
  <c r="N1965" i="4"/>
  <c r="M1873" i="4"/>
  <c r="N1873" i="4"/>
  <c r="M1917" i="4"/>
  <c r="N1917" i="4"/>
  <c r="N1968" i="4"/>
  <c r="M1968" i="4"/>
  <c r="M1876" i="4"/>
  <c r="N1876" i="4"/>
  <c r="M1862" i="4"/>
  <c r="N1862" i="4"/>
  <c r="M1953" i="4"/>
  <c r="N1953" i="4"/>
  <c r="N1869" i="4"/>
  <c r="M1869" i="4"/>
  <c r="M1915" i="4"/>
  <c r="N1915" i="4"/>
  <c r="M1958" i="4"/>
  <c r="N1958" i="4"/>
  <c r="N1892" i="4"/>
  <c r="M1892" i="4"/>
  <c r="N1868" i="4"/>
  <c r="M1868" i="4"/>
  <c r="M1947" i="4"/>
  <c r="N1947" i="4"/>
  <c r="M1867" i="4"/>
  <c r="N1867" i="4"/>
  <c r="N1913" i="4"/>
  <c r="M1913" i="4"/>
  <c r="M1950" i="4"/>
  <c r="N1950" i="4"/>
  <c r="M1952" i="4"/>
  <c r="N1952" i="4"/>
  <c r="M1894" i="4"/>
  <c r="N1894" i="4"/>
  <c r="M1942" i="4"/>
  <c r="N1942" i="4"/>
  <c r="N1885" i="4"/>
  <c r="M1885" i="4"/>
  <c r="N1945" i="4"/>
  <c r="M1945" i="4"/>
  <c r="M1972" i="4"/>
  <c r="N1972" i="4"/>
  <c r="N1975" i="4"/>
  <c r="M1975" i="4"/>
  <c r="M1982" i="4"/>
  <c r="N1982" i="4"/>
  <c r="M1977" i="4"/>
  <c r="N1977" i="4"/>
  <c r="N1848" i="4"/>
  <c r="M1848" i="4"/>
  <c r="N1851" i="4"/>
  <c r="M1851" i="4"/>
  <c r="N1847" i="4"/>
  <c r="M1847" i="4"/>
  <c r="M1849" i="4"/>
  <c r="N1849" i="4"/>
  <c r="N1850" i="4"/>
  <c r="M1850" i="4"/>
  <c r="M1852" i="4"/>
  <c r="N1852" i="4"/>
  <c r="O1845" i="4"/>
  <c r="N1046" i="4"/>
  <c r="O1046" i="4" s="1"/>
  <c r="M985" i="4"/>
  <c r="O985" i="4" s="1"/>
  <c r="N911" i="4"/>
  <c r="O911" i="4" s="1"/>
  <c r="N1196" i="4"/>
  <c r="O1196" i="4" s="1"/>
  <c r="M458" i="4"/>
  <c r="O458" i="4" s="1"/>
  <c r="M1565" i="4"/>
  <c r="O1565" i="4" s="1"/>
  <c r="N1123" i="4"/>
  <c r="O1123" i="4" s="1"/>
  <c r="M148" i="4"/>
  <c r="O148" i="4" s="1"/>
  <c r="N42" i="4"/>
  <c r="O42" i="4" s="1"/>
  <c r="N1760" i="4"/>
  <c r="O1760" i="4" s="1"/>
  <c r="N1160" i="4"/>
  <c r="O1160" i="4" s="1"/>
  <c r="N254" i="4"/>
  <c r="O254" i="4" s="1"/>
  <c r="M1529" i="4"/>
  <c r="O1529" i="4" s="1"/>
  <c r="M1340" i="4"/>
  <c r="O1340" i="4" s="1"/>
  <c r="N1148" i="4"/>
  <c r="O1148" i="4" s="1"/>
  <c r="N1068" i="4"/>
  <c r="O1068" i="4" s="1"/>
  <c r="N266" i="4"/>
  <c r="O266" i="4" s="1"/>
  <c r="N77" i="4"/>
  <c r="O77" i="4" s="1"/>
  <c r="N1655" i="4"/>
  <c r="O1655" i="4" s="1"/>
  <c r="M1840" i="4"/>
  <c r="O1840" i="4" s="1"/>
  <c r="N1679" i="4"/>
  <c r="O1679" i="4" s="1"/>
  <c r="M1471" i="4"/>
  <c r="O1471" i="4" s="1"/>
  <c r="N1178" i="4"/>
  <c r="O1178" i="4" s="1"/>
  <c r="N1103" i="4"/>
  <c r="O1103" i="4" s="1"/>
  <c r="M506" i="4"/>
  <c r="O506" i="4" s="1"/>
  <c r="M173" i="4"/>
  <c r="O173" i="4" s="1"/>
  <c r="N1743" i="4"/>
  <c r="O1743" i="4" s="1"/>
  <c r="M1730" i="4"/>
  <c r="O1730" i="4" s="1"/>
  <c r="N1722" i="4"/>
  <c r="O1722" i="4" s="1"/>
  <c r="M1671" i="4"/>
  <c r="O1671" i="4" s="1"/>
  <c r="N1666" i="4"/>
  <c r="O1666" i="4" s="1"/>
  <c r="M1651" i="4"/>
  <c r="O1651" i="4" s="1"/>
  <c r="N1639" i="4"/>
  <c r="O1639" i="4" s="1"/>
  <c r="N1623" i="4"/>
  <c r="O1623" i="4" s="1"/>
  <c r="M1561" i="4"/>
  <c r="O1561" i="4" s="1"/>
  <c r="M1558" i="4"/>
  <c r="O1558" i="4" s="1"/>
  <c r="N1554" i="4"/>
  <c r="O1554" i="4" s="1"/>
  <c r="M1543" i="4"/>
  <c r="O1543" i="4" s="1"/>
  <c r="N1525" i="4"/>
  <c r="O1525" i="4" s="1"/>
  <c r="M1519" i="4"/>
  <c r="O1519" i="4" s="1"/>
  <c r="N1382" i="4"/>
  <c r="O1382" i="4" s="1"/>
  <c r="N1378" i="4"/>
  <c r="O1378" i="4" s="1"/>
  <c r="N1202" i="4"/>
  <c r="O1202" i="4" s="1"/>
  <c r="N1186" i="4"/>
  <c r="O1186" i="4" s="1"/>
  <c r="N1165" i="4"/>
  <c r="O1165" i="4" s="1"/>
  <c r="N1154" i="4"/>
  <c r="O1154" i="4" s="1"/>
  <c r="N1134" i="4"/>
  <c r="O1134" i="4" s="1"/>
  <c r="N1114" i="4"/>
  <c r="O1114" i="4" s="1"/>
  <c r="N1093" i="4"/>
  <c r="O1093" i="4" s="1"/>
  <c r="N1075" i="4"/>
  <c r="O1075" i="4" s="1"/>
  <c r="N1058" i="4"/>
  <c r="O1058" i="4" s="1"/>
  <c r="M947" i="4"/>
  <c r="O947" i="4" s="1"/>
  <c r="N923" i="4"/>
  <c r="O923" i="4" s="1"/>
  <c r="N908" i="4"/>
  <c r="O908" i="4" s="1"/>
  <c r="M734" i="4"/>
  <c r="O734" i="4" s="1"/>
  <c r="M718" i="4"/>
  <c r="O718" i="4" s="1"/>
  <c r="N480" i="4"/>
  <c r="O480" i="4" s="1"/>
  <c r="M281" i="4"/>
  <c r="O281" i="4" s="1"/>
  <c r="M249" i="4"/>
  <c r="O249" i="4" s="1"/>
  <c r="N218" i="4"/>
  <c r="O218" i="4" s="1"/>
  <c r="N103" i="4"/>
  <c r="O103" i="4" s="1"/>
  <c r="N129" i="4"/>
  <c r="O129" i="4" s="1"/>
  <c r="N62" i="4"/>
  <c r="O62" i="4" s="1"/>
  <c r="M32" i="4"/>
  <c r="O32" i="4" s="1"/>
  <c r="M1200" i="4"/>
  <c r="O1200" i="4" s="1"/>
  <c r="M1034" i="4"/>
  <c r="O1034" i="4" s="1"/>
  <c r="M1740" i="4"/>
  <c r="O1740" i="4" s="1"/>
  <c r="M1818" i="4"/>
  <c r="O1818" i="4" s="1"/>
  <c r="N1583" i="4"/>
  <c r="O1583" i="4" s="1"/>
  <c r="M1567" i="4"/>
  <c r="O1567" i="4" s="1"/>
  <c r="N1327" i="4"/>
  <c r="O1327" i="4" s="1"/>
  <c r="N1362" i="4"/>
  <c r="O1362" i="4" s="1"/>
  <c r="M1199" i="4"/>
  <c r="O1199" i="4" s="1"/>
  <c r="M1182" i="4"/>
  <c r="O1182" i="4" s="1"/>
  <c r="M1152" i="4"/>
  <c r="O1152" i="4" s="1"/>
  <c r="M1131" i="4"/>
  <c r="O1131" i="4" s="1"/>
  <c r="M1111" i="4"/>
  <c r="O1111" i="4" s="1"/>
  <c r="M1088" i="4"/>
  <c r="O1088" i="4" s="1"/>
  <c r="M1054" i="4"/>
  <c r="O1054" i="4" s="1"/>
  <c r="N990" i="4"/>
  <c r="O990" i="4" s="1"/>
  <c r="N969" i="4"/>
  <c r="O969" i="4" s="1"/>
  <c r="M687" i="4"/>
  <c r="O687" i="4" s="1"/>
  <c r="M614" i="4"/>
  <c r="O614" i="4" s="1"/>
  <c r="M568" i="4"/>
  <c r="O568" i="4" s="1"/>
  <c r="M461" i="4"/>
  <c r="O461" i="4" s="1"/>
  <c r="M310" i="4"/>
  <c r="O310" i="4" s="1"/>
  <c r="M190" i="4"/>
  <c r="O190" i="4" s="1"/>
  <c r="M227" i="4"/>
  <c r="O227" i="4" s="1"/>
  <c r="M222" i="4"/>
  <c r="O222" i="4" s="1"/>
  <c r="M110" i="4"/>
  <c r="O110" i="4" s="1"/>
  <c r="N89" i="4"/>
  <c r="O89" i="4" s="1"/>
  <c r="M65" i="4"/>
  <c r="O65" i="4" s="1"/>
  <c r="M1298" i="4"/>
  <c r="O1298" i="4" s="1"/>
  <c r="M1717" i="4"/>
  <c r="O1717" i="4" s="1"/>
  <c r="N1550" i="4"/>
  <c r="O1550" i="4" s="1"/>
  <c r="M1518" i="4"/>
  <c r="O1518" i="4" s="1"/>
  <c r="N1479" i="4"/>
  <c r="O1479" i="4" s="1"/>
  <c r="M1388" i="4"/>
  <c r="O1388" i="4" s="1"/>
  <c r="N1332" i="4"/>
  <c r="O1332" i="4" s="1"/>
  <c r="M1158" i="4"/>
  <c r="O1158" i="4" s="1"/>
  <c r="M1140" i="4"/>
  <c r="O1140" i="4" s="1"/>
  <c r="M1099" i="4"/>
  <c r="O1099" i="4" s="1"/>
  <c r="M1079" i="4"/>
  <c r="O1079" i="4" s="1"/>
  <c r="M1064" i="4"/>
  <c r="O1064" i="4" s="1"/>
  <c r="N1059" i="4"/>
  <c r="O1059" i="4" s="1"/>
  <c r="M934" i="4"/>
  <c r="O934" i="4" s="1"/>
  <c r="M815" i="4"/>
  <c r="O815" i="4" s="1"/>
  <c r="M799" i="4"/>
  <c r="O799" i="4" s="1"/>
  <c r="M752" i="4"/>
  <c r="O752" i="4" s="1"/>
  <c r="M273" i="4"/>
  <c r="O273" i="4" s="1"/>
  <c r="N270" i="4"/>
  <c r="O270" i="4" s="1"/>
  <c r="M257" i="4"/>
  <c r="O257" i="4" s="1"/>
  <c r="N198" i="4"/>
  <c r="O198" i="4" s="1"/>
  <c r="M177" i="4"/>
  <c r="O177" i="4" s="1"/>
  <c r="M118" i="4"/>
  <c r="O118" i="4" s="1"/>
  <c r="N81" i="4"/>
  <c r="O81" i="4" s="1"/>
  <c r="N63" i="4"/>
  <c r="O63" i="4" s="1"/>
  <c r="M1095" i="4"/>
  <c r="O1095" i="4" s="1"/>
  <c r="M39" i="4"/>
  <c r="N39" i="4"/>
  <c r="N1734" i="4"/>
  <c r="O1734" i="4" s="1"/>
  <c r="M1765" i="4"/>
  <c r="O1765" i="4" s="1"/>
  <c r="N1696" i="4"/>
  <c r="O1696" i="4" s="1"/>
  <c r="N1687" i="4"/>
  <c r="O1687" i="4" s="1"/>
  <c r="M1680" i="4"/>
  <c r="O1680" i="4" s="1"/>
  <c r="N1674" i="4"/>
  <c r="O1674" i="4" s="1"/>
  <c r="M1619" i="4"/>
  <c r="O1619" i="4" s="1"/>
  <c r="N1611" i="4"/>
  <c r="O1611" i="4" s="1"/>
  <c r="M1605" i="4"/>
  <c r="O1605" i="4" s="1"/>
  <c r="N1582" i="4"/>
  <c r="O1582" i="4" s="1"/>
  <c r="N1547" i="4"/>
  <c r="O1547" i="4" s="1"/>
  <c r="N1553" i="4"/>
  <c r="O1553" i="4" s="1"/>
  <c r="N1544" i="4"/>
  <c r="O1544" i="4" s="1"/>
  <c r="N1532" i="4"/>
  <c r="O1532" i="4" s="1"/>
  <c r="M1528" i="4"/>
  <c r="O1528" i="4" s="1"/>
  <c r="N1516" i="4"/>
  <c r="O1516" i="4" s="1"/>
  <c r="N1486" i="4"/>
  <c r="O1486" i="4" s="1"/>
  <c r="N1475" i="4"/>
  <c r="O1475" i="4" s="1"/>
  <c r="N1418" i="4"/>
  <c r="O1418" i="4" s="1"/>
  <c r="M1409" i="4"/>
  <c r="O1409" i="4" s="1"/>
  <c r="N1400" i="4"/>
  <c r="O1400" i="4" s="1"/>
  <c r="M1392" i="4"/>
  <c r="O1392" i="4" s="1"/>
  <c r="M1373" i="4"/>
  <c r="O1373" i="4" s="1"/>
  <c r="N1363" i="4"/>
  <c r="O1363" i="4" s="1"/>
  <c r="N1337" i="4"/>
  <c r="O1337" i="4" s="1"/>
  <c r="N1198" i="4"/>
  <c r="O1198" i="4" s="1"/>
  <c r="N1190" i="4"/>
  <c r="O1190" i="4" s="1"/>
  <c r="N1180" i="4"/>
  <c r="O1180" i="4" s="1"/>
  <c r="N1169" i="4"/>
  <c r="O1169" i="4" s="1"/>
  <c r="N1161" i="4"/>
  <c r="O1161" i="4" s="1"/>
  <c r="N1155" i="4"/>
  <c r="O1155" i="4" s="1"/>
  <c r="N1150" i="4"/>
  <c r="O1150" i="4" s="1"/>
  <c r="N1138" i="4"/>
  <c r="O1138" i="4" s="1"/>
  <c r="N1129" i="4"/>
  <c r="O1129" i="4" s="1"/>
  <c r="N1116" i="4"/>
  <c r="O1116" i="4" s="1"/>
  <c r="N1105" i="4"/>
  <c r="O1105" i="4" s="1"/>
  <c r="N1097" i="4"/>
  <c r="O1097" i="4" s="1"/>
  <c r="N1086" i="4"/>
  <c r="O1086" i="4" s="1"/>
  <c r="N1077" i="4"/>
  <c r="O1077" i="4" s="1"/>
  <c r="N1070" i="4"/>
  <c r="O1070" i="4" s="1"/>
  <c r="N1062" i="4"/>
  <c r="O1062" i="4" s="1"/>
  <c r="N1050" i="4"/>
  <c r="O1050" i="4" s="1"/>
  <c r="M1021" i="4"/>
  <c r="O1021" i="4" s="1"/>
  <c r="N1001" i="4"/>
  <c r="O1001" i="4" s="1"/>
  <c r="N959" i="4"/>
  <c r="O959" i="4" s="1"/>
  <c r="N951" i="4"/>
  <c r="O951" i="4" s="1"/>
  <c r="M982" i="4"/>
  <c r="O982" i="4" s="1"/>
  <c r="M972" i="4"/>
  <c r="O972" i="4" s="1"/>
  <c r="N938" i="4"/>
  <c r="O938" i="4" s="1"/>
  <c r="M936" i="4"/>
  <c r="O936" i="4" s="1"/>
  <c r="N922" i="4"/>
  <c r="O922" i="4" s="1"/>
  <c r="M905" i="4"/>
  <c r="O905" i="4" s="1"/>
  <c r="M895" i="4"/>
  <c r="O895" i="4" s="1"/>
  <c r="M791" i="4"/>
  <c r="O791" i="4" s="1"/>
  <c r="M786" i="4"/>
  <c r="O786" i="4" s="1"/>
  <c r="M762" i="4"/>
  <c r="O762" i="4" s="1"/>
  <c r="M694" i="4"/>
  <c r="O694" i="4" s="1"/>
  <c r="N669" i="4"/>
  <c r="O669" i="4" s="1"/>
  <c r="N658" i="4"/>
  <c r="O658" i="4" s="1"/>
  <c r="M604" i="4"/>
  <c r="O604" i="4" s="1"/>
  <c r="M626" i="4"/>
  <c r="O626" i="4" s="1"/>
  <c r="M603" i="4"/>
  <c r="O603" i="4" s="1"/>
  <c r="M563" i="4"/>
  <c r="O563" i="4" s="1"/>
  <c r="N484" i="4"/>
  <c r="O484" i="4" s="1"/>
  <c r="N502" i="4"/>
  <c r="O502" i="4" s="1"/>
  <c r="M498" i="4"/>
  <c r="O498" i="4" s="1"/>
  <c r="M459" i="4"/>
  <c r="O459" i="4" s="1"/>
  <c r="M454" i="4"/>
  <c r="O454" i="4" s="1"/>
  <c r="M339" i="4"/>
  <c r="O339" i="4" s="1"/>
  <c r="M285" i="4"/>
  <c r="O285" i="4" s="1"/>
  <c r="M277" i="4"/>
  <c r="O277" i="4" s="1"/>
  <c r="N213" i="4"/>
  <c r="O213" i="4" s="1"/>
  <c r="M185" i="4"/>
  <c r="O185" i="4" s="1"/>
  <c r="N151" i="4"/>
  <c r="O151" i="4" s="1"/>
  <c r="M165" i="4"/>
  <c r="O165" i="4" s="1"/>
  <c r="N99" i="4"/>
  <c r="O99" i="4" s="1"/>
  <c r="N113" i="4"/>
  <c r="O113" i="4" s="1"/>
  <c r="N127" i="4"/>
  <c r="O127" i="4" s="1"/>
  <c r="M67" i="4"/>
  <c r="O67" i="4" s="1"/>
  <c r="M64" i="4"/>
  <c r="O64" i="4" s="1"/>
  <c r="N41" i="4"/>
  <c r="O41" i="4" s="1"/>
  <c r="M1399" i="4"/>
  <c r="O1399" i="4" s="1"/>
  <c r="N1372" i="4"/>
  <c r="O1372" i="4" s="1"/>
  <c r="M1224" i="4"/>
  <c r="O1224" i="4" s="1"/>
  <c r="M1137" i="4"/>
  <c r="O1137" i="4" s="1"/>
  <c r="M1613" i="4"/>
  <c r="O1613" i="4" s="1"/>
  <c r="M1568" i="4"/>
  <c r="O1568" i="4" s="1"/>
  <c r="M1824" i="4"/>
  <c r="O1824" i="4" s="1"/>
  <c r="M1753" i="4"/>
  <c r="O1753" i="4" s="1"/>
  <c r="N1741" i="4"/>
  <c r="O1741" i="4" s="1"/>
  <c r="N1703" i="4"/>
  <c r="O1703" i="4" s="1"/>
  <c r="M1702" i="4"/>
  <c r="O1702" i="4" s="1"/>
  <c r="M1798" i="4"/>
  <c r="O1798" i="4" s="1"/>
  <c r="N1774" i="4"/>
  <c r="O1774" i="4" s="1"/>
  <c r="M1761" i="4"/>
  <c r="O1761" i="4" s="1"/>
  <c r="N1754" i="4"/>
  <c r="O1754" i="4" s="1"/>
  <c r="N1709" i="4"/>
  <c r="O1709" i="4" s="1"/>
  <c r="N1673" i="4"/>
  <c r="O1673" i="4" s="1"/>
  <c r="N1653" i="4"/>
  <c r="O1653" i="4" s="1"/>
  <c r="N1640" i="4"/>
  <c r="O1640" i="4" s="1"/>
  <c r="N1627" i="4"/>
  <c r="O1627" i="4" s="1"/>
  <c r="N1586" i="4"/>
  <c r="O1586" i="4" s="1"/>
  <c r="M1579" i="4"/>
  <c r="O1579" i="4" s="1"/>
  <c r="M1534" i="4"/>
  <c r="O1534" i="4" s="1"/>
  <c r="M1521" i="4"/>
  <c r="O1521" i="4" s="1"/>
  <c r="N1338" i="4"/>
  <c r="O1338" i="4" s="1"/>
  <c r="N1422" i="4"/>
  <c r="O1422" i="4" s="1"/>
  <c r="N1412" i="4"/>
  <c r="O1412" i="4" s="1"/>
  <c r="M1408" i="4"/>
  <c r="O1408" i="4" s="1"/>
  <c r="N1390" i="4"/>
  <c r="O1390" i="4" s="1"/>
  <c r="N1371" i="4"/>
  <c r="O1371" i="4" s="1"/>
  <c r="N1053" i="4"/>
  <c r="O1053" i="4" s="1"/>
  <c r="M1029" i="4"/>
  <c r="O1029" i="4" s="1"/>
  <c r="N1005" i="4"/>
  <c r="O1005" i="4" s="1"/>
  <c r="N986" i="4"/>
  <c r="O986" i="4" s="1"/>
  <c r="M984" i="4"/>
  <c r="O984" i="4" s="1"/>
  <c r="M973" i="4"/>
  <c r="O973" i="4" s="1"/>
  <c r="M966" i="4"/>
  <c r="O966" i="4" s="1"/>
  <c r="N954" i="4"/>
  <c r="O954" i="4" s="1"/>
  <c r="M939" i="4"/>
  <c r="O939" i="4" s="1"/>
  <c r="M887" i="4"/>
  <c r="O887" i="4" s="1"/>
  <c r="M884" i="4"/>
  <c r="O884" i="4" s="1"/>
  <c r="M880" i="4"/>
  <c r="O880" i="4" s="1"/>
  <c r="M898" i="4"/>
  <c r="O898" i="4" s="1"/>
  <c r="M893" i="4"/>
  <c r="O893" i="4" s="1"/>
  <c r="M885" i="4"/>
  <c r="O885" i="4" s="1"/>
  <c r="M881" i="4"/>
  <c r="O881" i="4" s="1"/>
  <c r="M878" i="4"/>
  <c r="O878" i="4" s="1"/>
  <c r="M876" i="4"/>
  <c r="O876" i="4" s="1"/>
  <c r="M870" i="4"/>
  <c r="O870" i="4" s="1"/>
  <c r="M868" i="4"/>
  <c r="O868" i="4" s="1"/>
  <c r="M857" i="4"/>
  <c r="O857" i="4" s="1"/>
  <c r="M847" i="4"/>
  <c r="O847" i="4" s="1"/>
  <c r="M846" i="4"/>
  <c r="O846" i="4" s="1"/>
  <c r="M850" i="4"/>
  <c r="O850" i="4" s="1"/>
  <c r="M851" i="4"/>
  <c r="O851" i="4" s="1"/>
  <c r="M824" i="4"/>
  <c r="O824" i="4" s="1"/>
  <c r="M871" i="4"/>
  <c r="O871" i="4" s="1"/>
  <c r="M866" i="4"/>
  <c r="O866" i="4" s="1"/>
  <c r="M863" i="4"/>
  <c r="O863" i="4" s="1"/>
  <c r="M852" i="4"/>
  <c r="O852" i="4" s="1"/>
  <c r="M858" i="4"/>
  <c r="O858" i="4" s="1"/>
  <c r="M860" i="4"/>
  <c r="O860" i="4" s="1"/>
  <c r="M855" i="4"/>
  <c r="O855" i="4" s="1"/>
  <c r="M825" i="4"/>
  <c r="O825" i="4" s="1"/>
  <c r="M816" i="4"/>
  <c r="O816" i="4" s="1"/>
  <c r="N828" i="4"/>
  <c r="O828" i="4" s="1"/>
  <c r="N794" i="4"/>
  <c r="O794" i="4" s="1"/>
  <c r="M804" i="4"/>
  <c r="O804" i="4" s="1"/>
  <c r="M779" i="4"/>
  <c r="O779" i="4" s="1"/>
  <c r="M771" i="4"/>
  <c r="O771" i="4" s="1"/>
  <c r="N661" i="4"/>
  <c r="O661" i="4" s="1"/>
  <c r="N656" i="4"/>
  <c r="O656" i="4" s="1"/>
  <c r="M642" i="4"/>
  <c r="O642" i="4" s="1"/>
  <c r="M636" i="4"/>
  <c r="O636" i="4" s="1"/>
  <c r="M623" i="4"/>
  <c r="O623" i="4" s="1"/>
  <c r="M594" i="4"/>
  <c r="O594" i="4" s="1"/>
  <c r="N589" i="4"/>
  <c r="O589" i="4" s="1"/>
  <c r="N495" i="4"/>
  <c r="O495" i="4" s="1"/>
  <c r="N465" i="4"/>
  <c r="O465" i="4" s="1"/>
  <c r="N518" i="4"/>
  <c r="O518" i="4" s="1"/>
  <c r="M515" i="4"/>
  <c r="O515" i="4" s="1"/>
  <c r="M192" i="4"/>
  <c r="O192" i="4" s="1"/>
  <c r="M283" i="4"/>
  <c r="O283" i="4" s="1"/>
  <c r="M275" i="4"/>
  <c r="O275" i="4" s="1"/>
  <c r="M262" i="4"/>
  <c r="O262" i="4" s="1"/>
  <c r="N27" i="4"/>
  <c r="O27" i="4" s="1"/>
  <c r="M19" i="4"/>
  <c r="O19" i="4" s="1"/>
  <c r="N12" i="4"/>
  <c r="O12" i="4" s="1"/>
  <c r="N1431" i="4"/>
  <c r="O1431" i="4" s="1"/>
  <c r="M1269" i="4"/>
  <c r="O1269" i="4" s="1"/>
  <c r="M1156" i="4"/>
  <c r="O1156" i="4" s="1"/>
  <c r="M995" i="4"/>
  <c r="O995" i="4" s="1"/>
  <c r="N1704" i="4"/>
  <c r="O1704" i="4" s="1"/>
  <c r="M1587" i="4"/>
  <c r="O1587" i="4" s="1"/>
  <c r="N1538" i="4"/>
  <c r="O1538" i="4" s="1"/>
  <c r="M1512" i="4"/>
  <c r="O1512" i="4" s="1"/>
  <c r="M1489" i="4"/>
  <c r="O1489" i="4" s="1"/>
  <c r="N1420" i="4"/>
  <c r="O1420" i="4" s="1"/>
  <c r="M1413" i="4"/>
  <c r="O1413" i="4" s="1"/>
  <c r="N1411" i="4"/>
  <c r="O1411" i="4" s="1"/>
  <c r="N1361" i="4"/>
  <c r="O1361" i="4" s="1"/>
  <c r="M1051" i="4"/>
  <c r="O1051" i="4" s="1"/>
  <c r="N1041" i="4"/>
  <c r="O1041" i="4" s="1"/>
  <c r="M1017" i="4"/>
  <c r="O1017" i="4" s="1"/>
  <c r="N999" i="4"/>
  <c r="O999" i="4" s="1"/>
  <c r="M983" i="4"/>
  <c r="O983" i="4" s="1"/>
  <c r="N971" i="4"/>
  <c r="O971" i="4" s="1"/>
  <c r="M907" i="4"/>
  <c r="O907" i="4" s="1"/>
  <c r="M981" i="4"/>
  <c r="O981" i="4" s="1"/>
  <c r="M970" i="4"/>
  <c r="O970" i="4" s="1"/>
  <c r="M963" i="4"/>
  <c r="O963" i="4" s="1"/>
  <c r="M955" i="4"/>
  <c r="O955" i="4" s="1"/>
  <c r="N953" i="4"/>
  <c r="O953" i="4" s="1"/>
  <c r="N900" i="4"/>
  <c r="O900" i="4" s="1"/>
  <c r="M890" i="4"/>
  <c r="O890" i="4" s="1"/>
  <c r="M886" i="4"/>
  <c r="O886" i="4" s="1"/>
  <c r="M882" i="4"/>
  <c r="O882" i="4" s="1"/>
  <c r="M899" i="4"/>
  <c r="O899" i="4" s="1"/>
  <c r="M896" i="4"/>
  <c r="O896" i="4" s="1"/>
  <c r="M891" i="4"/>
  <c r="O891" i="4" s="1"/>
  <c r="M883" i="4"/>
  <c r="O883" i="4" s="1"/>
  <c r="M879" i="4"/>
  <c r="O879" i="4" s="1"/>
  <c r="M874" i="4"/>
  <c r="O874" i="4" s="1"/>
  <c r="M869" i="4"/>
  <c r="O869" i="4" s="1"/>
  <c r="M848" i="4"/>
  <c r="O848" i="4" s="1"/>
  <c r="M865" i="4"/>
  <c r="O865" i="4" s="1"/>
  <c r="M859" i="4"/>
  <c r="O859" i="4" s="1"/>
  <c r="M854" i="4"/>
  <c r="O854" i="4" s="1"/>
  <c r="M861" i="4"/>
  <c r="O861" i="4" s="1"/>
  <c r="M856" i="4"/>
  <c r="O856" i="4" s="1"/>
  <c r="M872" i="4"/>
  <c r="O872" i="4" s="1"/>
  <c r="M821" i="4"/>
  <c r="O821" i="4" s="1"/>
  <c r="M877" i="4"/>
  <c r="O877" i="4" s="1"/>
  <c r="M867" i="4"/>
  <c r="O867" i="4" s="1"/>
  <c r="M864" i="4"/>
  <c r="O864" i="4" s="1"/>
  <c r="M873" i="4"/>
  <c r="O873" i="4" s="1"/>
  <c r="M862" i="4"/>
  <c r="O862" i="4" s="1"/>
  <c r="M853" i="4"/>
  <c r="O853" i="4" s="1"/>
  <c r="M849" i="4"/>
  <c r="O849" i="4" s="1"/>
  <c r="M820" i="4"/>
  <c r="O820" i="4" s="1"/>
  <c r="N817" i="4"/>
  <c r="O817" i="4" s="1"/>
  <c r="N827" i="4"/>
  <c r="O827" i="4" s="1"/>
  <c r="N805" i="4"/>
  <c r="O805" i="4" s="1"/>
  <c r="M796" i="4"/>
  <c r="O796" i="4" s="1"/>
  <c r="M781" i="4"/>
  <c r="O781" i="4" s="1"/>
  <c r="M778" i="4"/>
  <c r="O778" i="4" s="1"/>
  <c r="N772" i="4"/>
  <c r="O772" i="4" s="1"/>
  <c r="N757" i="4"/>
  <c r="O757" i="4" s="1"/>
  <c r="M755" i="4"/>
  <c r="O755" i="4" s="1"/>
  <c r="M717" i="4"/>
  <c r="O717" i="4" s="1"/>
  <c r="M678" i="4"/>
  <c r="O678" i="4" s="1"/>
  <c r="M629" i="4"/>
  <c r="O629" i="4" s="1"/>
  <c r="N665" i="4"/>
  <c r="O665" i="4" s="1"/>
  <c r="N662" i="4"/>
  <c r="O662" i="4" s="1"/>
  <c r="M660" i="4"/>
  <c r="O660" i="4" s="1"/>
  <c r="M608" i="4"/>
  <c r="O608" i="4" s="1"/>
  <c r="N596" i="4"/>
  <c r="O596" i="4" s="1"/>
  <c r="M569" i="4"/>
  <c r="O569" i="4" s="1"/>
  <c r="M555" i="4"/>
  <c r="O555" i="4" s="1"/>
  <c r="N493" i="4"/>
  <c r="O493" i="4" s="1"/>
  <c r="N475" i="4"/>
  <c r="O475" i="4" s="1"/>
  <c r="M525" i="4"/>
  <c r="O525" i="4" s="1"/>
  <c r="N509" i="4"/>
  <c r="O509" i="4" s="1"/>
  <c r="M320" i="4"/>
  <c r="O320" i="4" s="1"/>
  <c r="M204" i="4"/>
  <c r="O204" i="4" s="1"/>
  <c r="M186" i="4"/>
  <c r="O186" i="4" s="1"/>
  <c r="M279" i="4"/>
  <c r="O279" i="4" s="1"/>
  <c r="M269" i="4"/>
  <c r="O269" i="4" s="1"/>
  <c r="M261" i="4"/>
  <c r="O261" i="4" s="1"/>
  <c r="M253" i="4"/>
  <c r="O253" i="4" s="1"/>
  <c r="M241" i="4"/>
  <c r="O241" i="4" s="1"/>
  <c r="N203" i="4"/>
  <c r="O203" i="4" s="1"/>
  <c r="M181" i="4"/>
  <c r="O181" i="4" s="1"/>
  <c r="M161" i="4"/>
  <c r="O161" i="4" s="1"/>
  <c r="N96" i="4"/>
  <c r="O96" i="4" s="1"/>
  <c r="N123" i="4"/>
  <c r="O123" i="4" s="1"/>
  <c r="N28" i="4"/>
  <c r="O28" i="4" s="1"/>
  <c r="M1490" i="4"/>
  <c r="O1490" i="4" s="1"/>
  <c r="N1473" i="4"/>
  <c r="O1473" i="4" s="1"/>
  <c r="M1325" i="4"/>
  <c r="O1325" i="4" s="1"/>
  <c r="M1210" i="4"/>
  <c r="O1210" i="4" s="1"/>
  <c r="M1127" i="4"/>
  <c r="O1127" i="4" s="1"/>
  <c r="M1042" i="4"/>
  <c r="O1042" i="4" s="1"/>
  <c r="N1752" i="4"/>
  <c r="O1752" i="4" s="1"/>
  <c r="N1750" i="4"/>
  <c r="O1750" i="4" s="1"/>
  <c r="M1732" i="4"/>
  <c r="O1732" i="4" s="1"/>
  <c r="N1735" i="4"/>
  <c r="O1735" i="4" s="1"/>
  <c r="M1724" i="4"/>
  <c r="O1724" i="4" s="1"/>
  <c r="M1720" i="4"/>
  <c r="O1720" i="4" s="1"/>
  <c r="N1714" i="4"/>
  <c r="O1714" i="4" s="1"/>
  <c r="M1694" i="4"/>
  <c r="O1694" i="4" s="1"/>
  <c r="N1688" i="4"/>
  <c r="O1688" i="4" s="1"/>
  <c r="M1664" i="4"/>
  <c r="O1664" i="4" s="1"/>
  <c r="N1697" i="4"/>
  <c r="O1697" i="4" s="1"/>
  <c r="M1672" i="4"/>
  <c r="O1672" i="4" s="1"/>
  <c r="N1667" i="4"/>
  <c r="O1667" i="4" s="1"/>
  <c r="N1626" i="4"/>
  <c r="O1626" i="4" s="1"/>
  <c r="M1786" i="4"/>
  <c r="O1786" i="4" s="1"/>
  <c r="N1844" i="4"/>
  <c r="O1844" i="4" s="1"/>
  <c r="N1811" i="4"/>
  <c r="O1811" i="4" s="1"/>
  <c r="N1832" i="4"/>
  <c r="O1832" i="4" s="1"/>
  <c r="M1812" i="4"/>
  <c r="O1812" i="4" s="1"/>
  <c r="M1792" i="4"/>
  <c r="O1792" i="4" s="1"/>
  <c r="N1779" i="4"/>
  <c r="O1779" i="4" s="1"/>
  <c r="M1748" i="4"/>
  <c r="O1748" i="4" s="1"/>
  <c r="N1742" i="4"/>
  <c r="O1742" i="4" s="1"/>
  <c r="M1733" i="4"/>
  <c r="O1733" i="4" s="1"/>
  <c r="M1705" i="4"/>
  <c r="O1705" i="4" s="1"/>
  <c r="M1712" i="4"/>
  <c r="O1712" i="4" s="1"/>
  <c r="N1706" i="4"/>
  <c r="O1706" i="4" s="1"/>
  <c r="M1686" i="4"/>
  <c r="O1686" i="4" s="1"/>
  <c r="N1681" i="4"/>
  <c r="O1681" i="4" s="1"/>
  <c r="M1695" i="4"/>
  <c r="O1695" i="4" s="1"/>
  <c r="N1689" i="4"/>
  <c r="O1689" i="4" s="1"/>
  <c r="M1665" i="4"/>
  <c r="O1665" i="4" s="1"/>
  <c r="N1657" i="4"/>
  <c r="O1657" i="4" s="1"/>
  <c r="M1596" i="4"/>
  <c r="O1596" i="4" s="1"/>
  <c r="N1603" i="4"/>
  <c r="O1603" i="4" s="1"/>
  <c r="N1589" i="4"/>
  <c r="O1589" i="4" s="1"/>
  <c r="N1576" i="4"/>
  <c r="O1576" i="4" s="1"/>
  <c r="M1580" i="4"/>
  <c r="O1580" i="4" s="1"/>
  <c r="M1560" i="4"/>
  <c r="O1560" i="4" s="1"/>
  <c r="N1541" i="4"/>
  <c r="O1541" i="4" s="1"/>
  <c r="N1546" i="4"/>
  <c r="O1546" i="4" s="1"/>
  <c r="M1526" i="4"/>
  <c r="O1526" i="4" s="1"/>
  <c r="M1504" i="4"/>
  <c r="O1504" i="4" s="1"/>
  <c r="N1482" i="4"/>
  <c r="O1482" i="4" s="1"/>
  <c r="N1398" i="4"/>
  <c r="O1398" i="4" s="1"/>
  <c r="N1396" i="4"/>
  <c r="O1396" i="4" s="1"/>
  <c r="N1391" i="4"/>
  <c r="O1391" i="4" s="1"/>
  <c r="M1387" i="4"/>
  <c r="O1387" i="4" s="1"/>
  <c r="N1381" i="4"/>
  <c r="O1381" i="4" s="1"/>
  <c r="M1374" i="4"/>
  <c r="O1374" i="4" s="1"/>
  <c r="N1369" i="4"/>
  <c r="O1369" i="4" s="1"/>
  <c r="M1323" i="4"/>
  <c r="O1323" i="4" s="1"/>
  <c r="M1347" i="4"/>
  <c r="O1347" i="4" s="1"/>
  <c r="M1025" i="4"/>
  <c r="O1025" i="4" s="1"/>
  <c r="M1010" i="4"/>
  <c r="O1010" i="4" s="1"/>
  <c r="N994" i="4"/>
  <c r="O994" i="4" s="1"/>
  <c r="M968" i="4"/>
  <c r="O968" i="4" s="1"/>
  <c r="M950" i="4"/>
  <c r="O950" i="4" s="1"/>
  <c r="N946" i="4"/>
  <c r="O946" i="4" s="1"/>
  <c r="M976" i="4"/>
  <c r="O976" i="4" s="1"/>
  <c r="M962" i="4"/>
  <c r="O962" i="4" s="1"/>
  <c r="M928" i="4"/>
  <c r="O928" i="4" s="1"/>
  <c r="M917" i="4"/>
  <c r="O917" i="4" s="1"/>
  <c r="M894" i="4"/>
  <c r="O894" i="4" s="1"/>
  <c r="M793" i="4"/>
  <c r="O793" i="4" s="1"/>
  <c r="N808" i="4"/>
  <c r="O808" i="4" s="1"/>
  <c r="N765" i="4"/>
  <c r="O765" i="4" s="1"/>
  <c r="M754" i="4"/>
  <c r="O754" i="4" s="1"/>
  <c r="M748" i="4"/>
  <c r="O748" i="4" s="1"/>
  <c r="M709" i="4"/>
  <c r="O709" i="4" s="1"/>
  <c r="M697" i="4"/>
  <c r="O697" i="4" s="1"/>
  <c r="M680" i="4"/>
  <c r="O680" i="4" s="1"/>
  <c r="M654" i="4"/>
  <c r="O654" i="4" s="1"/>
  <c r="M653" i="4"/>
  <c r="O653" i="4" s="1"/>
  <c r="M645" i="4"/>
  <c r="O645" i="4" s="1"/>
  <c r="M620" i="4"/>
  <c r="O620" i="4" s="1"/>
  <c r="M616" i="4"/>
  <c r="O616" i="4" s="1"/>
  <c r="N590" i="4"/>
  <c r="O590" i="4" s="1"/>
  <c r="M564" i="4"/>
  <c r="O564" i="4" s="1"/>
  <c r="N455" i="4"/>
  <c r="O455" i="4" s="1"/>
  <c r="N536" i="4"/>
  <c r="O536" i="4" s="1"/>
  <c r="M531" i="4"/>
  <c r="O531" i="4" s="1"/>
  <c r="M522" i="4"/>
  <c r="O522" i="4" s="1"/>
  <c r="M468" i="4"/>
  <c r="O468" i="4" s="1"/>
  <c r="M326" i="4"/>
  <c r="O326" i="4" s="1"/>
  <c r="M294" i="4"/>
  <c r="O294" i="4" s="1"/>
  <c r="M201" i="4"/>
  <c r="O201" i="4" s="1"/>
  <c r="M191" i="4"/>
  <c r="O191" i="4" s="1"/>
  <c r="M189" i="4"/>
  <c r="O189" i="4" s="1"/>
  <c r="M286" i="4"/>
  <c r="O286" i="4" s="1"/>
  <c r="M284" i="4"/>
  <c r="O284" i="4" s="1"/>
  <c r="M282" i="4"/>
  <c r="O282" i="4" s="1"/>
  <c r="M280" i="4"/>
  <c r="O280" i="4" s="1"/>
  <c r="M278" i="4"/>
  <c r="O278" i="4" s="1"/>
  <c r="M276" i="4"/>
  <c r="O276" i="4" s="1"/>
  <c r="M274" i="4"/>
  <c r="O274" i="4" s="1"/>
  <c r="M265" i="4"/>
  <c r="O265" i="4" s="1"/>
  <c r="M258" i="4"/>
  <c r="O258" i="4" s="1"/>
  <c r="M248" i="4"/>
  <c r="O248" i="4" s="1"/>
  <c r="M229" i="4"/>
  <c r="O229" i="4" s="1"/>
  <c r="M221" i="4"/>
  <c r="O221" i="4" s="1"/>
  <c r="M219" i="4"/>
  <c r="O219" i="4" s="1"/>
  <c r="M217" i="4"/>
  <c r="O217" i="4" s="1"/>
  <c r="M214" i="4"/>
  <c r="O214" i="4" s="1"/>
  <c r="M210" i="4"/>
  <c r="O210" i="4" s="1"/>
  <c r="M205" i="4"/>
  <c r="O205" i="4" s="1"/>
  <c r="M202" i="4"/>
  <c r="O202" i="4" s="1"/>
  <c r="M199" i="4"/>
  <c r="O199" i="4" s="1"/>
  <c r="M195" i="4"/>
  <c r="O195" i="4" s="1"/>
  <c r="M193" i="4"/>
  <c r="O193" i="4" s="1"/>
  <c r="M159" i="4"/>
  <c r="O159" i="4" s="1"/>
  <c r="M170" i="4"/>
  <c r="O170" i="4" s="1"/>
  <c r="M104" i="4"/>
  <c r="O104" i="4" s="1"/>
  <c r="M101" i="4"/>
  <c r="O101" i="4" s="1"/>
  <c r="M98" i="4"/>
  <c r="O98" i="4" s="1"/>
  <c r="M94" i="4"/>
  <c r="O94" i="4" s="1"/>
  <c r="M92" i="4"/>
  <c r="O92" i="4" s="1"/>
  <c r="N105" i="4"/>
  <c r="O105" i="4" s="1"/>
  <c r="M90" i="4"/>
  <c r="O90" i="4" s="1"/>
  <c r="M84" i="4"/>
  <c r="O84" i="4" s="1"/>
  <c r="M128" i="4"/>
  <c r="O128" i="4" s="1"/>
  <c r="M126" i="4"/>
  <c r="O126" i="4" s="1"/>
  <c r="M124" i="4"/>
  <c r="O124" i="4" s="1"/>
  <c r="M122" i="4"/>
  <c r="O122" i="4" s="1"/>
  <c r="M120" i="4"/>
  <c r="O120" i="4" s="1"/>
  <c r="M78" i="4"/>
  <c r="O78" i="4" s="1"/>
  <c r="M47" i="4"/>
  <c r="O47" i="4" s="1"/>
  <c r="M1451" i="4"/>
  <c r="O1451" i="4" s="1"/>
  <c r="N1439" i="4"/>
  <c r="O1439" i="4" s="1"/>
  <c r="M1348" i="4"/>
  <c r="O1348" i="4" s="1"/>
  <c r="M1241" i="4"/>
  <c r="O1241" i="4" s="1"/>
  <c r="M1179" i="4"/>
  <c r="O1179" i="4" s="1"/>
  <c r="M1117" i="4"/>
  <c r="O1117" i="4" s="1"/>
  <c r="M1052" i="4"/>
  <c r="O1052" i="4" s="1"/>
  <c r="M1806" i="4"/>
  <c r="O1806" i="4" s="1"/>
  <c r="M1776" i="4"/>
  <c r="O1776" i="4" s="1"/>
  <c r="N823" i="4"/>
  <c r="M823" i="4"/>
  <c r="N776" i="4"/>
  <c r="M776" i="4"/>
  <c r="N742" i="4"/>
  <c r="M742" i="4"/>
  <c r="N738" i="4"/>
  <c r="M738" i="4"/>
  <c r="N731" i="4"/>
  <c r="M731" i="4"/>
  <c r="M719" i="4"/>
  <c r="N719" i="4"/>
  <c r="N704" i="4"/>
  <c r="M704" i="4"/>
  <c r="N630" i="4"/>
  <c r="M630" i="4"/>
  <c r="N587" i="4"/>
  <c r="M587" i="4"/>
  <c r="M487" i="4"/>
  <c r="N487" i="4"/>
  <c r="M513" i="4"/>
  <c r="N513" i="4"/>
  <c r="N464" i="4"/>
  <c r="M464" i="4"/>
  <c r="M319" i="4"/>
  <c r="N319" i="4"/>
  <c r="N152" i="4"/>
  <c r="M152" i="4"/>
  <c r="N167" i="4"/>
  <c r="M167" i="4"/>
  <c r="N114" i="4"/>
  <c r="M114" i="4"/>
  <c r="M36" i="4"/>
  <c r="N36" i="4"/>
  <c r="M1452" i="4"/>
  <c r="N1452" i="4"/>
  <c r="N1336" i="4"/>
  <c r="M1336" i="4"/>
  <c r="N1240" i="4"/>
  <c r="M1240" i="4"/>
  <c r="N1174" i="4"/>
  <c r="M1174" i="4"/>
  <c r="N1109" i="4"/>
  <c r="M1109" i="4"/>
  <c r="N1065" i="4"/>
  <c r="M1065" i="4"/>
  <c r="N960" i="4"/>
  <c r="M960" i="4"/>
  <c r="N1809" i="4"/>
  <c r="O1809" i="4" s="1"/>
  <c r="M1794" i="4"/>
  <c r="O1794" i="4" s="1"/>
  <c r="M1789" i="4"/>
  <c r="O1789" i="4" s="1"/>
  <c r="M1780" i="4"/>
  <c r="O1780" i="4" s="1"/>
  <c r="M1769" i="4"/>
  <c r="O1769" i="4" s="1"/>
  <c r="M1815" i="4"/>
  <c r="O1815" i="4" s="1"/>
  <c r="M1802" i="4"/>
  <c r="O1802" i="4" s="1"/>
  <c r="M1787" i="4"/>
  <c r="O1787" i="4" s="1"/>
  <c r="M1768" i="4"/>
  <c r="O1768" i="4" s="1"/>
  <c r="M1755" i="4"/>
  <c r="O1755" i="4" s="1"/>
  <c r="N1756" i="4"/>
  <c r="O1756" i="4" s="1"/>
  <c r="N1749" i="4"/>
  <c r="O1749" i="4" s="1"/>
  <c r="N1744" i="4"/>
  <c r="O1744" i="4" s="1"/>
  <c r="N1745" i="4"/>
  <c r="O1745" i="4" s="1"/>
  <c r="N1736" i="4"/>
  <c r="O1736" i="4" s="1"/>
  <c r="N1737" i="4"/>
  <c r="O1737" i="4" s="1"/>
  <c r="M1707" i="4"/>
  <c r="O1707" i="4" s="1"/>
  <c r="M1726" i="4"/>
  <c r="O1726" i="4" s="1"/>
  <c r="M1719" i="4"/>
  <c r="O1719" i="4" s="1"/>
  <c r="N1711" i="4"/>
  <c r="O1711" i="4" s="1"/>
  <c r="N1725" i="4"/>
  <c r="O1725" i="4" s="1"/>
  <c r="N1716" i="4"/>
  <c r="O1716" i="4" s="1"/>
  <c r="N1708" i="4"/>
  <c r="O1708" i="4" s="1"/>
  <c r="M1699" i="4"/>
  <c r="O1699" i="4" s="1"/>
  <c r="N1690" i="4"/>
  <c r="O1690" i="4" s="1"/>
  <c r="N1682" i="4"/>
  <c r="O1682" i="4" s="1"/>
  <c r="N1675" i="4"/>
  <c r="O1675" i="4" s="1"/>
  <c r="N1698" i="4"/>
  <c r="O1698" i="4" s="1"/>
  <c r="N1691" i="4"/>
  <c r="O1691" i="4" s="1"/>
  <c r="N1683" i="4"/>
  <c r="O1683" i="4" s="1"/>
  <c r="N1676" i="4"/>
  <c r="O1676" i="4" s="1"/>
  <c r="N1668" i="4"/>
  <c r="O1668" i="4" s="1"/>
  <c r="N1661" i="4"/>
  <c r="O1661" i="4" s="1"/>
  <c r="N1656" i="4"/>
  <c r="O1656" i="4" s="1"/>
  <c r="M1644" i="4"/>
  <c r="O1644" i="4" s="1"/>
  <c r="M1652" i="4"/>
  <c r="O1652" i="4" s="1"/>
  <c r="N1641" i="4"/>
  <c r="O1641" i="4" s="1"/>
  <c r="M1629" i="4"/>
  <c r="O1629" i="4" s="1"/>
  <c r="M1595" i="4"/>
  <c r="O1595" i="4" s="1"/>
  <c r="N1585" i="4"/>
  <c r="O1585" i="4" s="1"/>
  <c r="N1577" i="4"/>
  <c r="O1577" i="4" s="1"/>
  <c r="N1536" i="4"/>
  <c r="O1536" i="4" s="1"/>
  <c r="N1517" i="4"/>
  <c r="O1517" i="4" s="1"/>
  <c r="N1531" i="4"/>
  <c r="O1531" i="4" s="1"/>
  <c r="N1524" i="4"/>
  <c r="O1524" i="4" s="1"/>
  <c r="N1514" i="4"/>
  <c r="O1514" i="4" s="1"/>
  <c r="M1533" i="4"/>
  <c r="O1533" i="4" s="1"/>
  <c r="M1527" i="4"/>
  <c r="O1527" i="4" s="1"/>
  <c r="M1522" i="4"/>
  <c r="O1522" i="4" s="1"/>
  <c r="M1520" i="4"/>
  <c r="O1520" i="4" s="1"/>
  <c r="M1515" i="4"/>
  <c r="O1515" i="4" s="1"/>
  <c r="M1464" i="4"/>
  <c r="O1464" i="4" s="1"/>
  <c r="N1498" i="4"/>
  <c r="O1498" i="4" s="1"/>
  <c r="N1495" i="4"/>
  <c r="O1495" i="4" s="1"/>
  <c r="M1426" i="4"/>
  <c r="O1426" i="4" s="1"/>
  <c r="M1423" i="4"/>
  <c r="O1423" i="4" s="1"/>
  <c r="M1417" i="4"/>
  <c r="O1417" i="4" s="1"/>
  <c r="M1404" i="4"/>
  <c r="O1404" i="4" s="1"/>
  <c r="M1401" i="4"/>
  <c r="O1401" i="4" s="1"/>
  <c r="M1395" i="4"/>
  <c r="O1395" i="4" s="1"/>
  <c r="M1383" i="4"/>
  <c r="O1383" i="4" s="1"/>
  <c r="M1377" i="4"/>
  <c r="O1377" i="4" s="1"/>
  <c r="M1364" i="4"/>
  <c r="O1364" i="4" s="1"/>
  <c r="M1359" i="4"/>
  <c r="O1359" i="4" s="1"/>
  <c r="N1201" i="4"/>
  <c r="O1201" i="4" s="1"/>
  <c r="N1193" i="4"/>
  <c r="O1193" i="4" s="1"/>
  <c r="N1184" i="4"/>
  <c r="O1184" i="4" s="1"/>
  <c r="N1175" i="4"/>
  <c r="O1175" i="4" s="1"/>
  <c r="N1163" i="4"/>
  <c r="O1163" i="4" s="1"/>
  <c r="N1159" i="4"/>
  <c r="O1159" i="4" s="1"/>
  <c r="N1153" i="4"/>
  <c r="O1153" i="4" s="1"/>
  <c r="N1142" i="4"/>
  <c r="O1142" i="4" s="1"/>
  <c r="N1132" i="4"/>
  <c r="O1132" i="4" s="1"/>
  <c r="N1121" i="4"/>
  <c r="O1121" i="4" s="1"/>
  <c r="N1113" i="4"/>
  <c r="O1113" i="4" s="1"/>
  <c r="N1101" i="4"/>
  <c r="O1101" i="4" s="1"/>
  <c r="N1081" i="4"/>
  <c r="O1081" i="4" s="1"/>
  <c r="N1073" i="4"/>
  <c r="O1073" i="4" s="1"/>
  <c r="N1066" i="4"/>
  <c r="O1066" i="4" s="1"/>
  <c r="N1056" i="4"/>
  <c r="O1056" i="4" s="1"/>
  <c r="N1044" i="4"/>
  <c r="O1044" i="4" s="1"/>
  <c r="N1057" i="4"/>
  <c r="O1057" i="4" s="1"/>
  <c r="M1055" i="4"/>
  <c r="O1055" i="4" s="1"/>
  <c r="N1047" i="4"/>
  <c r="O1047" i="4" s="1"/>
  <c r="M1045" i="4"/>
  <c r="O1045" i="4" s="1"/>
  <c r="N1038" i="4"/>
  <c r="O1038" i="4" s="1"/>
  <c r="N1030" i="4"/>
  <c r="O1030" i="4" s="1"/>
  <c r="N1026" i="4"/>
  <c r="O1026" i="4" s="1"/>
  <c r="N1022" i="4"/>
  <c r="O1022" i="4" s="1"/>
  <c r="N1018" i="4"/>
  <c r="O1018" i="4" s="1"/>
  <c r="N1014" i="4"/>
  <c r="O1014" i="4" s="1"/>
  <c r="N1011" i="4"/>
  <c r="O1011" i="4" s="1"/>
  <c r="M1006" i="4"/>
  <c r="O1006" i="4" s="1"/>
  <c r="M1002" i="4"/>
  <c r="O1002" i="4" s="1"/>
  <c r="M996" i="4"/>
  <c r="O996" i="4" s="1"/>
  <c r="M991" i="4"/>
  <c r="O991" i="4" s="1"/>
  <c r="M987" i="4"/>
  <c r="O987" i="4" s="1"/>
  <c r="N979" i="4"/>
  <c r="O979" i="4" s="1"/>
  <c r="M975" i="4"/>
  <c r="O975" i="4" s="1"/>
  <c r="N965" i="4"/>
  <c r="O965" i="4" s="1"/>
  <c r="M958" i="4"/>
  <c r="O958" i="4" s="1"/>
  <c r="M897" i="4"/>
  <c r="O897" i="4" s="1"/>
  <c r="M892" i="4"/>
  <c r="O892" i="4" s="1"/>
  <c r="N818" i="4"/>
  <c r="M818" i="4"/>
  <c r="N807" i="4"/>
  <c r="M807" i="4"/>
  <c r="N789" i="4"/>
  <c r="M789" i="4"/>
  <c r="N784" i="4"/>
  <c r="M784" i="4"/>
  <c r="N763" i="4"/>
  <c r="M763" i="4"/>
  <c r="N767" i="4"/>
  <c r="M767" i="4"/>
  <c r="N745" i="4"/>
  <c r="M745" i="4"/>
  <c r="N712" i="4"/>
  <c r="M712" i="4"/>
  <c r="N679" i="4"/>
  <c r="M679" i="4"/>
  <c r="N562" i="4"/>
  <c r="M562" i="4"/>
  <c r="N552" i="4"/>
  <c r="M552" i="4"/>
  <c r="M481" i="4"/>
  <c r="N481" i="4"/>
  <c r="M452" i="4"/>
  <c r="N452" i="4"/>
  <c r="M530" i="4"/>
  <c r="N530" i="4"/>
  <c r="N510" i="4"/>
  <c r="M510" i="4"/>
  <c r="M324" i="4"/>
  <c r="N324" i="4"/>
  <c r="M293" i="4"/>
  <c r="N293" i="4"/>
  <c r="N206" i="4"/>
  <c r="M206" i="4"/>
  <c r="N200" i="4"/>
  <c r="M200" i="4"/>
  <c r="N194" i="4"/>
  <c r="M194" i="4"/>
  <c r="N102" i="4"/>
  <c r="M102" i="4"/>
  <c r="N97" i="4"/>
  <c r="M97" i="4"/>
  <c r="N93" i="4"/>
  <c r="M93" i="4"/>
  <c r="N91" i="4"/>
  <c r="M91" i="4"/>
  <c r="N88" i="4"/>
  <c r="M88" i="4"/>
  <c r="N125" i="4"/>
  <c r="M125" i="4"/>
  <c r="N121" i="4"/>
  <c r="M121" i="4"/>
  <c r="N79" i="4"/>
  <c r="M79" i="4"/>
  <c r="M23" i="4"/>
  <c r="N23" i="4"/>
  <c r="N1368" i="4"/>
  <c r="M1368" i="4"/>
  <c r="N1256" i="4"/>
  <c r="M1256" i="4"/>
  <c r="N1194" i="4"/>
  <c r="M1194" i="4"/>
  <c r="N1126" i="4"/>
  <c r="M1126" i="4"/>
  <c r="M1535" i="4"/>
  <c r="O1535" i="4" s="1"/>
  <c r="M1352" i="4"/>
  <c r="O1352" i="4" s="1"/>
  <c r="M1346" i="4"/>
  <c r="O1346" i="4" s="1"/>
  <c r="M1326" i="4"/>
  <c r="O1326" i="4" s="1"/>
  <c r="M1425" i="4"/>
  <c r="O1425" i="4" s="1"/>
  <c r="N1416" i="4"/>
  <c r="O1416" i="4" s="1"/>
  <c r="N1394" i="4"/>
  <c r="O1394" i="4" s="1"/>
  <c r="N1376" i="4"/>
  <c r="O1376" i="4" s="1"/>
  <c r="N1343" i="4"/>
  <c r="O1343" i="4" s="1"/>
  <c r="M1360" i="4"/>
  <c r="O1360" i="4" s="1"/>
  <c r="M1356" i="4"/>
  <c r="O1356" i="4" s="1"/>
  <c r="M1341" i="4"/>
  <c r="O1341" i="4" s="1"/>
  <c r="M1333" i="4"/>
  <c r="O1333" i="4" s="1"/>
  <c r="M1328" i="4"/>
  <c r="O1328" i="4" s="1"/>
  <c r="M1192" i="4"/>
  <c r="O1192" i="4" s="1"/>
  <c r="M1187" i="4"/>
  <c r="O1187" i="4" s="1"/>
  <c r="M1183" i="4"/>
  <c r="O1183" i="4" s="1"/>
  <c r="M1177" i="4"/>
  <c r="O1177" i="4" s="1"/>
  <c r="M1173" i="4"/>
  <c r="O1173" i="4" s="1"/>
  <c r="M1208" i="4"/>
  <c r="O1208" i="4" s="1"/>
  <c r="N1172" i="4"/>
  <c r="O1172" i="4" s="1"/>
  <c r="N1168" i="4"/>
  <c r="O1168" i="4" s="1"/>
  <c r="N1164" i="4"/>
  <c r="O1164" i="4" s="1"/>
  <c r="M1112" i="4"/>
  <c r="O1112" i="4" s="1"/>
  <c r="M1106" i="4"/>
  <c r="O1106" i="4" s="1"/>
  <c r="M1102" i="4"/>
  <c r="O1102" i="4" s="1"/>
  <c r="M1098" i="4"/>
  <c r="O1098" i="4" s="1"/>
  <c r="M1094" i="4"/>
  <c r="O1094" i="4" s="1"/>
  <c r="M1091" i="4"/>
  <c r="O1091" i="4" s="1"/>
  <c r="M1087" i="4"/>
  <c r="O1087" i="4" s="1"/>
  <c r="M1084" i="4"/>
  <c r="O1084" i="4" s="1"/>
  <c r="M1080" i="4"/>
  <c r="O1080" i="4" s="1"/>
  <c r="M1074" i="4"/>
  <c r="O1074" i="4" s="1"/>
  <c r="M1071" i="4"/>
  <c r="O1071" i="4" s="1"/>
  <c r="M1067" i="4"/>
  <c r="O1067" i="4" s="1"/>
  <c r="M1061" i="4"/>
  <c r="O1061" i="4" s="1"/>
  <c r="N957" i="4"/>
  <c r="O957" i="4" s="1"/>
  <c r="M948" i="4"/>
  <c r="O948" i="4" s="1"/>
  <c r="N943" i="4"/>
  <c r="O943" i="4" s="1"/>
  <c r="N941" i="4"/>
  <c r="O941" i="4" s="1"/>
  <c r="N814" i="4"/>
  <c r="M814" i="4"/>
  <c r="N813" i="4"/>
  <c r="M813" i="4"/>
  <c r="N802" i="4"/>
  <c r="M802" i="4"/>
  <c r="N736" i="4"/>
  <c r="M736" i="4"/>
  <c r="N740" i="4"/>
  <c r="M740" i="4"/>
  <c r="N733" i="4"/>
  <c r="M733" i="4"/>
  <c r="M708" i="4"/>
  <c r="N708" i="4"/>
  <c r="N677" i="4"/>
  <c r="M677" i="4"/>
  <c r="N649" i="4"/>
  <c r="M649" i="4"/>
  <c r="N577" i="4"/>
  <c r="M577" i="4"/>
  <c r="M466" i="4"/>
  <c r="N466" i="4"/>
  <c r="M451" i="4"/>
  <c r="N451" i="4"/>
  <c r="M329" i="4"/>
  <c r="N329" i="4"/>
  <c r="M301" i="4"/>
  <c r="N301" i="4"/>
  <c r="N187" i="4"/>
  <c r="M187" i="4"/>
  <c r="N175" i="4"/>
  <c r="M175" i="4"/>
  <c r="N1297" i="4"/>
  <c r="M1297" i="4"/>
  <c r="N1207" i="4"/>
  <c r="M1207" i="4"/>
  <c r="N1136" i="4"/>
  <c r="M1136" i="4"/>
  <c r="N1036" i="4"/>
  <c r="M1036" i="4"/>
  <c r="N1838" i="4"/>
  <c r="O1838" i="4" s="1"/>
  <c r="N1830" i="4"/>
  <c r="O1830" i="4" s="1"/>
  <c r="N1817" i="4"/>
  <c r="O1817" i="4" s="1"/>
  <c r="M1810" i="4"/>
  <c r="O1810" i="4" s="1"/>
  <c r="M1793" i="4"/>
  <c r="O1793" i="4" s="1"/>
  <c r="M1772" i="4"/>
  <c r="O1772" i="4" s="1"/>
  <c r="M1758" i="4"/>
  <c r="O1758" i="4" s="1"/>
  <c r="M1751" i="4"/>
  <c r="O1751" i="4" s="1"/>
  <c r="M1746" i="4"/>
  <c r="O1746" i="4" s="1"/>
  <c r="M1747" i="4"/>
  <c r="O1747" i="4" s="1"/>
  <c r="M1738" i="4"/>
  <c r="O1738" i="4" s="1"/>
  <c r="M1739" i="4"/>
  <c r="O1739" i="4" s="1"/>
  <c r="M1731" i="4"/>
  <c r="O1731" i="4" s="1"/>
  <c r="M1727" i="4"/>
  <c r="O1727" i="4" s="1"/>
  <c r="M1718" i="4"/>
  <c r="O1718" i="4" s="1"/>
  <c r="M1710" i="4"/>
  <c r="O1710" i="4" s="1"/>
  <c r="M1701" i="4"/>
  <c r="O1701" i="4" s="1"/>
  <c r="M1700" i="4"/>
  <c r="O1700" i="4" s="1"/>
  <c r="M1692" i="4"/>
  <c r="O1692" i="4" s="1"/>
  <c r="M1684" i="4"/>
  <c r="O1684" i="4" s="1"/>
  <c r="M1677" i="4"/>
  <c r="O1677" i="4" s="1"/>
  <c r="M1669" i="4"/>
  <c r="O1669" i="4" s="1"/>
  <c r="M1662" i="4"/>
  <c r="O1662" i="4" s="1"/>
  <c r="M1693" i="4"/>
  <c r="O1693" i="4" s="1"/>
  <c r="M1685" i="4"/>
  <c r="O1685" i="4" s="1"/>
  <c r="M1678" i="4"/>
  <c r="O1678" i="4" s="1"/>
  <c r="M1670" i="4"/>
  <c r="O1670" i="4" s="1"/>
  <c r="M1663" i="4"/>
  <c r="O1663" i="4" s="1"/>
  <c r="M1654" i="4"/>
  <c r="O1654" i="4" s="1"/>
  <c r="N1658" i="4"/>
  <c r="O1658" i="4" s="1"/>
  <c r="M1642" i="4"/>
  <c r="O1642" i="4" s="1"/>
  <c r="M1564" i="4"/>
  <c r="O1564" i="4" s="1"/>
  <c r="M1539" i="4"/>
  <c r="O1539" i="4" s="1"/>
  <c r="N810" i="4"/>
  <c r="M810" i="4"/>
  <c r="N751" i="4"/>
  <c r="M751" i="4"/>
  <c r="N683" i="4"/>
  <c r="M683" i="4"/>
  <c r="N652" i="4"/>
  <c r="M652" i="4"/>
  <c r="N598" i="4"/>
  <c r="M598" i="4"/>
  <c r="M472" i="4"/>
  <c r="N472" i="4"/>
  <c r="M457" i="4"/>
  <c r="N457" i="4"/>
  <c r="M497" i="4"/>
  <c r="N497" i="4"/>
  <c r="M308" i="4"/>
  <c r="N308" i="4"/>
  <c r="M117" i="4"/>
  <c r="N117" i="4"/>
  <c r="M26" i="4"/>
  <c r="N26" i="4"/>
  <c r="N1472" i="4"/>
  <c r="M1472" i="4"/>
  <c r="N1324" i="4"/>
  <c r="M1324" i="4"/>
  <c r="N1222" i="4"/>
  <c r="M1222" i="4"/>
  <c r="N1146" i="4"/>
  <c r="M1146" i="4"/>
  <c r="N1090" i="4"/>
  <c r="M1090" i="4"/>
  <c r="M1813" i="4"/>
  <c r="O1813" i="4" s="1"/>
  <c r="M1842" i="4"/>
  <c r="O1842" i="4" s="1"/>
  <c r="M1834" i="4"/>
  <c r="O1834" i="4" s="1"/>
  <c r="N1822" i="4"/>
  <c r="O1822" i="4" s="1"/>
  <c r="M1803" i="4"/>
  <c r="O1803" i="4" s="1"/>
  <c r="M1799" i="4"/>
  <c r="O1799" i="4" s="1"/>
  <c r="M1784" i="4"/>
  <c r="O1784" i="4" s="1"/>
  <c r="M1781" i="4"/>
  <c r="O1781" i="4" s="1"/>
  <c r="N1777" i="4"/>
  <c r="O1777" i="4" s="1"/>
  <c r="M1763" i="4"/>
  <c r="O1763" i="4" s="1"/>
  <c r="N1638" i="4"/>
  <c r="O1638" i="4" s="1"/>
  <c r="M1624" i="4"/>
  <c r="O1624" i="4" s="1"/>
  <c r="M1620" i="4"/>
  <c r="O1620" i="4" s="1"/>
  <c r="N1590" i="4"/>
  <c r="O1590" i="4" s="1"/>
  <c r="N1588" i="4"/>
  <c r="O1588" i="4" s="1"/>
  <c r="N1584" i="4"/>
  <c r="O1584" i="4" s="1"/>
  <c r="N1581" i="4"/>
  <c r="O1581" i="4" s="1"/>
  <c r="N1578" i="4"/>
  <c r="O1578" i="4" s="1"/>
  <c r="M1566" i="4"/>
  <c r="O1566" i="4" s="1"/>
  <c r="M1563" i="4"/>
  <c r="O1563" i="4" s="1"/>
  <c r="M1562" i="4"/>
  <c r="O1562" i="4" s="1"/>
  <c r="M1559" i="4"/>
  <c r="O1559" i="4" s="1"/>
  <c r="M1557" i="4"/>
  <c r="O1557" i="4" s="1"/>
  <c r="N1552" i="4"/>
  <c r="O1552" i="4" s="1"/>
  <c r="N1549" i="4"/>
  <c r="O1549" i="4" s="1"/>
  <c r="N1542" i="4"/>
  <c r="O1542" i="4" s="1"/>
  <c r="N1540" i="4"/>
  <c r="O1540" i="4" s="1"/>
  <c r="N1555" i="4"/>
  <c r="O1555" i="4" s="1"/>
  <c r="N1551" i="4"/>
  <c r="O1551" i="4" s="1"/>
  <c r="N1548" i="4"/>
  <c r="O1548" i="4" s="1"/>
  <c r="N1545" i="4"/>
  <c r="O1545" i="4" s="1"/>
  <c r="N1506" i="4"/>
  <c r="O1506" i="4" s="1"/>
  <c r="N1502" i="4"/>
  <c r="O1502" i="4" s="1"/>
  <c r="M1485" i="4"/>
  <c r="O1485" i="4" s="1"/>
  <c r="M1349" i="4"/>
  <c r="O1349" i="4" s="1"/>
  <c r="N1428" i="4"/>
  <c r="O1428" i="4" s="1"/>
  <c r="N1407" i="4"/>
  <c r="O1407" i="4" s="1"/>
  <c r="N1403" i="4"/>
  <c r="O1403" i="4" s="1"/>
  <c r="N1386" i="4"/>
  <c r="O1386" i="4" s="1"/>
  <c r="N1367" i="4"/>
  <c r="O1367" i="4" s="1"/>
  <c r="N1321" i="4"/>
  <c r="O1321" i="4" s="1"/>
  <c r="M1358" i="4"/>
  <c r="O1358" i="4" s="1"/>
  <c r="M1353" i="4"/>
  <c r="O1353" i="4" s="1"/>
  <c r="M1339" i="4"/>
  <c r="O1339" i="4" s="1"/>
  <c r="M1330" i="4"/>
  <c r="O1330" i="4" s="1"/>
  <c r="M1322" i="4"/>
  <c r="O1322" i="4" s="1"/>
  <c r="M1195" i="4"/>
  <c r="O1195" i="4" s="1"/>
  <c r="M1191" i="4"/>
  <c r="O1191" i="4" s="1"/>
  <c r="M1185" i="4"/>
  <c r="O1185" i="4" s="1"/>
  <c r="M1181" i="4"/>
  <c r="O1181" i="4" s="1"/>
  <c r="M1176" i="4"/>
  <c r="O1176" i="4" s="1"/>
  <c r="M1209" i="4"/>
  <c r="O1209" i="4" s="1"/>
  <c r="M1205" i="4"/>
  <c r="O1205" i="4" s="1"/>
  <c r="N1171" i="4"/>
  <c r="O1171" i="4" s="1"/>
  <c r="N1170" i="4"/>
  <c r="O1170" i="4" s="1"/>
  <c r="N1166" i="4"/>
  <c r="O1166" i="4" s="1"/>
  <c r="N1162" i="4"/>
  <c r="O1162" i="4" s="1"/>
  <c r="M1110" i="4"/>
  <c r="O1110" i="4" s="1"/>
  <c r="M1104" i="4"/>
  <c r="O1104" i="4" s="1"/>
  <c r="M1100" i="4"/>
  <c r="O1100" i="4" s="1"/>
  <c r="M1096" i="4"/>
  <c r="O1096" i="4" s="1"/>
  <c r="M1092" i="4"/>
  <c r="O1092" i="4" s="1"/>
  <c r="M1089" i="4"/>
  <c r="O1089" i="4" s="1"/>
  <c r="M1085" i="4"/>
  <c r="O1085" i="4" s="1"/>
  <c r="M1082" i="4"/>
  <c r="O1082" i="4" s="1"/>
  <c r="M1078" i="4"/>
  <c r="O1078" i="4" s="1"/>
  <c r="M1072" i="4"/>
  <c r="O1072" i="4" s="1"/>
  <c r="M1069" i="4"/>
  <c r="O1069" i="4" s="1"/>
  <c r="M1063" i="4"/>
  <c r="O1063" i="4" s="1"/>
  <c r="M942" i="4"/>
  <c r="O942" i="4" s="1"/>
  <c r="M826" i="4"/>
  <c r="O826" i="4" s="1"/>
  <c r="M812" i="4"/>
  <c r="O812" i="4" s="1"/>
  <c r="M819" i="4"/>
  <c r="O819" i="4" s="1"/>
  <c r="M822" i="4"/>
  <c r="O822" i="4" s="1"/>
  <c r="M811" i="4"/>
  <c r="O811" i="4" s="1"/>
  <c r="M809" i="4"/>
  <c r="O809" i="4" s="1"/>
  <c r="M806" i="4"/>
  <c r="O806" i="4" s="1"/>
  <c r="N759" i="4"/>
  <c r="O759" i="4" s="1"/>
  <c r="M701" i="4"/>
  <c r="O701" i="4" s="1"/>
  <c r="M698" i="4"/>
  <c r="O698" i="4" s="1"/>
  <c r="M633" i="4"/>
  <c r="O633" i="4" s="1"/>
  <c r="M668" i="4"/>
  <c r="O668" i="4" s="1"/>
  <c r="M666" i="4"/>
  <c r="O666" i="4" s="1"/>
  <c r="M664" i="4"/>
  <c r="O664" i="4" s="1"/>
  <c r="M641" i="4"/>
  <c r="O641" i="4" s="1"/>
  <c r="M655" i="4"/>
  <c r="O655" i="4" s="1"/>
  <c r="M611" i="4"/>
  <c r="O611" i="4" s="1"/>
  <c r="M582" i="4"/>
  <c r="O582" i="4" s="1"/>
  <c r="N621" i="4"/>
  <c r="O621" i="4" s="1"/>
  <c r="N615" i="4"/>
  <c r="O615" i="4" s="1"/>
  <c r="M578" i="4"/>
  <c r="O578" i="4" s="1"/>
  <c r="M585" i="4"/>
  <c r="O585" i="4" s="1"/>
  <c r="M583" i="4"/>
  <c r="O583" i="4" s="1"/>
  <c r="M551" i="4"/>
  <c r="O551" i="4" s="1"/>
  <c r="M548" i="4"/>
  <c r="O548" i="4" s="1"/>
  <c r="M801" i="4"/>
  <c r="O801" i="4" s="1"/>
  <c r="N764" i="4"/>
  <c r="O764" i="4" s="1"/>
  <c r="M773" i="4"/>
  <c r="O773" i="4" s="1"/>
  <c r="M758" i="4"/>
  <c r="O758" i="4" s="1"/>
  <c r="N746" i="4"/>
  <c r="O746" i="4" s="1"/>
  <c r="M723" i="4"/>
  <c r="O723" i="4" s="1"/>
  <c r="N739" i="4"/>
  <c r="O739" i="4" s="1"/>
  <c r="N732" i="4"/>
  <c r="O732" i="4" s="1"/>
  <c r="M650" i="4"/>
  <c r="O650" i="4" s="1"/>
  <c r="M647" i="4"/>
  <c r="O647" i="4" s="1"/>
  <c r="M638" i="4"/>
  <c r="O638" i="4" s="1"/>
  <c r="M607" i="4"/>
  <c r="O607" i="4" s="1"/>
  <c r="M581" i="4"/>
  <c r="O581" i="4" s="1"/>
  <c r="N579" i="4"/>
  <c r="O579" i="4" s="1"/>
  <c r="N584" i="4"/>
  <c r="O584" i="4" s="1"/>
  <c r="M560" i="4"/>
  <c r="O560" i="4" s="1"/>
  <c r="M557" i="4"/>
  <c r="O557" i="4" s="1"/>
  <c r="M547" i="4"/>
  <c r="O547" i="4" s="1"/>
  <c r="N479" i="4"/>
  <c r="O479" i="4" s="1"/>
  <c r="N473" i="4"/>
  <c r="O473" i="4" s="1"/>
  <c r="N463" i="4"/>
  <c r="O463" i="4" s="1"/>
  <c r="N489" i="4"/>
  <c r="O489" i="4" s="1"/>
  <c r="N477" i="4"/>
  <c r="O477" i="4" s="1"/>
  <c r="N467" i="4"/>
  <c r="O467" i="4" s="1"/>
  <c r="M537" i="4"/>
  <c r="O537" i="4" s="1"/>
  <c r="M519" i="4"/>
  <c r="O519" i="4" s="1"/>
  <c r="M503" i="4"/>
  <c r="O503" i="4" s="1"/>
  <c r="N328" i="4"/>
  <c r="O328" i="4" s="1"/>
  <c r="N322" i="4"/>
  <c r="O322" i="4" s="1"/>
  <c r="N318" i="4"/>
  <c r="O318" i="4" s="1"/>
  <c r="N306" i="4"/>
  <c r="O306" i="4" s="1"/>
  <c r="N299" i="4"/>
  <c r="O299" i="4" s="1"/>
  <c r="N292" i="4"/>
  <c r="O292" i="4" s="1"/>
  <c r="N271" i="4"/>
  <c r="O271" i="4" s="1"/>
  <c r="N267" i="4"/>
  <c r="O267" i="4" s="1"/>
  <c r="N263" i="4"/>
  <c r="O263" i="4" s="1"/>
  <c r="N259" i="4"/>
  <c r="O259" i="4" s="1"/>
  <c r="N255" i="4"/>
  <c r="O255" i="4" s="1"/>
  <c r="N250" i="4"/>
  <c r="O250" i="4" s="1"/>
  <c r="N232" i="4"/>
  <c r="O232" i="4" s="1"/>
  <c r="N223" i="4"/>
  <c r="O223" i="4" s="1"/>
  <c r="M179" i="4"/>
  <c r="O179" i="4" s="1"/>
  <c r="M163" i="4"/>
  <c r="O163" i="4" s="1"/>
  <c r="M106" i="4"/>
  <c r="O106" i="4" s="1"/>
  <c r="N30" i="4"/>
  <c r="O30" i="4" s="1"/>
  <c r="N25" i="4"/>
  <c r="O25" i="4" s="1"/>
  <c r="N24" i="4"/>
  <c r="O24" i="4" s="1"/>
  <c r="N1406" i="4"/>
  <c r="O1406" i="4" s="1"/>
  <c r="M1048" i="4"/>
  <c r="O1048" i="4" s="1"/>
  <c r="M1032" i="4"/>
  <c r="O1032" i="4" s="1"/>
  <c r="M1410" i="4"/>
  <c r="N1410" i="4"/>
  <c r="M1370" i="4"/>
  <c r="N1370" i="4"/>
  <c r="M1329" i="4"/>
  <c r="N1329" i="4"/>
  <c r="N1294" i="4"/>
  <c r="M1294" i="4"/>
  <c r="N1271" i="4"/>
  <c r="M1271" i="4"/>
  <c r="N1303" i="4"/>
  <c r="M1303" i="4"/>
  <c r="N1278" i="4"/>
  <c r="M1278" i="4"/>
  <c r="N1766" i="4"/>
  <c r="M1766" i="4"/>
  <c r="N1762" i="4"/>
  <c r="M1762" i="4"/>
  <c r="M1759" i="4"/>
  <c r="N1759" i="4"/>
  <c r="M1649" i="4"/>
  <c r="N1649" i="4"/>
  <c r="N1631" i="4"/>
  <c r="M1631" i="4"/>
  <c r="M1609" i="4"/>
  <c r="N1609" i="4"/>
  <c r="N1508" i="4"/>
  <c r="M1508" i="4"/>
  <c r="N1507" i="4"/>
  <c r="M1507" i="4"/>
  <c r="N1499" i="4"/>
  <c r="M1499" i="4"/>
  <c r="N1492" i="4"/>
  <c r="M1492" i="4"/>
  <c r="N1474" i="4"/>
  <c r="M1474" i="4"/>
  <c r="N1465" i="4"/>
  <c r="M1465" i="4"/>
  <c r="N1455" i="4"/>
  <c r="M1455" i="4"/>
  <c r="N1446" i="4"/>
  <c r="M1446" i="4"/>
  <c r="N1463" i="4"/>
  <c r="M1463" i="4"/>
  <c r="N1458" i="4"/>
  <c r="M1458" i="4"/>
  <c r="N1443" i="4"/>
  <c r="M1443" i="4"/>
  <c r="N1436" i="4"/>
  <c r="M1436" i="4"/>
  <c r="N1355" i="4"/>
  <c r="M1355" i="4"/>
  <c r="N1342" i="4"/>
  <c r="M1342" i="4"/>
  <c r="N1331" i="4"/>
  <c r="M1331" i="4"/>
  <c r="M1415" i="4"/>
  <c r="N1415" i="4"/>
  <c r="M1393" i="4"/>
  <c r="N1393" i="4"/>
  <c r="M1375" i="4"/>
  <c r="N1375" i="4"/>
  <c r="N1843" i="4"/>
  <c r="O1843" i="4" s="1"/>
  <c r="N1836" i="4"/>
  <c r="O1836" i="4" s="1"/>
  <c r="N1828" i="4"/>
  <c r="O1828" i="4" s="1"/>
  <c r="M1808" i="4"/>
  <c r="O1808" i="4" s="1"/>
  <c r="M1797" i="4"/>
  <c r="O1797" i="4" s="1"/>
  <c r="M1801" i="4"/>
  <c r="O1801" i="4" s="1"/>
  <c r="M1790" i="4"/>
  <c r="O1790" i="4" s="1"/>
  <c r="M1782" i="4"/>
  <c r="O1782" i="4" s="1"/>
  <c r="M1785" i="4"/>
  <c r="O1785" i="4" s="1"/>
  <c r="M1778" i="4"/>
  <c r="O1778" i="4" s="1"/>
  <c r="N1775" i="4"/>
  <c r="O1775" i="4" s="1"/>
  <c r="M1771" i="4"/>
  <c r="O1771" i="4" s="1"/>
  <c r="N1556" i="4"/>
  <c r="M1556" i="4"/>
  <c r="M1493" i="4"/>
  <c r="N1493" i="4"/>
  <c r="N1497" i="4"/>
  <c r="M1497" i="4"/>
  <c r="N1478" i="4"/>
  <c r="M1478" i="4"/>
  <c r="N1454" i="4"/>
  <c r="M1454" i="4"/>
  <c r="N1442" i="4"/>
  <c r="M1442" i="4"/>
  <c r="N1462" i="4"/>
  <c r="M1462" i="4"/>
  <c r="N1435" i="4"/>
  <c r="M1435" i="4"/>
  <c r="N1354" i="4"/>
  <c r="M1354" i="4"/>
  <c r="N1305" i="4"/>
  <c r="M1305" i="4"/>
  <c r="N1279" i="4"/>
  <c r="M1279" i="4"/>
  <c r="N1310" i="4"/>
  <c r="M1310" i="4"/>
  <c r="N1286" i="4"/>
  <c r="M1286" i="4"/>
  <c r="M1729" i="4"/>
  <c r="N1729" i="4"/>
  <c r="M1723" i="4"/>
  <c r="N1723" i="4"/>
  <c r="M1715" i="4"/>
  <c r="N1715" i="4"/>
  <c r="N1633" i="4"/>
  <c r="M1633" i="4"/>
  <c r="M1630" i="4"/>
  <c r="N1630" i="4"/>
  <c r="M1602" i="4"/>
  <c r="N1602" i="4"/>
  <c r="M1513" i="4"/>
  <c r="N1513" i="4"/>
  <c r="M1530" i="4"/>
  <c r="N1530" i="4"/>
  <c r="M1523" i="4"/>
  <c r="N1523" i="4"/>
  <c r="N1509" i="4"/>
  <c r="M1509" i="4"/>
  <c r="M1477" i="4"/>
  <c r="N1477" i="4"/>
  <c r="M1468" i="4"/>
  <c r="N1468" i="4"/>
  <c r="N1501" i="4"/>
  <c r="M1501" i="4"/>
  <c r="N1494" i="4"/>
  <c r="M1494" i="4"/>
  <c r="N1480" i="4"/>
  <c r="M1480" i="4"/>
  <c r="N1476" i="4"/>
  <c r="M1476" i="4"/>
  <c r="N1467" i="4"/>
  <c r="M1467" i="4"/>
  <c r="N1457" i="4"/>
  <c r="M1457" i="4"/>
  <c r="N1448" i="4"/>
  <c r="M1448" i="4"/>
  <c r="N1437" i="4"/>
  <c r="M1437" i="4"/>
  <c r="N1430" i="4"/>
  <c r="M1430" i="4"/>
  <c r="N1459" i="4"/>
  <c r="M1459" i="4"/>
  <c r="N1445" i="4"/>
  <c r="M1445" i="4"/>
  <c r="N1438" i="4"/>
  <c r="M1438" i="4"/>
  <c r="N1429" i="4"/>
  <c r="M1429" i="4"/>
  <c r="N1345" i="4"/>
  <c r="M1345" i="4"/>
  <c r="M1419" i="4"/>
  <c r="N1419" i="4"/>
  <c r="M1397" i="4"/>
  <c r="N1397" i="4"/>
  <c r="M1379" i="4"/>
  <c r="N1379" i="4"/>
  <c r="N1820" i="4"/>
  <c r="O1820" i="4" s="1"/>
  <c r="N1804" i="4"/>
  <c r="O1804" i="4" s="1"/>
  <c r="M1816" i="4"/>
  <c r="O1816" i="4" s="1"/>
  <c r="N1826" i="4"/>
  <c r="O1826" i="4" s="1"/>
  <c r="N1819" i="4"/>
  <c r="O1819" i="4" s="1"/>
  <c r="M1805" i="4"/>
  <c r="O1805" i="4" s="1"/>
  <c r="M1841" i="4"/>
  <c r="O1841" i="4" s="1"/>
  <c r="M1839" i="4"/>
  <c r="O1839" i="4" s="1"/>
  <c r="M1837" i="4"/>
  <c r="O1837" i="4" s="1"/>
  <c r="M1835" i="4"/>
  <c r="O1835" i="4" s="1"/>
  <c r="M1833" i="4"/>
  <c r="O1833" i="4" s="1"/>
  <c r="M1831" i="4"/>
  <c r="O1831" i="4" s="1"/>
  <c r="M1829" i="4"/>
  <c r="O1829" i="4" s="1"/>
  <c r="M1827" i="4"/>
  <c r="O1827" i="4" s="1"/>
  <c r="M1825" i="4"/>
  <c r="O1825" i="4" s="1"/>
  <c r="M1823" i="4"/>
  <c r="O1823" i="4" s="1"/>
  <c r="M1821" i="4"/>
  <c r="O1821" i="4" s="1"/>
  <c r="M1814" i="4"/>
  <c r="O1814" i="4" s="1"/>
  <c r="M1807" i="4"/>
  <c r="O1807" i="4" s="1"/>
  <c r="M1796" i="4"/>
  <c r="O1796" i="4" s="1"/>
  <c r="M1800" i="4"/>
  <c r="O1800" i="4" s="1"/>
  <c r="M1795" i="4"/>
  <c r="O1795" i="4" s="1"/>
  <c r="M1788" i="4"/>
  <c r="O1788" i="4" s="1"/>
  <c r="M1791" i="4"/>
  <c r="O1791" i="4" s="1"/>
  <c r="M1783" i="4"/>
  <c r="O1783" i="4" s="1"/>
  <c r="M1767" i="4"/>
  <c r="O1767" i="4" s="1"/>
  <c r="M1770" i="4"/>
  <c r="O1770" i="4" s="1"/>
  <c r="M1659" i="4"/>
  <c r="O1659" i="4" s="1"/>
  <c r="N1591" i="4"/>
  <c r="O1591" i="4" s="1"/>
  <c r="M1618" i="4"/>
  <c r="N1618" i="4"/>
  <c r="M1511" i="4"/>
  <c r="N1511" i="4"/>
  <c r="N1505" i="4"/>
  <c r="M1505" i="4"/>
  <c r="N1483" i="4"/>
  <c r="M1483" i="4"/>
  <c r="N1470" i="4"/>
  <c r="M1470" i="4"/>
  <c r="N1460" i="4"/>
  <c r="M1460" i="4"/>
  <c r="N1434" i="4"/>
  <c r="M1434" i="4"/>
  <c r="N1456" i="4"/>
  <c r="M1456" i="4"/>
  <c r="N1441" i="4"/>
  <c r="M1441" i="4"/>
  <c r="M1389" i="4"/>
  <c r="N1389" i="4"/>
  <c r="N1344" i="4"/>
  <c r="M1344" i="4"/>
  <c r="N1313" i="4"/>
  <c r="M1313" i="4"/>
  <c r="N1293" i="4"/>
  <c r="M1293" i="4"/>
  <c r="N1267" i="4"/>
  <c r="M1267" i="4"/>
  <c r="N1764" i="4"/>
  <c r="M1764" i="4"/>
  <c r="N1773" i="4"/>
  <c r="M1773" i="4"/>
  <c r="M1593" i="4"/>
  <c r="N1593" i="4"/>
  <c r="N1510" i="4"/>
  <c r="M1510" i="4"/>
  <c r="M1500" i="4"/>
  <c r="N1500" i="4"/>
  <c r="N1503" i="4"/>
  <c r="M1503" i="4"/>
  <c r="N1496" i="4"/>
  <c r="M1496" i="4"/>
  <c r="N1481" i="4"/>
  <c r="M1481" i="4"/>
  <c r="N1484" i="4"/>
  <c r="M1484" i="4"/>
  <c r="N1469" i="4"/>
  <c r="M1469" i="4"/>
  <c r="N1449" i="4"/>
  <c r="M1449" i="4"/>
  <c r="N1432" i="4"/>
  <c r="M1432" i="4"/>
  <c r="N1461" i="4"/>
  <c r="M1461" i="4"/>
  <c r="N1447" i="4"/>
  <c r="M1447" i="4"/>
  <c r="N1440" i="4"/>
  <c r="M1440" i="4"/>
  <c r="N1433" i="4"/>
  <c r="M1433" i="4"/>
  <c r="N1351" i="4"/>
  <c r="M1351" i="4"/>
  <c r="M1427" i="4"/>
  <c r="N1427" i="4"/>
  <c r="M1424" i="4"/>
  <c r="N1424" i="4"/>
  <c r="M1405" i="4"/>
  <c r="N1405" i="4"/>
  <c r="M1402" i="4"/>
  <c r="N1402" i="4"/>
  <c r="M1384" i="4"/>
  <c r="N1384" i="4"/>
  <c r="M1366" i="4"/>
  <c r="N1366" i="4"/>
  <c r="N1350" i="4"/>
  <c r="M1350" i="4"/>
  <c r="N1315" i="4"/>
  <c r="M1315" i="4"/>
  <c r="N1307" i="4"/>
  <c r="M1307" i="4"/>
  <c r="N1300" i="4"/>
  <c r="M1300" i="4"/>
  <c r="N1288" i="4"/>
  <c r="M1288" i="4"/>
  <c r="N1281" i="4"/>
  <c r="M1281" i="4"/>
  <c r="N1273" i="4"/>
  <c r="M1273" i="4"/>
  <c r="N1312" i="4"/>
  <c r="M1312" i="4"/>
  <c r="N1295" i="4"/>
  <c r="M1295" i="4"/>
  <c r="N1287" i="4"/>
  <c r="M1287" i="4"/>
  <c r="N1280" i="4"/>
  <c r="M1280" i="4"/>
  <c r="N1270" i="4"/>
  <c r="M1270" i="4"/>
  <c r="N1251" i="4"/>
  <c r="M1251" i="4"/>
  <c r="N1316" i="4"/>
  <c r="M1316" i="4"/>
  <c r="N1309" i="4"/>
  <c r="M1309" i="4"/>
  <c r="N1302" i="4"/>
  <c r="M1302" i="4"/>
  <c r="N1290" i="4"/>
  <c r="M1290" i="4"/>
  <c r="N1283" i="4"/>
  <c r="M1283" i="4"/>
  <c r="N1275" i="4"/>
  <c r="M1275" i="4"/>
  <c r="N1266" i="4"/>
  <c r="M1266" i="4"/>
  <c r="N1314" i="4"/>
  <c r="M1314" i="4"/>
  <c r="N1306" i="4"/>
  <c r="M1306" i="4"/>
  <c r="N1299" i="4"/>
  <c r="M1299" i="4"/>
  <c r="N1289" i="4"/>
  <c r="M1289" i="4"/>
  <c r="N1282" i="4"/>
  <c r="M1282" i="4"/>
  <c r="N1272" i="4"/>
  <c r="M1272" i="4"/>
  <c r="N1253" i="4"/>
  <c r="M1253" i="4"/>
  <c r="N1757" i="4"/>
  <c r="O1757" i="4" s="1"/>
  <c r="N1728" i="4"/>
  <c r="O1728" i="4" s="1"/>
  <c r="N1721" i="4"/>
  <c r="O1721" i="4" s="1"/>
  <c r="N1713" i="4"/>
  <c r="O1713" i="4" s="1"/>
  <c r="N1647" i="4"/>
  <c r="O1647" i="4" s="1"/>
  <c r="M1650" i="4"/>
  <c r="O1650" i="4" s="1"/>
  <c r="M1648" i="4"/>
  <c r="O1648" i="4" s="1"/>
  <c r="M1646" i="4"/>
  <c r="O1646" i="4" s="1"/>
  <c r="M1645" i="4"/>
  <c r="O1645" i="4" s="1"/>
  <c r="N1643" i="4"/>
  <c r="O1643" i="4" s="1"/>
  <c r="M1637" i="4"/>
  <c r="O1637" i="4" s="1"/>
  <c r="M1636" i="4"/>
  <c r="O1636" i="4" s="1"/>
  <c r="M1635" i="4"/>
  <c r="O1635" i="4" s="1"/>
  <c r="M1634" i="4"/>
  <c r="O1634" i="4" s="1"/>
  <c r="M1632" i="4"/>
  <c r="O1632" i="4" s="1"/>
  <c r="M1628" i="4"/>
  <c r="O1628" i="4" s="1"/>
  <c r="M1625" i="4"/>
  <c r="O1625" i="4" s="1"/>
  <c r="N1598" i="4"/>
  <c r="O1598" i="4" s="1"/>
  <c r="N1621" i="4"/>
  <c r="O1621" i="4" s="1"/>
  <c r="N1615" i="4"/>
  <c r="O1615" i="4" s="1"/>
  <c r="N1607" i="4"/>
  <c r="O1607" i="4" s="1"/>
  <c r="N1600" i="4"/>
  <c r="O1600" i="4" s="1"/>
  <c r="M1617" i="4"/>
  <c r="O1617" i="4" s="1"/>
  <c r="M1616" i="4"/>
  <c r="O1616" i="4" s="1"/>
  <c r="M1614" i="4"/>
  <c r="O1614" i="4" s="1"/>
  <c r="M1612" i="4"/>
  <c r="O1612" i="4" s="1"/>
  <c r="M1610" i="4"/>
  <c r="O1610" i="4" s="1"/>
  <c r="M1608" i="4"/>
  <c r="O1608" i="4" s="1"/>
  <c r="M1606" i="4"/>
  <c r="O1606" i="4" s="1"/>
  <c r="M1604" i="4"/>
  <c r="O1604" i="4" s="1"/>
  <c r="M1601" i="4"/>
  <c r="O1601" i="4" s="1"/>
  <c r="M1599" i="4"/>
  <c r="O1599" i="4" s="1"/>
  <c r="M1597" i="4"/>
  <c r="O1597" i="4" s="1"/>
  <c r="M1594" i="4"/>
  <c r="O1594" i="4" s="1"/>
  <c r="M1592" i="4"/>
  <c r="O1592" i="4" s="1"/>
  <c r="M1537" i="4"/>
  <c r="O1537" i="4" s="1"/>
  <c r="M1575" i="4"/>
  <c r="O1575" i="4" s="1"/>
  <c r="M1574" i="4"/>
  <c r="O1574" i="4" s="1"/>
  <c r="M1573" i="4"/>
  <c r="O1573" i="4" s="1"/>
  <c r="M1572" i="4"/>
  <c r="O1572" i="4" s="1"/>
  <c r="M1571" i="4"/>
  <c r="O1571" i="4" s="1"/>
  <c r="M1570" i="4"/>
  <c r="O1570" i="4" s="1"/>
  <c r="M1569" i="4"/>
  <c r="O1569" i="4" s="1"/>
  <c r="N1491" i="4"/>
  <c r="O1491" i="4" s="1"/>
  <c r="M1318" i="4"/>
  <c r="N1318" i="4"/>
  <c r="N1311" i="4"/>
  <c r="M1311" i="4"/>
  <c r="N1304" i="4"/>
  <c r="M1304" i="4"/>
  <c r="N1292" i="4"/>
  <c r="M1292" i="4"/>
  <c r="N1285" i="4"/>
  <c r="M1285" i="4"/>
  <c r="N1277" i="4"/>
  <c r="M1277" i="4"/>
  <c r="N1268" i="4"/>
  <c r="M1268" i="4"/>
  <c r="N1317" i="4"/>
  <c r="M1317" i="4"/>
  <c r="N1308" i="4"/>
  <c r="M1308" i="4"/>
  <c r="N1301" i="4"/>
  <c r="M1301" i="4"/>
  <c r="N1291" i="4"/>
  <c r="M1291" i="4"/>
  <c r="N1284" i="4"/>
  <c r="M1284" i="4"/>
  <c r="N1274" i="4"/>
  <c r="M1274" i="4"/>
  <c r="N1265" i="4"/>
  <c r="M1265" i="4"/>
  <c r="M434" i="4"/>
  <c r="N434" i="4"/>
  <c r="M420" i="4"/>
  <c r="N420" i="4"/>
  <c r="M442" i="4"/>
  <c r="N442" i="4"/>
  <c r="M438" i="4"/>
  <c r="N438" i="4"/>
  <c r="M432" i="4"/>
  <c r="N432" i="4"/>
  <c r="M422" i="4"/>
  <c r="N422" i="4"/>
  <c r="M412" i="4"/>
  <c r="N412" i="4"/>
  <c r="M404" i="4"/>
  <c r="N404" i="4"/>
  <c r="M397" i="4"/>
  <c r="N397" i="4"/>
  <c r="M385" i="4"/>
  <c r="N385" i="4"/>
  <c r="M375" i="4"/>
  <c r="N375" i="4"/>
  <c r="M417" i="4"/>
  <c r="N417" i="4"/>
  <c r="M403" i="4"/>
  <c r="N403" i="4"/>
  <c r="M395" i="4"/>
  <c r="N395" i="4"/>
  <c r="M1040" i="4"/>
  <c r="O1040" i="4" s="1"/>
  <c r="N1039" i="4"/>
  <c r="O1039" i="4" s="1"/>
  <c r="N1031" i="4"/>
  <c r="O1031" i="4" s="1"/>
  <c r="M1028" i="4"/>
  <c r="O1028" i="4" s="1"/>
  <c r="N1027" i="4"/>
  <c r="O1027" i="4" s="1"/>
  <c r="M1024" i="4"/>
  <c r="O1024" i="4" s="1"/>
  <c r="N1023" i="4"/>
  <c r="O1023" i="4" s="1"/>
  <c r="M1020" i="4"/>
  <c r="O1020" i="4" s="1"/>
  <c r="N1019" i="4"/>
  <c r="O1019" i="4" s="1"/>
  <c r="M1016" i="4"/>
  <c r="O1016" i="4" s="1"/>
  <c r="N1015" i="4"/>
  <c r="O1015" i="4" s="1"/>
  <c r="M1013" i="4"/>
  <c r="O1013" i="4" s="1"/>
  <c r="N1012" i="4"/>
  <c r="O1012" i="4" s="1"/>
  <c r="N1008" i="4"/>
  <c r="O1008" i="4" s="1"/>
  <c r="M1007" i="4"/>
  <c r="O1007" i="4" s="1"/>
  <c r="N1004" i="4"/>
  <c r="O1004" i="4" s="1"/>
  <c r="M1003" i="4"/>
  <c r="O1003" i="4" s="1"/>
  <c r="N1000" i="4"/>
  <c r="O1000" i="4" s="1"/>
  <c r="N998" i="4"/>
  <c r="O998" i="4" s="1"/>
  <c r="M997" i="4"/>
  <c r="O997" i="4" s="1"/>
  <c r="N993" i="4"/>
  <c r="O993" i="4" s="1"/>
  <c r="M992" i="4"/>
  <c r="O992" i="4" s="1"/>
  <c r="N989" i="4"/>
  <c r="O989" i="4" s="1"/>
  <c r="M988" i="4"/>
  <c r="O988" i="4" s="1"/>
  <c r="N935" i="4"/>
  <c r="O935" i="4" s="1"/>
  <c r="N930" i="4"/>
  <c r="O930" i="4" s="1"/>
  <c r="N927" i="4"/>
  <c r="O927" i="4" s="1"/>
  <c r="N924" i="4"/>
  <c r="O924" i="4" s="1"/>
  <c r="N921" i="4"/>
  <c r="O921" i="4" s="1"/>
  <c r="N918" i="4"/>
  <c r="O918" i="4" s="1"/>
  <c r="N912" i="4"/>
  <c r="O912" i="4" s="1"/>
  <c r="N909" i="4"/>
  <c r="O909" i="4" s="1"/>
  <c r="N906" i="4"/>
  <c r="O906" i="4" s="1"/>
  <c r="N980" i="4"/>
  <c r="O980" i="4" s="1"/>
  <c r="N978" i="4"/>
  <c r="O978" i="4" s="1"/>
  <c r="N974" i="4"/>
  <c r="O974" i="4" s="1"/>
  <c r="N967" i="4"/>
  <c r="O967" i="4" s="1"/>
  <c r="N964" i="4"/>
  <c r="O964" i="4" s="1"/>
  <c r="N937" i="4"/>
  <c r="O937" i="4" s="1"/>
  <c r="N929" i="4"/>
  <c r="O929" i="4" s="1"/>
  <c r="N926" i="4"/>
  <c r="O926" i="4" s="1"/>
  <c r="N925" i="4"/>
  <c r="O925" i="4" s="1"/>
  <c r="N920" i="4"/>
  <c r="O920" i="4" s="1"/>
  <c r="N919" i="4"/>
  <c r="O919" i="4" s="1"/>
  <c r="N916" i="4"/>
  <c r="O916" i="4" s="1"/>
  <c r="N913" i="4"/>
  <c r="O913" i="4" s="1"/>
  <c r="N910" i="4"/>
  <c r="O910" i="4" s="1"/>
  <c r="N961" i="4"/>
  <c r="O961" i="4" s="1"/>
  <c r="N956" i="4"/>
  <c r="O956" i="4" s="1"/>
  <c r="N952" i="4"/>
  <c r="O952" i="4" s="1"/>
  <c r="N949" i="4"/>
  <c r="O949" i="4" s="1"/>
  <c r="N945" i="4"/>
  <c r="O945" i="4" s="1"/>
  <c r="N940" i="4"/>
  <c r="O940" i="4" s="1"/>
  <c r="M904" i="4"/>
  <c r="O904" i="4" s="1"/>
  <c r="M903" i="4"/>
  <c r="O903" i="4" s="1"/>
  <c r="M797" i="4"/>
  <c r="O797" i="4" s="1"/>
  <c r="N795" i="4"/>
  <c r="O795" i="4" s="1"/>
  <c r="M798" i="4"/>
  <c r="O798" i="4" s="1"/>
  <c r="M792" i="4"/>
  <c r="O792" i="4" s="1"/>
  <c r="M785" i="4"/>
  <c r="O785" i="4" s="1"/>
  <c r="N790" i="4"/>
  <c r="O790" i="4" s="1"/>
  <c r="M788" i="4"/>
  <c r="O788" i="4" s="1"/>
  <c r="N782" i="4"/>
  <c r="O782" i="4" s="1"/>
  <c r="M780" i="4"/>
  <c r="O780" i="4" s="1"/>
  <c r="M750" i="4"/>
  <c r="O750" i="4" s="1"/>
  <c r="M766" i="4"/>
  <c r="O766" i="4" s="1"/>
  <c r="M756" i="4"/>
  <c r="O756" i="4" s="1"/>
  <c r="M749" i="4"/>
  <c r="O749" i="4" s="1"/>
  <c r="M744" i="4"/>
  <c r="O744" i="4" s="1"/>
  <c r="M735" i="4"/>
  <c r="O735" i="4" s="1"/>
  <c r="M741" i="4"/>
  <c r="O741" i="4" s="1"/>
  <c r="M737" i="4"/>
  <c r="O737" i="4" s="1"/>
  <c r="M728" i="4"/>
  <c r="O728" i="4" s="1"/>
  <c r="M706" i="4"/>
  <c r="O706" i="4" s="1"/>
  <c r="M721" i="4"/>
  <c r="O721" i="4" s="1"/>
  <c r="N716" i="4"/>
  <c r="O716" i="4" s="1"/>
  <c r="M710" i="4"/>
  <c r="O710" i="4" s="1"/>
  <c r="M695" i="4"/>
  <c r="O695" i="4" s="1"/>
  <c r="M681" i="4"/>
  <c r="O681" i="4" s="1"/>
  <c r="M705" i="4"/>
  <c r="O705" i="4" s="1"/>
  <c r="M696" i="4"/>
  <c r="O696" i="4" s="1"/>
  <c r="M631" i="4"/>
  <c r="O631" i="4" s="1"/>
  <c r="M667" i="4"/>
  <c r="O667" i="4" s="1"/>
  <c r="M663" i="4"/>
  <c r="O663" i="4" s="1"/>
  <c r="M659" i="4"/>
  <c r="O659" i="4" s="1"/>
  <c r="M627" i="4"/>
  <c r="O627" i="4" s="1"/>
  <c r="M648" i="4"/>
  <c r="O648" i="4" s="1"/>
  <c r="M639" i="4"/>
  <c r="O639" i="4" s="1"/>
  <c r="M646" i="4"/>
  <c r="O646" i="4" s="1"/>
  <c r="M637" i="4"/>
  <c r="O637" i="4" s="1"/>
  <c r="M613" i="4"/>
  <c r="O613" i="4" s="1"/>
  <c r="M605" i="4"/>
  <c r="O605" i="4" s="1"/>
  <c r="M597" i="4"/>
  <c r="O597" i="4" s="1"/>
  <c r="M625" i="4"/>
  <c r="O625" i="4" s="1"/>
  <c r="M619" i="4"/>
  <c r="O619" i="4" s="1"/>
  <c r="M610" i="4"/>
  <c r="O610" i="4" s="1"/>
  <c r="M601" i="4"/>
  <c r="O601" i="4" s="1"/>
  <c r="M591" i="4"/>
  <c r="O591" i="4" s="1"/>
  <c r="N586" i="4"/>
  <c r="O586" i="4" s="1"/>
  <c r="N580" i="4"/>
  <c r="O580" i="4" s="1"/>
  <c r="M588" i="4"/>
  <c r="O588" i="4" s="1"/>
  <c r="M576" i="4"/>
  <c r="O576" i="4" s="1"/>
  <c r="M565" i="4"/>
  <c r="O565" i="4" s="1"/>
  <c r="M558" i="4"/>
  <c r="O558" i="4" s="1"/>
  <c r="M549" i="4"/>
  <c r="O549" i="4" s="1"/>
  <c r="M546" i="4"/>
  <c r="O546" i="4" s="1"/>
  <c r="M554" i="4"/>
  <c r="O554" i="4" s="1"/>
  <c r="N486" i="4"/>
  <c r="O486" i="4" s="1"/>
  <c r="N535" i="4"/>
  <c r="O535" i="4" s="1"/>
  <c r="N529" i="4"/>
  <c r="O529" i="4" s="1"/>
  <c r="N527" i="4"/>
  <c r="O527" i="4" s="1"/>
  <c r="N521" i="4"/>
  <c r="O521" i="4" s="1"/>
  <c r="N517" i="4"/>
  <c r="O517" i="4" s="1"/>
  <c r="N512" i="4"/>
  <c r="O512" i="4" s="1"/>
  <c r="N508" i="4"/>
  <c r="O508" i="4" s="1"/>
  <c r="N505" i="4"/>
  <c r="O505" i="4" s="1"/>
  <c r="N501" i="4"/>
  <c r="O501" i="4" s="1"/>
  <c r="N496" i="4"/>
  <c r="O496" i="4" s="1"/>
  <c r="M447" i="4"/>
  <c r="O447" i="4" s="1"/>
  <c r="M542" i="4"/>
  <c r="O542" i="4" s="1"/>
  <c r="M540" i="4"/>
  <c r="O540" i="4" s="1"/>
  <c r="M538" i="4"/>
  <c r="O538" i="4" s="1"/>
  <c r="M488" i="4"/>
  <c r="O488" i="4" s="1"/>
  <c r="M478" i="4"/>
  <c r="O478" i="4" s="1"/>
  <c r="M474" i="4"/>
  <c r="O474" i="4" s="1"/>
  <c r="M469" i="4"/>
  <c r="O469" i="4" s="1"/>
  <c r="M462" i="4"/>
  <c r="O462" i="4" s="1"/>
  <c r="M435" i="4"/>
  <c r="N435" i="4"/>
  <c r="M423" i="4"/>
  <c r="N423" i="4"/>
  <c r="M443" i="4"/>
  <c r="N443" i="4"/>
  <c r="M439" i="4"/>
  <c r="N439" i="4"/>
  <c r="M433" i="4"/>
  <c r="N433" i="4"/>
  <c r="M424" i="4"/>
  <c r="N424" i="4"/>
  <c r="M421" i="4"/>
  <c r="N421" i="4"/>
  <c r="M409" i="4"/>
  <c r="N409" i="4"/>
  <c r="M398" i="4"/>
  <c r="N398" i="4"/>
  <c r="M387" i="4"/>
  <c r="N387" i="4"/>
  <c r="M418" i="4"/>
  <c r="N418" i="4"/>
  <c r="M413" i="4"/>
  <c r="N413" i="4"/>
  <c r="M405" i="4"/>
  <c r="N405" i="4"/>
  <c r="M399" i="4"/>
  <c r="N399" i="4"/>
  <c r="M1249" i="4"/>
  <c r="O1249" i="4" s="1"/>
  <c r="M1247" i="4"/>
  <c r="O1247" i="4" s="1"/>
  <c r="M1243" i="4"/>
  <c r="O1243" i="4" s="1"/>
  <c r="M1239" i="4"/>
  <c r="O1239" i="4" s="1"/>
  <c r="M1237" i="4"/>
  <c r="O1237" i="4" s="1"/>
  <c r="M1236" i="4"/>
  <c r="O1236" i="4" s="1"/>
  <c r="M1235" i="4"/>
  <c r="O1235" i="4" s="1"/>
  <c r="M1234" i="4"/>
  <c r="O1234" i="4" s="1"/>
  <c r="M1233" i="4"/>
  <c r="O1233" i="4" s="1"/>
  <c r="M1231" i="4"/>
  <c r="O1231" i="4" s="1"/>
  <c r="M1227" i="4"/>
  <c r="O1227" i="4" s="1"/>
  <c r="M1225" i="4"/>
  <c r="O1225" i="4" s="1"/>
  <c r="M1223" i="4"/>
  <c r="O1223" i="4" s="1"/>
  <c r="M1218" i="4"/>
  <c r="O1218" i="4" s="1"/>
  <c r="M1214" i="4"/>
  <c r="O1214" i="4" s="1"/>
  <c r="M1212" i="4"/>
  <c r="O1212" i="4" s="1"/>
  <c r="M1264" i="4"/>
  <c r="O1264" i="4" s="1"/>
  <c r="M1263" i="4"/>
  <c r="O1263" i="4" s="1"/>
  <c r="M1262" i="4"/>
  <c r="O1262" i="4" s="1"/>
  <c r="M1261" i="4"/>
  <c r="O1261" i="4" s="1"/>
  <c r="M1260" i="4"/>
  <c r="O1260" i="4" s="1"/>
  <c r="M1259" i="4"/>
  <c r="O1259" i="4" s="1"/>
  <c r="M1258" i="4"/>
  <c r="O1258" i="4" s="1"/>
  <c r="M1257" i="4"/>
  <c r="O1257" i="4" s="1"/>
  <c r="M1252" i="4"/>
  <c r="O1252" i="4" s="1"/>
  <c r="M1250" i="4"/>
  <c r="O1250" i="4" s="1"/>
  <c r="M1248" i="4"/>
  <c r="O1248" i="4" s="1"/>
  <c r="M1246" i="4"/>
  <c r="O1246" i="4" s="1"/>
  <c r="M1245" i="4"/>
  <c r="O1245" i="4" s="1"/>
  <c r="M1244" i="4"/>
  <c r="O1244" i="4" s="1"/>
  <c r="M1242" i="4"/>
  <c r="O1242" i="4" s="1"/>
  <c r="M1238" i="4"/>
  <c r="O1238" i="4" s="1"/>
  <c r="M1232" i="4"/>
  <c r="O1232" i="4" s="1"/>
  <c r="M1228" i="4"/>
  <c r="O1228" i="4" s="1"/>
  <c r="M1226" i="4"/>
  <c r="O1226" i="4" s="1"/>
  <c r="M1221" i="4"/>
  <c r="O1221" i="4" s="1"/>
  <c r="M1219" i="4"/>
  <c r="O1219" i="4" s="1"/>
  <c r="M1217" i="4"/>
  <c r="O1217" i="4" s="1"/>
  <c r="M1215" i="4"/>
  <c r="O1215" i="4" s="1"/>
  <c r="M1213" i="4"/>
  <c r="O1213" i="4" s="1"/>
  <c r="M1211" i="4"/>
  <c r="O1211" i="4" s="1"/>
  <c r="M1203" i="4"/>
  <c r="O1203" i="4" s="1"/>
  <c r="M1197" i="4"/>
  <c r="O1197" i="4" s="1"/>
  <c r="N532" i="4"/>
  <c r="M532" i="4"/>
  <c r="N528" i="4"/>
  <c r="M528" i="4"/>
  <c r="N526" i="4"/>
  <c r="M526" i="4"/>
  <c r="N520" i="4"/>
  <c r="M520" i="4"/>
  <c r="N516" i="4"/>
  <c r="M516" i="4"/>
  <c r="N511" i="4"/>
  <c r="M511" i="4"/>
  <c r="N507" i="4"/>
  <c r="M507" i="4"/>
  <c r="N504" i="4"/>
  <c r="M504" i="4"/>
  <c r="N500" i="4"/>
  <c r="M500" i="4"/>
  <c r="M446" i="4"/>
  <c r="N446" i="4"/>
  <c r="M428" i="4"/>
  <c r="N428" i="4"/>
  <c r="M444" i="4"/>
  <c r="N444" i="4"/>
  <c r="M440" i="4"/>
  <c r="N440" i="4"/>
  <c r="M436" i="4"/>
  <c r="N436" i="4"/>
  <c r="M426" i="4"/>
  <c r="N426" i="4"/>
  <c r="M410" i="4"/>
  <c r="N410" i="4"/>
  <c r="M401" i="4"/>
  <c r="N401" i="4"/>
  <c r="M389" i="4"/>
  <c r="N389" i="4"/>
  <c r="M378" i="4"/>
  <c r="N378" i="4"/>
  <c r="M419" i="4"/>
  <c r="N419" i="4"/>
  <c r="M414" i="4"/>
  <c r="N414" i="4"/>
  <c r="M406" i="4"/>
  <c r="N406" i="4"/>
  <c r="M400" i="4"/>
  <c r="N400" i="4"/>
  <c r="M1151" i="4"/>
  <c r="O1151" i="4" s="1"/>
  <c r="M1149" i="4"/>
  <c r="O1149" i="4" s="1"/>
  <c r="M1147" i="4"/>
  <c r="O1147" i="4" s="1"/>
  <c r="M1143" i="4"/>
  <c r="O1143" i="4" s="1"/>
  <c r="M1141" i="4"/>
  <c r="O1141" i="4" s="1"/>
  <c r="M1139" i="4"/>
  <c r="O1139" i="4" s="1"/>
  <c r="M1133" i="4"/>
  <c r="O1133" i="4" s="1"/>
  <c r="M1130" i="4"/>
  <c r="O1130" i="4" s="1"/>
  <c r="M1124" i="4"/>
  <c r="O1124" i="4" s="1"/>
  <c r="M1122" i="4"/>
  <c r="O1122" i="4" s="1"/>
  <c r="M1120" i="4"/>
  <c r="O1120" i="4" s="1"/>
  <c r="M1119" i="4"/>
  <c r="O1119" i="4" s="1"/>
  <c r="M1115" i="4"/>
  <c r="O1115" i="4" s="1"/>
  <c r="M774" i="4"/>
  <c r="O774" i="4" s="1"/>
  <c r="M769" i="4"/>
  <c r="O769" i="4" s="1"/>
  <c r="M760" i="4"/>
  <c r="O760" i="4" s="1"/>
  <c r="M753" i="4"/>
  <c r="O753" i="4" s="1"/>
  <c r="M747" i="4"/>
  <c r="O747" i="4" s="1"/>
  <c r="N743" i="4"/>
  <c r="O743" i="4" s="1"/>
  <c r="M725" i="4"/>
  <c r="O725" i="4" s="1"/>
  <c r="N722" i="4"/>
  <c r="O722" i="4" s="1"/>
  <c r="M713" i="4"/>
  <c r="O713" i="4" s="1"/>
  <c r="M699" i="4"/>
  <c r="O699" i="4" s="1"/>
  <c r="M685" i="4"/>
  <c r="O685" i="4" s="1"/>
  <c r="M700" i="4"/>
  <c r="O700" i="4" s="1"/>
  <c r="M682" i="4"/>
  <c r="O682" i="4" s="1"/>
  <c r="M634" i="4"/>
  <c r="O634" i="4" s="1"/>
  <c r="M628" i="4"/>
  <c r="O628" i="4" s="1"/>
  <c r="M643" i="4"/>
  <c r="O643" i="4" s="1"/>
  <c r="M632" i="4"/>
  <c r="O632" i="4" s="1"/>
  <c r="M609" i="4"/>
  <c r="O609" i="4" s="1"/>
  <c r="M600" i="4"/>
  <c r="O600" i="4" s="1"/>
  <c r="M593" i="4"/>
  <c r="O593" i="4" s="1"/>
  <c r="N592" i="4"/>
  <c r="O592" i="4" s="1"/>
  <c r="M545" i="4"/>
  <c r="O545" i="4" s="1"/>
  <c r="M456" i="4"/>
  <c r="O456" i="4" s="1"/>
  <c r="M453" i="4"/>
  <c r="O453" i="4" s="1"/>
  <c r="M543" i="4"/>
  <c r="O543" i="4" s="1"/>
  <c r="M541" i="4"/>
  <c r="O541" i="4" s="1"/>
  <c r="M539" i="4"/>
  <c r="O539" i="4" s="1"/>
  <c r="M491" i="4"/>
  <c r="O491" i="4" s="1"/>
  <c r="M485" i="4"/>
  <c r="O485" i="4" s="1"/>
  <c r="M476" i="4"/>
  <c r="O476" i="4" s="1"/>
  <c r="M471" i="4"/>
  <c r="O471" i="4" s="1"/>
  <c r="M431" i="4"/>
  <c r="N431" i="4"/>
  <c r="M445" i="4"/>
  <c r="N445" i="4"/>
  <c r="M441" i="4"/>
  <c r="N441" i="4"/>
  <c r="M437" i="4"/>
  <c r="N437" i="4"/>
  <c r="M427" i="4"/>
  <c r="N427" i="4"/>
  <c r="M425" i="4"/>
  <c r="N425" i="4"/>
  <c r="M411" i="4"/>
  <c r="N411" i="4"/>
  <c r="M391" i="4"/>
  <c r="N391" i="4"/>
  <c r="M382" i="4"/>
  <c r="N382" i="4"/>
  <c r="M371" i="4"/>
  <c r="N371" i="4"/>
  <c r="M415" i="4"/>
  <c r="N415" i="4"/>
  <c r="M408" i="4"/>
  <c r="N408" i="4"/>
  <c r="M402" i="4"/>
  <c r="N402" i="4"/>
  <c r="M394" i="4"/>
  <c r="N394" i="4"/>
  <c r="M800" i="4"/>
  <c r="O800" i="4" s="1"/>
  <c r="M787" i="4"/>
  <c r="O787" i="4" s="1"/>
  <c r="M777" i="4"/>
  <c r="O777" i="4" s="1"/>
  <c r="N775" i="4"/>
  <c r="O775" i="4" s="1"/>
  <c r="M768" i="4"/>
  <c r="O768" i="4" s="1"/>
  <c r="N156" i="4"/>
  <c r="M156" i="4"/>
  <c r="N83" i="4"/>
  <c r="M83" i="4"/>
  <c r="N82" i="4"/>
  <c r="M82" i="4"/>
  <c r="N146" i="4"/>
  <c r="M146" i="4"/>
  <c r="N142" i="4"/>
  <c r="M142" i="4"/>
  <c r="N136" i="4"/>
  <c r="M136" i="4"/>
  <c r="N132" i="4"/>
  <c r="M132" i="4"/>
  <c r="M112" i="4"/>
  <c r="N112" i="4"/>
  <c r="N75" i="4"/>
  <c r="M75" i="4"/>
  <c r="N72" i="4"/>
  <c r="M72" i="4"/>
  <c r="N393" i="4"/>
  <c r="O393" i="4" s="1"/>
  <c r="N392" i="4"/>
  <c r="O392" i="4" s="1"/>
  <c r="N390" i="4"/>
  <c r="O390" i="4" s="1"/>
  <c r="N388" i="4"/>
  <c r="O388" i="4" s="1"/>
  <c r="N386" i="4"/>
  <c r="O386" i="4" s="1"/>
  <c r="N381" i="4"/>
  <c r="O381" i="4" s="1"/>
  <c r="N379" i="4"/>
  <c r="O379" i="4" s="1"/>
  <c r="N377" i="4"/>
  <c r="O377" i="4" s="1"/>
  <c r="N376" i="4"/>
  <c r="O376" i="4" s="1"/>
  <c r="N372" i="4"/>
  <c r="O372" i="4" s="1"/>
  <c r="N370" i="4"/>
  <c r="O370" i="4" s="1"/>
  <c r="N357" i="4"/>
  <c r="O357" i="4" s="1"/>
  <c r="N337" i="4"/>
  <c r="O337" i="4" s="1"/>
  <c r="N369" i="4"/>
  <c r="O369" i="4" s="1"/>
  <c r="N368" i="4"/>
  <c r="O368" i="4" s="1"/>
  <c r="N367" i="4"/>
  <c r="O367" i="4" s="1"/>
  <c r="N366" i="4"/>
  <c r="O366" i="4" s="1"/>
  <c r="N364" i="4"/>
  <c r="O364" i="4" s="1"/>
  <c r="N363" i="4"/>
  <c r="O363" i="4" s="1"/>
  <c r="N362" i="4"/>
  <c r="O362" i="4" s="1"/>
  <c r="N361" i="4"/>
  <c r="O361" i="4" s="1"/>
  <c r="N358" i="4"/>
  <c r="O358" i="4" s="1"/>
  <c r="N338" i="4"/>
  <c r="O338" i="4" s="1"/>
  <c r="N341" i="4"/>
  <c r="O341" i="4" s="1"/>
  <c r="N344" i="4"/>
  <c r="O344" i="4" s="1"/>
  <c r="N349" i="4"/>
  <c r="O349" i="4" s="1"/>
  <c r="N351" i="4"/>
  <c r="O351" i="4" s="1"/>
  <c r="M359" i="4"/>
  <c r="O359" i="4" s="1"/>
  <c r="M321" i="4"/>
  <c r="O321" i="4" s="1"/>
  <c r="M315" i="4"/>
  <c r="O315" i="4" s="1"/>
  <c r="M303" i="4"/>
  <c r="O303" i="4" s="1"/>
  <c r="M298" i="4"/>
  <c r="O298" i="4" s="1"/>
  <c r="M288" i="4"/>
  <c r="O288" i="4" s="1"/>
  <c r="N360" i="4"/>
  <c r="O360" i="4" s="1"/>
  <c r="N356" i="4"/>
  <c r="O356" i="4" s="1"/>
  <c r="N336" i="4"/>
  <c r="O336" i="4" s="1"/>
  <c r="N346" i="4"/>
  <c r="O346" i="4" s="1"/>
  <c r="N345" i="4"/>
  <c r="O345" i="4" s="1"/>
  <c r="N342" i="4"/>
  <c r="O342" i="4" s="1"/>
  <c r="N355" i="4"/>
  <c r="O355" i="4" s="1"/>
  <c r="N335" i="4"/>
  <c r="O335" i="4" s="1"/>
  <c r="N343" i="4"/>
  <c r="O343" i="4" s="1"/>
  <c r="N348" i="4"/>
  <c r="O348" i="4" s="1"/>
  <c r="N340" i="4"/>
  <c r="O340" i="4" s="1"/>
  <c r="N354" i="4"/>
  <c r="O354" i="4" s="1"/>
  <c r="N353" i="4"/>
  <c r="O353" i="4" s="1"/>
  <c r="N352" i="4"/>
  <c r="O352" i="4" s="1"/>
  <c r="N347" i="4"/>
  <c r="O347" i="4" s="1"/>
  <c r="N350" i="4"/>
  <c r="O350" i="4" s="1"/>
  <c r="N327" i="4"/>
  <c r="O327" i="4" s="1"/>
  <c r="N325" i="4"/>
  <c r="O325" i="4" s="1"/>
  <c r="N323" i="4"/>
  <c r="O323" i="4" s="1"/>
  <c r="N317" i="4"/>
  <c r="O317" i="4" s="1"/>
  <c r="N314" i="4"/>
  <c r="O314" i="4" s="1"/>
  <c r="N313" i="4"/>
  <c r="O313" i="4" s="1"/>
  <c r="N312" i="4"/>
  <c r="O312" i="4" s="1"/>
  <c r="N311" i="4"/>
  <c r="O311" i="4" s="1"/>
  <c r="N309" i="4"/>
  <c r="O309" i="4" s="1"/>
  <c r="N307" i="4"/>
  <c r="O307" i="4" s="1"/>
  <c r="N305" i="4"/>
  <c r="O305" i="4" s="1"/>
  <c r="N304" i="4"/>
  <c r="O304" i="4" s="1"/>
  <c r="N302" i="4"/>
  <c r="O302" i="4" s="1"/>
  <c r="N300" i="4"/>
  <c r="O300" i="4" s="1"/>
  <c r="N297" i="4"/>
  <c r="O297" i="4" s="1"/>
  <c r="N296" i="4"/>
  <c r="O296" i="4" s="1"/>
  <c r="N295" i="4"/>
  <c r="O295" i="4" s="1"/>
  <c r="N291" i="4"/>
  <c r="O291" i="4" s="1"/>
  <c r="N289" i="4"/>
  <c r="O289" i="4" s="1"/>
  <c r="N287" i="4"/>
  <c r="O287" i="4" s="1"/>
  <c r="N272" i="4"/>
  <c r="O272" i="4" s="1"/>
  <c r="N268" i="4"/>
  <c r="O268" i="4" s="1"/>
  <c r="N264" i="4"/>
  <c r="O264" i="4" s="1"/>
  <c r="N260" i="4"/>
  <c r="O260" i="4" s="1"/>
  <c r="N256" i="4"/>
  <c r="O256" i="4" s="1"/>
  <c r="N252" i="4"/>
  <c r="O252" i="4" s="1"/>
  <c r="N246" i="4"/>
  <c r="O246" i="4" s="1"/>
  <c r="N240" i="4"/>
  <c r="O240" i="4" s="1"/>
  <c r="N226" i="4"/>
  <c r="O226" i="4" s="1"/>
  <c r="N220" i="4"/>
  <c r="O220" i="4" s="1"/>
  <c r="M188" i="4"/>
  <c r="O188" i="4" s="1"/>
  <c r="N158" i="4"/>
  <c r="M158" i="4"/>
  <c r="N147" i="4"/>
  <c r="M147" i="4"/>
  <c r="N143" i="4"/>
  <c r="M143" i="4"/>
  <c r="N137" i="4"/>
  <c r="M137" i="4"/>
  <c r="N133" i="4"/>
  <c r="M133" i="4"/>
  <c r="M109" i="4"/>
  <c r="N109" i="4"/>
  <c r="N76" i="4"/>
  <c r="M76" i="4"/>
  <c r="N150" i="4"/>
  <c r="M150" i="4"/>
  <c r="N86" i="4"/>
  <c r="M86" i="4"/>
  <c r="N144" i="4"/>
  <c r="M144" i="4"/>
  <c r="N138" i="4"/>
  <c r="M138" i="4"/>
  <c r="N134" i="4"/>
  <c r="M134" i="4"/>
  <c r="N130" i="4"/>
  <c r="M130" i="4"/>
  <c r="N73" i="4"/>
  <c r="M73" i="4"/>
  <c r="M184" i="4"/>
  <c r="O184" i="4" s="1"/>
  <c r="M251" i="4"/>
  <c r="O251" i="4" s="1"/>
  <c r="M247" i="4"/>
  <c r="O247" i="4" s="1"/>
  <c r="M245" i="4"/>
  <c r="O245" i="4" s="1"/>
  <c r="M244" i="4"/>
  <c r="O244" i="4" s="1"/>
  <c r="M243" i="4"/>
  <c r="O243" i="4" s="1"/>
  <c r="M242" i="4"/>
  <c r="O242" i="4" s="1"/>
  <c r="M239" i="4"/>
  <c r="O239" i="4" s="1"/>
  <c r="M238" i="4"/>
  <c r="O238" i="4" s="1"/>
  <c r="M237" i="4"/>
  <c r="O237" i="4" s="1"/>
  <c r="M236" i="4"/>
  <c r="O236" i="4" s="1"/>
  <c r="M235" i="4"/>
  <c r="O235" i="4" s="1"/>
  <c r="M234" i="4"/>
  <c r="O234" i="4" s="1"/>
  <c r="M233" i="4"/>
  <c r="O233" i="4" s="1"/>
  <c r="M231" i="4"/>
  <c r="O231" i="4" s="1"/>
  <c r="M230" i="4"/>
  <c r="O230" i="4" s="1"/>
  <c r="M228" i="4"/>
  <c r="O228" i="4" s="1"/>
  <c r="M225" i="4"/>
  <c r="O225" i="4" s="1"/>
  <c r="M224" i="4"/>
  <c r="O224" i="4" s="1"/>
  <c r="M216" i="4"/>
  <c r="O216" i="4" s="1"/>
  <c r="M215" i="4"/>
  <c r="O215" i="4" s="1"/>
  <c r="M212" i="4"/>
  <c r="O212" i="4" s="1"/>
  <c r="M211" i="4"/>
  <c r="O211" i="4" s="1"/>
  <c r="M209" i="4"/>
  <c r="O209" i="4" s="1"/>
  <c r="M208" i="4"/>
  <c r="O208" i="4" s="1"/>
  <c r="M207" i="4"/>
  <c r="O207" i="4" s="1"/>
  <c r="N153" i="4"/>
  <c r="M153" i="4"/>
  <c r="N87" i="4"/>
  <c r="M87" i="4"/>
  <c r="N145" i="4"/>
  <c r="M145" i="4"/>
  <c r="N139" i="4"/>
  <c r="M139" i="4"/>
  <c r="N135" i="4"/>
  <c r="M135" i="4"/>
  <c r="N131" i="4"/>
  <c r="M131" i="4"/>
  <c r="N74" i="4"/>
  <c r="M74" i="4"/>
  <c r="N71" i="4"/>
  <c r="M71" i="4"/>
  <c r="M157" i="4"/>
  <c r="O157" i="4" s="1"/>
  <c r="M149" i="4"/>
  <c r="O149" i="4" s="1"/>
  <c r="M180" i="4"/>
  <c r="O180" i="4" s="1"/>
  <c r="M178" i="4"/>
  <c r="O178" i="4" s="1"/>
  <c r="M176" i="4"/>
  <c r="O176" i="4" s="1"/>
  <c r="M174" i="4"/>
  <c r="O174" i="4" s="1"/>
  <c r="M172" i="4"/>
  <c r="O172" i="4" s="1"/>
  <c r="M171" i="4"/>
  <c r="O171" i="4" s="1"/>
  <c r="M169" i="4"/>
  <c r="O169" i="4" s="1"/>
  <c r="M166" i="4"/>
  <c r="O166" i="4" s="1"/>
  <c r="M164" i="4"/>
  <c r="O164" i="4" s="1"/>
  <c r="M162" i="4"/>
  <c r="O162" i="4" s="1"/>
  <c r="M160" i="4"/>
  <c r="O160" i="4" s="1"/>
  <c r="N931" i="4"/>
  <c r="M931" i="4"/>
  <c r="N901" i="4"/>
  <c r="M901" i="4"/>
  <c r="N845" i="4"/>
  <c r="M845" i="4"/>
  <c r="N841" i="4"/>
  <c r="M841" i="4"/>
  <c r="N837" i="4"/>
  <c r="M837" i="4"/>
  <c r="N833" i="4"/>
  <c r="M833" i="4"/>
  <c r="N829" i="4"/>
  <c r="M829" i="4"/>
  <c r="N761" i="4"/>
  <c r="M761" i="4"/>
  <c r="N726" i="4"/>
  <c r="M726" i="4"/>
  <c r="N714" i="4"/>
  <c r="M714" i="4"/>
  <c r="N702" i="4"/>
  <c r="M702" i="4"/>
  <c r="N675" i="4"/>
  <c r="M675" i="4"/>
  <c r="N671" i="4"/>
  <c r="M671" i="4"/>
  <c r="N644" i="4"/>
  <c r="M644" i="4"/>
  <c r="N622" i="4"/>
  <c r="M622" i="4"/>
  <c r="N606" i="4"/>
  <c r="M606" i="4"/>
  <c r="N575" i="4"/>
  <c r="M575" i="4"/>
  <c r="N571" i="4"/>
  <c r="M571" i="4"/>
  <c r="N561" i="4"/>
  <c r="M561" i="4"/>
  <c r="N550" i="4"/>
  <c r="M550" i="4"/>
  <c r="N524" i="4"/>
  <c r="M524" i="4"/>
  <c r="N494" i="4"/>
  <c r="M494" i="4"/>
  <c r="N482" i="4"/>
  <c r="M482" i="4"/>
  <c r="N449" i="4"/>
  <c r="M449" i="4"/>
  <c r="M119" i="4"/>
  <c r="O119" i="4" s="1"/>
  <c r="M116" i="4"/>
  <c r="O116" i="4" s="1"/>
  <c r="M111" i="4"/>
  <c r="O111" i="4" s="1"/>
  <c r="M107" i="4"/>
  <c r="O107" i="4" s="1"/>
  <c r="N18" i="4"/>
  <c r="O18" i="4" s="1"/>
  <c r="N16" i="4"/>
  <c r="O16" i="4" s="1"/>
  <c r="N14" i="4"/>
  <c r="O14" i="4" s="1"/>
  <c r="N13" i="4"/>
  <c r="N46" i="4"/>
  <c r="O46" i="4" s="1"/>
  <c r="N45" i="4"/>
  <c r="O45" i="4" s="1"/>
  <c r="N44" i="4"/>
  <c r="O44" i="4" s="1"/>
  <c r="N38" i="4"/>
  <c r="O38" i="4" s="1"/>
  <c r="M33" i="4"/>
  <c r="O33" i="4" s="1"/>
  <c r="N29" i="4"/>
  <c r="O29" i="4" s="1"/>
  <c r="N15" i="4"/>
  <c r="O15" i="4" s="1"/>
  <c r="M9" i="4"/>
  <c r="O9" i="4" s="1"/>
  <c r="N1487" i="4"/>
  <c r="O1487" i="4" s="1"/>
  <c r="N1453" i="4"/>
  <c r="O1453" i="4" s="1"/>
  <c r="N1444" i="4"/>
  <c r="O1444" i="4" s="1"/>
  <c r="N1414" i="4"/>
  <c r="O1414" i="4" s="1"/>
  <c r="N1380" i="4"/>
  <c r="O1380" i="4" s="1"/>
  <c r="N1357" i="4"/>
  <c r="O1357" i="4" s="1"/>
  <c r="N1334" i="4"/>
  <c r="O1334" i="4" s="1"/>
  <c r="N1319" i="4"/>
  <c r="O1319" i="4" s="1"/>
  <c r="N1276" i="4"/>
  <c r="O1276" i="4" s="1"/>
  <c r="N1254" i="4"/>
  <c r="O1254" i="4" s="1"/>
  <c r="N1229" i="4"/>
  <c r="O1229" i="4" s="1"/>
  <c r="N1216" i="4"/>
  <c r="O1216" i="4" s="1"/>
  <c r="N1204" i="4"/>
  <c r="O1204" i="4" s="1"/>
  <c r="N1188" i="4"/>
  <c r="O1188" i="4" s="1"/>
  <c r="N1157" i="4"/>
  <c r="O1157" i="4" s="1"/>
  <c r="N1144" i="4"/>
  <c r="O1144" i="4" s="1"/>
  <c r="N1128" i="4"/>
  <c r="O1128" i="4" s="1"/>
  <c r="N1118" i="4"/>
  <c r="O1118" i="4" s="1"/>
  <c r="N1107" i="4"/>
  <c r="O1107" i="4" s="1"/>
  <c r="N1076" i="4"/>
  <c r="O1076" i="4" s="1"/>
  <c r="N932" i="4"/>
  <c r="M932" i="4"/>
  <c r="N902" i="4"/>
  <c r="M902" i="4"/>
  <c r="N875" i="4"/>
  <c r="M875" i="4"/>
  <c r="N842" i="4"/>
  <c r="M842" i="4"/>
  <c r="N838" i="4"/>
  <c r="M838" i="4"/>
  <c r="N834" i="4"/>
  <c r="M834" i="4"/>
  <c r="N830" i="4"/>
  <c r="M830" i="4"/>
  <c r="N770" i="4"/>
  <c r="M770" i="4"/>
  <c r="N727" i="4"/>
  <c r="M727" i="4"/>
  <c r="N715" i="4"/>
  <c r="M715" i="4"/>
  <c r="N703" i="4"/>
  <c r="M703" i="4"/>
  <c r="N676" i="4"/>
  <c r="M676" i="4"/>
  <c r="N672" i="4"/>
  <c r="M672" i="4"/>
  <c r="N651" i="4"/>
  <c r="M651" i="4"/>
  <c r="N624" i="4"/>
  <c r="M624" i="4"/>
  <c r="N612" i="4"/>
  <c r="M612" i="4"/>
  <c r="N595" i="4"/>
  <c r="M595" i="4"/>
  <c r="N572" i="4"/>
  <c r="M572" i="4"/>
  <c r="N566" i="4"/>
  <c r="M566" i="4"/>
  <c r="N553" i="4"/>
  <c r="M553" i="4"/>
  <c r="N533" i="4"/>
  <c r="M533" i="4"/>
  <c r="N499" i="4"/>
  <c r="M499" i="4"/>
  <c r="N483" i="4"/>
  <c r="M483" i="4"/>
  <c r="N450" i="4"/>
  <c r="M450" i="4"/>
  <c r="N933" i="4"/>
  <c r="M933" i="4"/>
  <c r="N914" i="4"/>
  <c r="M914" i="4"/>
  <c r="N888" i="4"/>
  <c r="M888" i="4"/>
  <c r="N843" i="4"/>
  <c r="M843" i="4"/>
  <c r="N839" i="4"/>
  <c r="M839" i="4"/>
  <c r="N835" i="4"/>
  <c r="M835" i="4"/>
  <c r="N831" i="4"/>
  <c r="M831" i="4"/>
  <c r="N783" i="4"/>
  <c r="M783" i="4"/>
  <c r="N729" i="4"/>
  <c r="M729" i="4"/>
  <c r="N720" i="4"/>
  <c r="M720" i="4"/>
  <c r="N707" i="4"/>
  <c r="M707" i="4"/>
  <c r="N684" i="4"/>
  <c r="M684" i="4"/>
  <c r="N673" i="4"/>
  <c r="M673" i="4"/>
  <c r="N657" i="4"/>
  <c r="M657" i="4"/>
  <c r="N635" i="4"/>
  <c r="M635" i="4"/>
  <c r="N617" i="4"/>
  <c r="M617" i="4"/>
  <c r="N599" i="4"/>
  <c r="M599" i="4"/>
  <c r="N573" i="4"/>
  <c r="M573" i="4"/>
  <c r="N567" i="4"/>
  <c r="M567" i="4"/>
  <c r="N556" i="4"/>
  <c r="M556" i="4"/>
  <c r="N534" i="4"/>
  <c r="M534" i="4"/>
  <c r="N514" i="4"/>
  <c r="M514" i="4"/>
  <c r="N490" i="4"/>
  <c r="M490" i="4"/>
  <c r="N460" i="4"/>
  <c r="M460" i="4"/>
  <c r="M70" i="4"/>
  <c r="O70" i="4" s="1"/>
  <c r="M69" i="4"/>
  <c r="O69" i="4" s="1"/>
  <c r="N60" i="4"/>
  <c r="O60" i="4" s="1"/>
  <c r="M66" i="4"/>
  <c r="O66" i="4" s="1"/>
  <c r="M52" i="4"/>
  <c r="O52" i="4" s="1"/>
  <c r="M58" i="4"/>
  <c r="O58" i="4" s="1"/>
  <c r="M57" i="4"/>
  <c r="O57" i="4" s="1"/>
  <c r="M56" i="4"/>
  <c r="O56" i="4" s="1"/>
  <c r="M55" i="4"/>
  <c r="O55" i="4" s="1"/>
  <c r="M54" i="4"/>
  <c r="O54" i="4" s="1"/>
  <c r="N48" i="4"/>
  <c r="O48" i="4" s="1"/>
  <c r="M51" i="4"/>
  <c r="O51" i="4" s="1"/>
  <c r="M50" i="4"/>
  <c r="O50" i="4" s="1"/>
  <c r="M49" i="4"/>
  <c r="O49" i="4" s="1"/>
  <c r="M40" i="4"/>
  <c r="O40" i="4" s="1"/>
  <c r="M37" i="4"/>
  <c r="O37" i="4" s="1"/>
  <c r="N35" i="4"/>
  <c r="O35" i="4" s="1"/>
  <c r="N31" i="4"/>
  <c r="O31" i="4" s="1"/>
  <c r="M17" i="4"/>
  <c r="O17" i="4" s="1"/>
  <c r="N10" i="4"/>
  <c r="O10" i="4" s="1"/>
  <c r="N11" i="4"/>
  <c r="O11" i="4" s="1"/>
  <c r="M1488" i="4"/>
  <c r="O1488" i="4" s="1"/>
  <c r="M1466" i="4"/>
  <c r="O1466" i="4" s="1"/>
  <c r="M1450" i="4"/>
  <c r="O1450" i="4" s="1"/>
  <c r="M1421" i="4"/>
  <c r="O1421" i="4" s="1"/>
  <c r="M1385" i="4"/>
  <c r="O1385" i="4" s="1"/>
  <c r="M1365" i="4"/>
  <c r="O1365" i="4" s="1"/>
  <c r="M1335" i="4"/>
  <c r="O1335" i="4" s="1"/>
  <c r="M1320" i="4"/>
  <c r="O1320" i="4" s="1"/>
  <c r="M1296" i="4"/>
  <c r="O1296" i="4" s="1"/>
  <c r="M1255" i="4"/>
  <c r="O1255" i="4" s="1"/>
  <c r="M1230" i="4"/>
  <c r="O1230" i="4" s="1"/>
  <c r="M1220" i="4"/>
  <c r="O1220" i="4" s="1"/>
  <c r="M1206" i="4"/>
  <c r="O1206" i="4" s="1"/>
  <c r="M1189" i="4"/>
  <c r="O1189" i="4" s="1"/>
  <c r="M1167" i="4"/>
  <c r="O1167" i="4" s="1"/>
  <c r="M1145" i="4"/>
  <c r="O1145" i="4" s="1"/>
  <c r="M1135" i="4"/>
  <c r="O1135" i="4" s="1"/>
  <c r="M1125" i="4"/>
  <c r="O1125" i="4" s="1"/>
  <c r="M1108" i="4"/>
  <c r="O1108" i="4" s="1"/>
  <c r="M1083" i="4"/>
  <c r="O1083" i="4" s="1"/>
  <c r="N944" i="4"/>
  <c r="M944" i="4"/>
  <c r="N915" i="4"/>
  <c r="M915" i="4"/>
  <c r="N889" i="4"/>
  <c r="M889" i="4"/>
  <c r="N844" i="4"/>
  <c r="M844" i="4"/>
  <c r="N840" i="4"/>
  <c r="M840" i="4"/>
  <c r="N836" i="4"/>
  <c r="M836" i="4"/>
  <c r="N832" i="4"/>
  <c r="M832" i="4"/>
  <c r="N803" i="4"/>
  <c r="M803" i="4"/>
  <c r="N730" i="4"/>
  <c r="M730" i="4"/>
  <c r="N724" i="4"/>
  <c r="M724" i="4"/>
  <c r="N711" i="4"/>
  <c r="M711" i="4"/>
  <c r="N686" i="4"/>
  <c r="M686" i="4"/>
  <c r="N674" i="4"/>
  <c r="M674" i="4"/>
  <c r="N670" i="4"/>
  <c r="M670" i="4"/>
  <c r="N640" i="4"/>
  <c r="M640" i="4"/>
  <c r="N618" i="4"/>
  <c r="M618" i="4"/>
  <c r="N602" i="4"/>
  <c r="M602" i="4"/>
  <c r="N574" i="4"/>
  <c r="M574" i="4"/>
  <c r="N570" i="4"/>
  <c r="M570" i="4"/>
  <c r="N559" i="4"/>
  <c r="M559" i="4"/>
  <c r="N544" i="4"/>
  <c r="M544" i="4"/>
  <c r="N523" i="4"/>
  <c r="M523" i="4"/>
  <c r="N492" i="4"/>
  <c r="M492" i="4"/>
  <c r="N470" i="4"/>
  <c r="M470" i="4"/>
  <c r="N448" i="4"/>
  <c r="M448" i="4"/>
  <c r="M1060" i="4"/>
  <c r="O1060" i="4" s="1"/>
  <c r="M1049" i="4"/>
  <c r="O1049" i="4" s="1"/>
  <c r="M1043" i="4"/>
  <c r="O1043" i="4" s="1"/>
  <c r="M1037" i="4"/>
  <c r="O1037" i="4" s="1"/>
  <c r="M1035" i="4"/>
  <c r="O1035" i="4" s="1"/>
  <c r="M1033" i="4"/>
  <c r="O1033" i="4" s="1"/>
  <c r="M1009" i="4"/>
  <c r="O1009" i="4" s="1"/>
  <c r="M977" i="4"/>
  <c r="O977" i="4" s="1"/>
  <c r="M430" i="4"/>
  <c r="O430" i="4" s="1"/>
  <c r="M429" i="4"/>
  <c r="O429" i="4" s="1"/>
  <c r="M416" i="4"/>
  <c r="O416" i="4" s="1"/>
  <c r="M407" i="4"/>
  <c r="O407" i="4" s="1"/>
  <c r="M396" i="4"/>
  <c r="O396" i="4" s="1"/>
  <c r="M384" i="4"/>
  <c r="O384" i="4" s="1"/>
  <c r="M383" i="4"/>
  <c r="O383" i="4" s="1"/>
  <c r="M380" i="4"/>
  <c r="O380" i="4" s="1"/>
  <c r="M374" i="4"/>
  <c r="O374" i="4" s="1"/>
  <c r="M373" i="4"/>
  <c r="O373" i="4" s="1"/>
  <c r="M365" i="4"/>
  <c r="O365" i="4" s="1"/>
  <c r="M334" i="4"/>
  <c r="O334" i="4" s="1"/>
  <c r="M333" i="4"/>
  <c r="O333" i="4" s="1"/>
  <c r="M332" i="4"/>
  <c r="O332" i="4" s="1"/>
  <c r="M331" i="4"/>
  <c r="O331" i="4" s="1"/>
  <c r="M330" i="4"/>
  <c r="O330" i="4" s="1"/>
  <c r="M316" i="4"/>
  <c r="O316" i="4" s="1"/>
  <c r="M290" i="4"/>
  <c r="O290" i="4" s="1"/>
  <c r="M197" i="4"/>
  <c r="O197" i="4" s="1"/>
  <c r="M196" i="4"/>
  <c r="O196" i="4" s="1"/>
  <c r="M183" i="4"/>
  <c r="O183" i="4" s="1"/>
  <c r="M182" i="4"/>
  <c r="O182" i="4" s="1"/>
  <c r="M168" i="4"/>
  <c r="O168" i="4" s="1"/>
  <c r="M155" i="4"/>
  <c r="O155" i="4" s="1"/>
  <c r="M154" i="4"/>
  <c r="O154" i="4" s="1"/>
  <c r="M141" i="4"/>
  <c r="O141" i="4" s="1"/>
  <c r="M140" i="4"/>
  <c r="O140" i="4" s="1"/>
  <c r="M115" i="4"/>
  <c r="O115" i="4" s="1"/>
  <c r="M108" i="4"/>
  <c r="O108" i="4" s="1"/>
  <c r="M100" i="4"/>
  <c r="O100" i="4" s="1"/>
  <c r="M95" i="4"/>
  <c r="O95" i="4" s="1"/>
  <c r="M85" i="4"/>
  <c r="O85" i="4" s="1"/>
  <c r="M80" i="4"/>
  <c r="O80" i="4" s="1"/>
  <c r="M68" i="4"/>
  <c r="O68" i="4" s="1"/>
  <c r="M61" i="4"/>
  <c r="O61" i="4" s="1"/>
  <c r="M59" i="4"/>
  <c r="O59" i="4" s="1"/>
  <c r="M53" i="4"/>
  <c r="O53" i="4" s="1"/>
  <c r="M43" i="4"/>
  <c r="O43" i="4" s="1"/>
  <c r="M34" i="4"/>
  <c r="O34" i="4" s="1"/>
  <c r="M22" i="4"/>
  <c r="O22" i="4" s="1"/>
  <c r="M21" i="4"/>
  <c r="O21" i="4" s="1"/>
  <c r="M20" i="4"/>
  <c r="O20" i="4" s="1"/>
  <c r="O1972" i="4" l="1"/>
  <c r="O1894" i="4"/>
  <c r="O1950" i="4"/>
  <c r="O1867" i="4"/>
  <c r="O1862" i="4"/>
  <c r="O1855" i="4"/>
  <c r="O1959" i="4"/>
  <c r="O1877" i="4"/>
  <c r="O1895" i="4"/>
  <c r="O1883" i="4"/>
  <c r="O1903" i="4"/>
  <c r="O1889" i="4"/>
  <c r="O1902" i="4"/>
  <c r="O1887" i="4"/>
  <c r="O1891" i="4"/>
  <c r="O1935" i="4"/>
  <c r="O1893" i="4"/>
  <c r="O1943" i="4"/>
  <c r="O1921" i="4"/>
  <c r="O1919" i="4"/>
  <c r="O1905" i="4"/>
  <c r="O1910" i="4"/>
  <c r="O1967" i="4"/>
  <c r="O1907" i="4"/>
  <c r="O1977" i="4"/>
  <c r="O1975" i="4"/>
  <c r="O1945" i="4"/>
  <c r="O1913" i="4"/>
  <c r="O1892" i="4"/>
  <c r="O1953" i="4"/>
  <c r="O1971" i="4"/>
  <c r="O1858" i="4"/>
  <c r="O1908" i="4"/>
  <c r="O1932" i="4"/>
  <c r="O1929" i="4"/>
  <c r="O1934" i="4"/>
  <c r="O1946" i="4"/>
  <c r="O1979" i="4"/>
  <c r="O1981" i="4"/>
  <c r="O1865" i="4"/>
  <c r="O1866" i="4"/>
  <c r="O1948" i="4"/>
  <c r="O1940" i="4"/>
  <c r="O1964" i="4"/>
  <c r="O1973" i="4"/>
  <c r="O1974" i="4"/>
  <c r="O1978" i="4"/>
  <c r="O1878" i="4"/>
  <c r="O1860" i="4"/>
  <c r="O1920" i="4"/>
  <c r="O1854" i="4"/>
  <c r="O1938" i="4"/>
  <c r="O1958" i="4"/>
  <c r="O1873" i="4"/>
  <c r="O1863" i="4"/>
  <c r="O1937" i="4"/>
  <c r="O1911" i="4"/>
  <c r="O1942" i="4"/>
  <c r="O1952" i="4"/>
  <c r="O1947" i="4"/>
  <c r="O1915" i="4"/>
  <c r="O1876" i="4"/>
  <c r="O1917" i="4"/>
  <c r="O1965" i="4"/>
  <c r="O1906" i="4"/>
  <c r="O1980" i="4"/>
  <c r="O1904" i="4"/>
  <c r="O1853" i="4"/>
  <c r="O1925" i="4"/>
  <c r="O1916" i="4"/>
  <c r="O1898" i="4"/>
  <c r="O1939" i="4"/>
  <c r="O1944" i="4"/>
  <c r="O1949" i="4"/>
  <c r="O1960" i="4"/>
  <c r="O1955" i="4"/>
  <c r="O1956" i="4"/>
  <c r="O1969" i="4"/>
  <c r="O1856" i="4"/>
  <c r="O1875" i="4"/>
  <c r="O1912" i="4"/>
  <c r="O1857" i="4"/>
  <c r="O1859" i="4"/>
  <c r="O1861" i="4"/>
  <c r="O1864" i="4"/>
  <c r="O1982" i="4"/>
  <c r="O1885" i="4"/>
  <c r="O1868" i="4"/>
  <c r="O1869" i="4"/>
  <c r="O1968" i="4"/>
  <c r="O1874" i="4"/>
  <c r="O1976" i="4"/>
  <c r="O1986" i="4"/>
  <c r="O1897" i="4"/>
  <c r="O1936" i="4"/>
  <c r="O1882" i="4"/>
  <c r="O1881" i="4"/>
  <c r="O1872" i="4"/>
  <c r="O1890" i="4"/>
  <c r="O1970" i="4"/>
  <c r="O1985" i="4"/>
  <c r="O1909" i="4"/>
  <c r="O1941" i="4"/>
  <c r="O1888" i="4"/>
  <c r="O1886" i="4"/>
  <c r="O1918" i="4"/>
  <c r="O1983" i="4"/>
  <c r="O1984" i="4"/>
  <c r="O1896" i="4"/>
  <c r="O1914" i="4"/>
  <c r="O1901" i="4"/>
  <c r="O1966" i="4"/>
  <c r="O1884" i="4"/>
  <c r="O1850" i="4"/>
  <c r="O1847" i="4"/>
  <c r="O1848" i="4"/>
  <c r="O1852" i="4"/>
  <c r="O1849" i="4"/>
  <c r="O1851" i="4"/>
  <c r="O731" i="4"/>
  <c r="O742" i="4"/>
  <c r="O745" i="4"/>
  <c r="O738" i="4"/>
  <c r="O1393" i="4"/>
  <c r="O1759" i="4"/>
  <c r="O1370" i="4"/>
  <c r="O406" i="4"/>
  <c r="O419" i="4"/>
  <c r="O389" i="4"/>
  <c r="O410" i="4"/>
  <c r="O426" i="4"/>
  <c r="O440" i="4"/>
  <c r="O428" i="4"/>
  <c r="O112" i="4"/>
  <c r="O329" i="4"/>
  <c r="O451" i="4"/>
  <c r="O813" i="4"/>
  <c r="O1274" i="4"/>
  <c r="O1291" i="4"/>
  <c r="O1308" i="4"/>
  <c r="O1268" i="4"/>
  <c r="O1285" i="4"/>
  <c r="O1304" i="4"/>
  <c r="O1342" i="4"/>
  <c r="O1436" i="4"/>
  <c r="O1458" i="4"/>
  <c r="O1455" i="4"/>
  <c r="O1474" i="4"/>
  <c r="O1492" i="4"/>
  <c r="O1507" i="4"/>
  <c r="O1762" i="4"/>
  <c r="O1278" i="4"/>
  <c r="O1271" i="4"/>
  <c r="O301" i="4"/>
  <c r="O466" i="4"/>
  <c r="O708" i="4"/>
  <c r="O802" i="4"/>
  <c r="O814" i="4"/>
  <c r="O39" i="4"/>
  <c r="O1345" i="4"/>
  <c r="O1438" i="4"/>
  <c r="O1459" i="4"/>
  <c r="O1437" i="4"/>
  <c r="O1457" i="4"/>
  <c r="O1476" i="4"/>
  <c r="O1494" i="4"/>
  <c r="O1509" i="4"/>
  <c r="O1633" i="4"/>
  <c r="O598" i="4"/>
  <c r="O683" i="4"/>
  <c r="O1065" i="4"/>
  <c r="O1174" i="4"/>
  <c r="O587" i="4"/>
  <c r="O130" i="4"/>
  <c r="O138" i="4"/>
  <c r="O86" i="4"/>
  <c r="O75" i="4"/>
  <c r="O132" i="4"/>
  <c r="O142" i="4"/>
  <c r="O82" i="4"/>
  <c r="O156" i="4"/>
  <c r="O399" i="4"/>
  <c r="O413" i="4"/>
  <c r="O398" i="4"/>
  <c r="O421" i="4"/>
  <c r="O433" i="4"/>
  <c r="O443" i="4"/>
  <c r="O435" i="4"/>
  <c r="O1351" i="4"/>
  <c r="O1440" i="4"/>
  <c r="O1461" i="4"/>
  <c r="O1484" i="4"/>
  <c r="O1496" i="4"/>
  <c r="O1764" i="4"/>
  <c r="O1293" i="4"/>
  <c r="O1344" i="4"/>
  <c r="O1441" i="4"/>
  <c r="O1434" i="4"/>
  <c r="O1470" i="4"/>
  <c r="O1505" i="4"/>
  <c r="O26" i="4"/>
  <c r="O308" i="4"/>
  <c r="O1194" i="4"/>
  <c r="O1368" i="4"/>
  <c r="O79" i="4"/>
  <c r="O125" i="4"/>
  <c r="O88" i="4"/>
  <c r="O93" i="4"/>
  <c r="O102" i="4"/>
  <c r="O200" i="4"/>
  <c r="O679" i="4"/>
  <c r="O763" i="4"/>
  <c r="O789" i="4"/>
  <c r="O36" i="4"/>
  <c r="O319" i="4"/>
  <c r="O504" i="4"/>
  <c r="O511" i="4"/>
  <c r="O520" i="4"/>
  <c r="O528" i="4"/>
  <c r="O1126" i="4"/>
  <c r="O1256" i="4"/>
  <c r="O121" i="4"/>
  <c r="O91" i="4"/>
  <c r="O97" i="4"/>
  <c r="O194" i="4"/>
  <c r="O206" i="4"/>
  <c r="O510" i="4"/>
  <c r="O552" i="4"/>
  <c r="O562" i="4"/>
  <c r="O712" i="4"/>
  <c r="O767" i="4"/>
  <c r="O784" i="4"/>
  <c r="O1253" i="4"/>
  <c r="O1282" i="4"/>
  <c r="O1299" i="4"/>
  <c r="O1314" i="4"/>
  <c r="O1275" i="4"/>
  <c r="O1290" i="4"/>
  <c r="O1309" i="4"/>
  <c r="O1090" i="4"/>
  <c r="O1222" i="4"/>
  <c r="O1472" i="4"/>
  <c r="O117" i="4"/>
  <c r="O652" i="4"/>
  <c r="O751" i="4"/>
  <c r="O960" i="4"/>
  <c r="O1109" i="4"/>
  <c r="O1240" i="4"/>
  <c r="O114" i="4"/>
  <c r="O152" i="4"/>
  <c r="O464" i="4"/>
  <c r="O630" i="4"/>
  <c r="O776" i="4"/>
  <c r="O448" i="4"/>
  <c r="O544" i="4"/>
  <c r="O570" i="4"/>
  <c r="O640" i="4"/>
  <c r="O711" i="4"/>
  <c r="O832" i="4"/>
  <c r="O840" i="4"/>
  <c r="O944" i="4"/>
  <c r="O534" i="4"/>
  <c r="O567" i="4"/>
  <c r="O635" i="4"/>
  <c r="O707" i="4"/>
  <c r="O729" i="4"/>
  <c r="O839" i="4"/>
  <c r="O888" i="4"/>
  <c r="O483" i="4"/>
  <c r="O566" i="4"/>
  <c r="O595" i="4"/>
  <c r="O672" i="4"/>
  <c r="O727" i="4"/>
  <c r="O830" i="4"/>
  <c r="O875" i="4"/>
  <c r="O932" i="4"/>
  <c r="O76" i="4"/>
  <c r="O143" i="4"/>
  <c r="N7" i="4"/>
  <c r="O550" i="4"/>
  <c r="O571" i="4"/>
  <c r="O606" i="4"/>
  <c r="O644" i="4"/>
  <c r="O675" i="4"/>
  <c r="O714" i="4"/>
  <c r="O761" i="4"/>
  <c r="O833" i="4"/>
  <c r="O841" i="4"/>
  <c r="O901" i="4"/>
  <c r="O74" i="4"/>
  <c r="O131" i="4"/>
  <c r="O139" i="4"/>
  <c r="O87" i="4"/>
  <c r="O109" i="4"/>
  <c r="O1251" i="4"/>
  <c r="O1280" i="4"/>
  <c r="O1295" i="4"/>
  <c r="O1312" i="4"/>
  <c r="O1273" i="4"/>
  <c r="O1288" i="4"/>
  <c r="O1307" i="4"/>
  <c r="O1384" i="4"/>
  <c r="O1405" i="4"/>
  <c r="O1427" i="4"/>
  <c r="O1389" i="4"/>
  <c r="O1511" i="4"/>
  <c r="O1379" i="4"/>
  <c r="O1419" i="4"/>
  <c r="O1477" i="4"/>
  <c r="O1523" i="4"/>
  <c r="O1513" i="4"/>
  <c r="O1630" i="4"/>
  <c r="O1715" i="4"/>
  <c r="O1729" i="4"/>
  <c r="O1493" i="4"/>
  <c r="O497" i="4"/>
  <c r="O472" i="4"/>
  <c r="O810" i="4"/>
  <c r="O1036" i="4"/>
  <c r="O1207" i="4"/>
  <c r="O175" i="4"/>
  <c r="O649" i="4"/>
  <c r="O740" i="4"/>
  <c r="O23" i="4"/>
  <c r="O293" i="4"/>
  <c r="O452" i="4"/>
  <c r="O807" i="4"/>
  <c r="O1452" i="4"/>
  <c r="O487" i="4"/>
  <c r="O719" i="4"/>
  <c r="O823" i="4"/>
  <c r="O394" i="4"/>
  <c r="O408" i="4"/>
  <c r="O371" i="4"/>
  <c r="O391" i="4"/>
  <c r="O411" i="4"/>
  <c r="O427" i="4"/>
  <c r="O441" i="4"/>
  <c r="O431" i="4"/>
  <c r="O395" i="4"/>
  <c r="O375" i="4"/>
  <c r="O397" i="4"/>
  <c r="O412" i="4"/>
  <c r="O432" i="4"/>
  <c r="O442" i="4"/>
  <c r="O434" i="4"/>
  <c r="O457" i="4"/>
  <c r="O1136" i="4"/>
  <c r="O1297" i="4"/>
  <c r="O187" i="4"/>
  <c r="O577" i="4"/>
  <c r="O677" i="4"/>
  <c r="O733" i="4"/>
  <c r="O736" i="4"/>
  <c r="O324" i="4"/>
  <c r="O530" i="4"/>
  <c r="O481" i="4"/>
  <c r="O818" i="4"/>
  <c r="O513" i="4"/>
  <c r="O492" i="4"/>
  <c r="O602" i="4"/>
  <c r="O674" i="4"/>
  <c r="O730" i="4"/>
  <c r="O889" i="4"/>
  <c r="O490" i="4"/>
  <c r="O599" i="4"/>
  <c r="O673" i="4"/>
  <c r="O831" i="4"/>
  <c r="O933" i="4"/>
  <c r="O533" i="4"/>
  <c r="O624" i="4"/>
  <c r="O703" i="4"/>
  <c r="O838" i="4"/>
  <c r="O133" i="4"/>
  <c r="O1286" i="4"/>
  <c r="O1279" i="4"/>
  <c r="O1354" i="4"/>
  <c r="O1462" i="4"/>
  <c r="O1454" i="4"/>
  <c r="O1497" i="4"/>
  <c r="O1556" i="4"/>
  <c r="O1146" i="4"/>
  <c r="O1324" i="4"/>
  <c r="O1336" i="4"/>
  <c r="O167" i="4"/>
  <c r="O704" i="4"/>
  <c r="O494" i="4"/>
  <c r="O73" i="4"/>
  <c r="O134" i="4"/>
  <c r="O144" i="4"/>
  <c r="O150" i="4"/>
  <c r="O137" i="4"/>
  <c r="O147" i="4"/>
  <c r="O158" i="4"/>
  <c r="O13" i="4"/>
  <c r="O500" i="4"/>
  <c r="O507" i="4"/>
  <c r="O516" i="4"/>
  <c r="O526" i="4"/>
  <c r="O532" i="4"/>
  <c r="O1272" i="4"/>
  <c r="O1289" i="4"/>
  <c r="O1306" i="4"/>
  <c r="O1266" i="4"/>
  <c r="O1283" i="4"/>
  <c r="O1302" i="4"/>
  <c r="O1316" i="4"/>
  <c r="O1350" i="4"/>
  <c r="O1433" i="4"/>
  <c r="O1447" i="4"/>
  <c r="O1432" i="4"/>
  <c r="O1449" i="4"/>
  <c r="O1469" i="4"/>
  <c r="O1481" i="4"/>
  <c r="O1503" i="4"/>
  <c r="O1510" i="4"/>
  <c r="O1773" i="4"/>
  <c r="O1267" i="4"/>
  <c r="O1313" i="4"/>
  <c r="O1456" i="4"/>
  <c r="O1460" i="4"/>
  <c r="O1483" i="4"/>
  <c r="O1429" i="4"/>
  <c r="O1445" i="4"/>
  <c r="O1430" i="4"/>
  <c r="O1448" i="4"/>
  <c r="O1467" i="4"/>
  <c r="O1480" i="4"/>
  <c r="O1501" i="4"/>
  <c r="O1310" i="4"/>
  <c r="O1305" i="4"/>
  <c r="O1435" i="4"/>
  <c r="O1442" i="4"/>
  <c r="O1478" i="4"/>
  <c r="O449" i="4"/>
  <c r="M7" i="4"/>
  <c r="O470" i="4"/>
  <c r="O523" i="4"/>
  <c r="O559" i="4"/>
  <c r="O574" i="4"/>
  <c r="O618" i="4"/>
  <c r="O670" i="4"/>
  <c r="O686" i="4"/>
  <c r="O724" i="4"/>
  <c r="O803" i="4"/>
  <c r="O836" i="4"/>
  <c r="O844" i="4"/>
  <c r="O915" i="4"/>
  <c r="O460" i="4"/>
  <c r="O514" i="4"/>
  <c r="O556" i="4"/>
  <c r="O573" i="4"/>
  <c r="O617" i="4"/>
  <c r="O657" i="4"/>
  <c r="O684" i="4"/>
  <c r="O720" i="4"/>
  <c r="O783" i="4"/>
  <c r="O835" i="4"/>
  <c r="O843" i="4"/>
  <c r="O914" i="4"/>
  <c r="O450" i="4"/>
  <c r="O499" i="4"/>
  <c r="O553" i="4"/>
  <c r="O572" i="4"/>
  <c r="O612" i="4"/>
  <c r="O651" i="4"/>
  <c r="O676" i="4"/>
  <c r="O715" i="4"/>
  <c r="O770" i="4"/>
  <c r="O834" i="4"/>
  <c r="O842" i="4"/>
  <c r="O902" i="4"/>
  <c r="O482" i="4"/>
  <c r="O524" i="4"/>
  <c r="O561" i="4"/>
  <c r="O575" i="4"/>
  <c r="O622" i="4"/>
  <c r="O671" i="4"/>
  <c r="O702" i="4"/>
  <c r="O726" i="4"/>
  <c r="O829" i="4"/>
  <c r="O837" i="4"/>
  <c r="O845" i="4"/>
  <c r="O931" i="4"/>
  <c r="O71" i="4"/>
  <c r="O135" i="4"/>
  <c r="O145" i="4"/>
  <c r="O153" i="4"/>
  <c r="O72" i="4"/>
  <c r="O136" i="4"/>
  <c r="O146" i="4"/>
  <c r="O83" i="4"/>
  <c r="O400" i="4"/>
  <c r="O414" i="4"/>
  <c r="O378" i="4"/>
  <c r="O401" i="4"/>
  <c r="O436" i="4"/>
  <c r="O444" i="4"/>
  <c r="O446" i="4"/>
  <c r="O405" i="4"/>
  <c r="O418" i="4"/>
  <c r="O387" i="4"/>
  <c r="O409" i="4"/>
  <c r="O424" i="4"/>
  <c r="O439" i="4"/>
  <c r="O423" i="4"/>
  <c r="O403" i="4"/>
  <c r="O417" i="4"/>
  <c r="O385" i="4"/>
  <c r="O404" i="4"/>
  <c r="O422" i="4"/>
  <c r="O438" i="4"/>
  <c r="O420" i="4"/>
  <c r="O1265" i="4"/>
  <c r="O1284" i="4"/>
  <c r="O1301" i="4"/>
  <c r="O1317" i="4"/>
  <c r="O1277" i="4"/>
  <c r="O1292" i="4"/>
  <c r="O1311" i="4"/>
  <c r="O1270" i="4"/>
  <c r="O1287" i="4"/>
  <c r="O1281" i="4"/>
  <c r="O1300" i="4"/>
  <c r="O1315" i="4"/>
  <c r="O1366" i="4"/>
  <c r="O1402" i="4"/>
  <c r="O1424" i="4"/>
  <c r="O1500" i="4"/>
  <c r="O1593" i="4"/>
  <c r="O1618" i="4"/>
  <c r="O1397" i="4"/>
  <c r="O1468" i="4"/>
  <c r="O1530" i="4"/>
  <c r="O1602" i="4"/>
  <c r="O1723" i="4"/>
  <c r="O1331" i="4"/>
  <c r="O1355" i="4"/>
  <c r="O1443" i="4"/>
  <c r="O1463" i="4"/>
  <c r="O1446" i="4"/>
  <c r="O1465" i="4"/>
  <c r="O1499" i="4"/>
  <c r="O1508" i="4"/>
  <c r="O1631" i="4"/>
  <c r="O1766" i="4"/>
  <c r="O1303" i="4"/>
  <c r="O1294" i="4"/>
  <c r="O402" i="4"/>
  <c r="O415" i="4"/>
  <c r="O382" i="4"/>
  <c r="O425" i="4"/>
  <c r="O437" i="4"/>
  <c r="O445" i="4"/>
  <c r="O1318" i="4"/>
  <c r="O1375" i="4"/>
  <c r="O1415" i="4"/>
  <c r="O1609" i="4"/>
  <c r="O1649" i="4"/>
  <c r="O1329" i="4"/>
  <c r="O1410" i="4"/>
  <c r="O7" i="4" l="1"/>
</calcChain>
</file>

<file path=xl/sharedStrings.xml><?xml version="1.0" encoding="utf-8"?>
<sst xmlns="http://schemas.openxmlformats.org/spreadsheetml/2006/main" count="3557" uniqueCount="573">
  <si>
    <t>ГБУЗ "РКБ"</t>
  </si>
  <si>
    <t>ГБУЗ "РДКБ"</t>
  </si>
  <si>
    <t>ГБУЗ "РОД"</t>
  </si>
  <si>
    <t>ГБУЗ "РКВД"</t>
  </si>
  <si>
    <t>ГБУЗ "РЦВМР"</t>
  </si>
  <si>
    <t>ГБУЗ "Республиканский центр пульмонологической помощи" МЗ РСО-А</t>
  </si>
  <si>
    <t>ГБУЗ "РЭД"</t>
  </si>
  <si>
    <t>ГБУЗ "КБСП"</t>
  </si>
  <si>
    <t>ГБУЗ "Родильный дом №1"</t>
  </si>
  <si>
    <t>ГБУЗ "Родильный дом №2"</t>
  </si>
  <si>
    <t>ГБУЗ "Поликлиника № 1"</t>
  </si>
  <si>
    <t>ГБУЗ  "Поликлиника № 4"</t>
  </si>
  <si>
    <t>ГБУЗ РСО-А "Республиканский клинико-диагностический центр"(  студенческая  пол-ка № 6)</t>
  </si>
  <si>
    <t>ГБУЗ  "Поликлиника № 7"</t>
  </si>
  <si>
    <t>ГБУЗ "Дет. поликлиника №1"</t>
  </si>
  <si>
    <t>ГБУЗ "Дет. поликлиника №2"</t>
  </si>
  <si>
    <t>ГБУЗ "Дет. поликлиника №3"</t>
  </si>
  <si>
    <t>ГБУЗ "Дет. поликлиника №4"</t>
  </si>
  <si>
    <t>ГБУЗ "Станция скорой  мед.  помощи"</t>
  </si>
  <si>
    <t>ГБУЗ "Алагирская ЦРБ"</t>
  </si>
  <si>
    <t>ГБУЗ "Ардонская ЦРБ"</t>
  </si>
  <si>
    <t>ГБУЗ "Дигорская ЦРБ"</t>
  </si>
  <si>
    <t>ГБУЗ "Ирафская ЦРБ"</t>
  </si>
  <si>
    <t>ГБУЗ "Кировская ЦРБ"</t>
  </si>
  <si>
    <t>ГБУЗ "Моздокская ЦРБ"</t>
  </si>
  <si>
    <t>ГБУЗ "Правобережная ЦРКБ"</t>
  </si>
  <si>
    <t>ГБУЗ "Пригородная ЦРБ"</t>
  </si>
  <si>
    <t>ФГБОУ ВО  СОГМА МЗ</t>
  </si>
  <si>
    <t>НУЗ "Узловая больница на ст. Владикавказ ОАО "РЖД"</t>
  </si>
  <si>
    <t>ФКУЗ "МСЧ МВД России по РСО-А"</t>
  </si>
  <si>
    <t xml:space="preserve">ГАУЗ  «Республиканская офтальмологическая больница» </t>
  </si>
  <si>
    <t>ГБУЗ "Республиканский центр охраны здоровья семьи и репродукции"</t>
  </si>
  <si>
    <t>ФГКУ "412 ВГ" Минобороны России"</t>
  </si>
  <si>
    <t>ФГБУ "СКММ центр МЗ РФ" (Беслан)</t>
  </si>
  <si>
    <t>ООО "Северо-Кавказский нефрологический центр"(Беслан)</t>
  </si>
  <si>
    <t>ООО "БМК" осетинский филиал (КБСП)</t>
  </si>
  <si>
    <t>ООО"МедФарн"(пол-ка, дневной стационар)</t>
  </si>
  <si>
    <t>АО «Стоматология»</t>
  </si>
  <si>
    <t>ООО "3-я стоматология"</t>
  </si>
  <si>
    <t>ООО"КБ" стоматология</t>
  </si>
  <si>
    <t>ООО "ЭСТЕТ"(стоматология)</t>
  </si>
  <si>
    <t>ООО Стоматология "Лаки-Дент"</t>
  </si>
  <si>
    <t>ООО "Прима"(стоматология)</t>
  </si>
  <si>
    <t>ООО"Юнидент плюс"(стоматология)</t>
  </si>
  <si>
    <t>ООО "Стар"(стоматология)</t>
  </si>
  <si>
    <t>ООО "Стоматология №1"</t>
  </si>
  <si>
    <t>ООО "Городская стоматологическая пол-ка № 1"</t>
  </si>
  <si>
    <t>ООО "Хэппи дент"(стоматология)</t>
  </si>
  <si>
    <t>ООО "Дентис"(стоматология)</t>
  </si>
  <si>
    <t>ООО "Влад-Стом"(стоматология)</t>
  </si>
  <si>
    <t>ГАУЗ Диагностический центр МЗ РСО-А (Беслан) (МРТ)</t>
  </si>
  <si>
    <t>НК санаторий-профилакторий "Сосновая роща"</t>
  </si>
  <si>
    <t>ООО "Клиника внутренних болезней"(дневной стационар)</t>
  </si>
  <si>
    <t>Стоматологический кабинет "Стоматолог"</t>
  </si>
  <si>
    <t>Медицинский центр ООО "Мега" (МРТ)</t>
  </si>
  <si>
    <t>ООО "ЛОЦ Авиценна"(реабилитация)</t>
  </si>
  <si>
    <t xml:space="preserve"> ИП Калоева Л.М. (сурдология)</t>
  </si>
  <si>
    <t>ООО "Центр коррекции двигательных нарушений"(лечение ДЦП)</t>
  </si>
  <si>
    <t>ООО " Атриум" ( стоматология)</t>
  </si>
  <si>
    <t>ООО "Эко-Содействие" г. Нижний Новгород"(ЭКО)</t>
  </si>
  <si>
    <t>ООО" Медика- Менте" (ЭКО) г. Москва</t>
  </si>
  <si>
    <t xml:space="preserve">ИП Султанбеков Далер Гайратович  (ортопедия) </t>
  </si>
  <si>
    <t>ООО" Дентекс"  (стоматология)</t>
  </si>
  <si>
    <t>ГБУЗ Республиканский врачебно-физкультурный диспансер"</t>
  </si>
  <si>
    <t>ООО "Каспий"   (реабилитация)</t>
  </si>
  <si>
    <t>ООО" Центр Эко"    ( ЭКО) г. Нальчик</t>
  </si>
  <si>
    <t>ООО" КДЛ Дзагуров Г.К."  (лабораторные услуги)</t>
  </si>
  <si>
    <t>ФГБУ Северо-Кавказский федеральный научно-клинический центр ФМБА России  г. Ессентуки(реабилитация)</t>
  </si>
  <si>
    <t>ООО "Центр высоких технологий" (глазные болезни)</t>
  </si>
  <si>
    <t xml:space="preserve"> ООО "ХХI век "  (ортопедия, г. Ардон)</t>
  </si>
  <si>
    <t>ООО" Евромед Клиник"       (ЭКО) г. Санкт-Петербург</t>
  </si>
  <si>
    <t>ООО " Смайл Центр"  (стоматология)</t>
  </si>
  <si>
    <t>ООО " Частная скорая медицинская помощь "Надежда"</t>
  </si>
  <si>
    <t>ООО "ЛДЦ "АС-Медикал"(медицинские осмотры детей)</t>
  </si>
  <si>
    <t>ФГБУ Пятигорский государственный научно-исследовательский институт курортологии ФМБА России (реабилитация)</t>
  </si>
  <si>
    <t>ООО "ДентАрт"(стоматология)</t>
  </si>
  <si>
    <t>ООО "Ивамед" (ЭКО) г. Москва</t>
  </si>
  <si>
    <t>КОД МО</t>
  </si>
  <si>
    <t>Наименование МО</t>
  </si>
  <si>
    <t xml:space="preserve">№ </t>
  </si>
  <si>
    <t>Реабилитация</t>
  </si>
  <si>
    <t>Уровневый коэффициент</t>
  </si>
  <si>
    <t>Номер КСГ</t>
  </si>
  <si>
    <t xml:space="preserve"> Наименование КСГ</t>
  </si>
  <si>
    <t xml:space="preserve"> Кз КСГ</t>
  </si>
  <si>
    <t xml:space="preserve"> Наименование Профиля </t>
  </si>
  <si>
    <t>Кз Профиля</t>
  </si>
  <si>
    <t>Беременность без патологии, дородовая госпитализация в отделение сестринского ухода</t>
  </si>
  <si>
    <t>Акушерское дело</t>
  </si>
  <si>
    <t>Осложнения, связанные с беременностью</t>
  </si>
  <si>
    <t>Акушерство и гинекология</t>
  </si>
  <si>
    <t>Беременность, закончившаяся абортивным исходом</t>
  </si>
  <si>
    <t>Родоразрешение</t>
  </si>
  <si>
    <t>Кесарево сечение</t>
  </si>
  <si>
    <t>Осложнения послеродового периода</t>
  </si>
  <si>
    <t>Послеродовой сепсис</t>
  </si>
  <si>
    <t>Воспалительные болезни женских половых органов</t>
  </si>
  <si>
    <t>Доброкачественные новообразования, новообразования in situ, неопределенного и неизвестного характера женских половых органов</t>
  </si>
  <si>
    <t>Другие болезни, врожденные аномалии, повреждения женских половых органов</t>
  </si>
  <si>
    <t>Операции на женских половых органах (уровень 1)</t>
  </si>
  <si>
    <t>Операции на женских половых органах (уровень 2)</t>
  </si>
  <si>
    <t>Операции на женских половых органах (уровень 3)</t>
  </si>
  <si>
    <t>Операции на женских половых органах (уровень 4)</t>
  </si>
  <si>
    <t>Нарушения с вовлечением иммунного механизма</t>
  </si>
  <si>
    <t>Аллергология и иммунология</t>
  </si>
  <si>
    <t>Ангионевротический отек, анафилактический шок</t>
  </si>
  <si>
    <t>Язва желудка и двенадцатиперстной кишки</t>
  </si>
  <si>
    <t>Гастроэнтерология</t>
  </si>
  <si>
    <t>Воспалительные заболевания кишечника</t>
  </si>
  <si>
    <t>Болезни печени, невирусные (уровень 1)</t>
  </si>
  <si>
    <t>Болезни печени, невирусные (уровень 2)</t>
  </si>
  <si>
    <t>Болезни поджелудочной железы</t>
  </si>
  <si>
    <t>Анемии (уровень 1)</t>
  </si>
  <si>
    <t>Гематология</t>
  </si>
  <si>
    <t>Анемии (уровень 2)</t>
  </si>
  <si>
    <t>Анемии (уровень 3)</t>
  </si>
  <si>
    <t>Нарушения свертываемости крови</t>
  </si>
  <si>
    <t>Другие болезни крови и кроветворных органов</t>
  </si>
  <si>
    <t>Редкие и тяжелые дерматозы</t>
  </si>
  <si>
    <t>Дерматология</t>
  </si>
  <si>
    <t>Среднетяжелые дерматозы</t>
  </si>
  <si>
    <t>Легкие дерматозы</t>
  </si>
  <si>
    <t>Врожденные аномалии сердечно-сосудистой системы, дети</t>
  </si>
  <si>
    <t>Детская кардиология</t>
  </si>
  <si>
    <t>Лекарственная терапия при остром лейкозе, дети</t>
  </si>
  <si>
    <t>Детская онкология</t>
  </si>
  <si>
    <t>Лекарственная терапия при других злокачественных новообразованиях лимфоидной и кроветворной тканей, дети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</si>
  <si>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</si>
  <si>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Операции на мужских половых органах, дети (уровень 1)</t>
  </si>
  <si>
    <t>Детская урология-андрология</t>
  </si>
  <si>
    <t>Операции на мужских половых органах, дети (уровень 2)</t>
  </si>
  <si>
    <t>Операции на мужских половых органах, дети (уровень 3)</t>
  </si>
  <si>
    <t>Операции на мужских половых органах, дети (уровень 4)</t>
  </si>
  <si>
    <t>Операции на почке и мочевыделительной системе, дети (уровень 1)</t>
  </si>
  <si>
    <t>Операции на почке и мочевыделительной системе, дети (уровень 2)</t>
  </si>
  <si>
    <t>Операции на почке и мочевыделительной системе, дети (уровень 3)</t>
  </si>
  <si>
    <t>Операции на почке и мочевыделительной системе, дети (уровень 4)</t>
  </si>
  <si>
    <t>Операции на почке и мочевыделительной системе, дети (уровень 5)</t>
  </si>
  <si>
    <t>Операции на почке и мочевыделительной системе, дети (уровень 6)</t>
  </si>
  <si>
    <t>Детская хирургия (уровень 1)</t>
  </si>
  <si>
    <t>Детская хирургия</t>
  </si>
  <si>
    <t>Детская хирургия (уровень 2)</t>
  </si>
  <si>
    <t>Аппендэктомия, дети (уровень 1)</t>
  </si>
  <si>
    <t>Аппендэктомия, дети (уровень 2)</t>
  </si>
  <si>
    <t>Операции по поводу грыж, дети (уровень 1)</t>
  </si>
  <si>
    <t>Операции по поводу грыж, дети (уровень 2)</t>
  </si>
  <si>
    <t>Операции по поводу грыж, дети (уровень 3)</t>
  </si>
  <si>
    <t>Сахарный диабет, дети</t>
  </si>
  <si>
    <t>Детская эндокринология</t>
  </si>
  <si>
    <t>Заболевания гипофиза, дети</t>
  </si>
  <si>
    <t>Другие болезни эндокринной системы, дети (уровень 1)</t>
  </si>
  <si>
    <t>Другие болезни эндокринной системы, дети (уровень 2)</t>
  </si>
  <si>
    <t>Кишечные инфекции, взрослые</t>
  </si>
  <si>
    <t>Инфекционные болезни</t>
  </si>
  <si>
    <t>Кишечные инфекции, дети</t>
  </si>
  <si>
    <t>Вирусный гепатит острый</t>
  </si>
  <si>
    <t>Вирусный гепатит хронический</t>
  </si>
  <si>
    <t>Сепсис, взрослые</t>
  </si>
  <si>
    <t>Сепсис, дети</t>
  </si>
  <si>
    <t>Другие инфекционные и паразитарные болезни, взрослые</t>
  </si>
  <si>
    <t>Другие инфекционные и паразитарные болезни, дети</t>
  </si>
  <si>
    <t>Респираторные инфекции верхних дыхательных путей с осложнениями, взрослые</t>
  </si>
  <si>
    <t>Респираторные инфекции верхних дыхательных путей, дети</t>
  </si>
  <si>
    <t>Грипп, вирус гриппа идентифицирован</t>
  </si>
  <si>
    <t>Клещевой энцефалит</t>
  </si>
  <si>
    <t>Нестабильная стенокардия, инфаркт миокарда, легочная эмболия (уровень 1)</t>
  </si>
  <si>
    <t>Кардиология</t>
  </si>
  <si>
    <t>Нестабильная стенокардия, инфаркт миокарда, легочная эмболия (уровень 2)</t>
  </si>
  <si>
    <t xml:space="preserve"> Инфаркт миокарда, легочная эмболия, лечение с применением тромболитической терапии </t>
  </si>
  <si>
    <t>Нарушения ритма и проводимости (уровень 1)</t>
  </si>
  <si>
    <t>Нарушения ритма и проводимости (уровень 2)</t>
  </si>
  <si>
    <t>Эндокардит, миокардит, перикардит, кардиомиопатии (уровень 1)</t>
  </si>
  <si>
    <t>Эндокардит, миокардит, перикардит, кардиомиопатии (уровень 2)</t>
  </si>
  <si>
    <t>Операции на кишечнике и анальной области (уровень 1)</t>
  </si>
  <si>
    <t>Колопроктология</t>
  </si>
  <si>
    <t>Операции на кишечнике и анальной области (уровень 2)</t>
  </si>
  <si>
    <t>Операции на кишечнике и анальной области (уровень 3)</t>
  </si>
  <si>
    <t>Воспалительные заболевания ЦНС, взрослые</t>
  </si>
  <si>
    <t>Неврология</t>
  </si>
  <si>
    <t>Воспалительные заболевания ЦНС, дети</t>
  </si>
  <si>
    <t>Дегенеративные болезни нервной системы</t>
  </si>
  <si>
    <t>Демиелинизирующие болезни нервной системы</t>
  </si>
  <si>
    <t>Эпилепсия, судороги (уровень 1)</t>
  </si>
  <si>
    <t>Эпилепсия, судороги (уровень 2)</t>
  </si>
  <si>
    <t>Расстройства периферической нервной системы</t>
  </si>
  <si>
    <t>Неврологические заболевания, лечение с применением ботулотоксина</t>
  </si>
  <si>
    <t>Комплексное лечение заболеваний нервной системы с применением препаратов иммуноглобулина</t>
  </si>
  <si>
    <t>Другие нарушения нервной системы (уровень 1)</t>
  </si>
  <si>
    <t>Другие нарушения нервной системы (уровень 2)</t>
  </si>
  <si>
    <t>Транзиторные ишемические приступы, сосудистые мозговые синдромы</t>
  </si>
  <si>
    <t>Кровоизлияние в мозг</t>
  </si>
  <si>
    <t>Инфаркт мозга (уровень 1)</t>
  </si>
  <si>
    <t>Инфаркт мозга (уровень 2)</t>
  </si>
  <si>
    <t>Инфаркт мозга (уровень 3)</t>
  </si>
  <si>
    <t>Другие цереброваскулярные болезни</t>
  </si>
  <si>
    <t>Паралитические синдромы, травма спинного мозга (уровень 1)</t>
  </si>
  <si>
    <t>Нейрохирургия</t>
  </si>
  <si>
    <t>Паралитические синдромы, травма спинного мозга (уровень 2)</t>
  </si>
  <si>
    <t>Дорсопатии, спондилопатии, остеопатии</t>
  </si>
  <si>
    <t>Травмы позвоночника</t>
  </si>
  <si>
    <t>Сотрясение головного мозга</t>
  </si>
  <si>
    <t>Переломы черепа, внутричерепная травма</t>
  </si>
  <si>
    <t>Операции на центральной нервной системе и головном мозге (уровень 1)</t>
  </si>
  <si>
    <t>Операции на центральной нервной системе и головном мозге (уровень 2)</t>
  </si>
  <si>
    <t>Операции на периферической нервной системе (уровень 1)</t>
  </si>
  <si>
    <t>Операции на периферической нервной системе (уровень 2)</t>
  </si>
  <si>
    <t>Операции на периферической нервной системе (уровень 3)</t>
  </si>
  <si>
    <t>Доброкачественные новообразования нервной системы</t>
  </si>
  <si>
    <t>Малая масса тела при рождении, недоношенность</t>
  </si>
  <si>
    <t>Неонатология</t>
  </si>
  <si>
    <t>Крайне малая масса тела при рождении, крайняя незрелость</t>
  </si>
  <si>
    <t>Лечение новорожденных с тяжелой патологией с применением аппаратных методов поддержки или замещения витальных функций</t>
  </si>
  <si>
    <t>Геморрагические и гемолитические нарушения у новорожденных</t>
  </si>
  <si>
    <t>Другие нарушения, возникшие в перинатальном периоде (уровень 1)</t>
  </si>
  <si>
    <t>Другие нарушения, возникшие в перинатальном периоде (уровень 2)</t>
  </si>
  <si>
    <t>Другие нарушения, возникшие в перинатальном периоде (уровень 3)</t>
  </si>
  <si>
    <t>Почечная недостаточность</t>
  </si>
  <si>
    <t>Нефрология (без диализа)</t>
  </si>
  <si>
    <t>Формирование, имплантация, реконструкция, удаление, смена доступа для диализа</t>
  </si>
  <si>
    <t>Гломерулярные болезни</t>
  </si>
  <si>
    <t>Операции на женских половых органах при злокачественных новообразованиях (уровень 1)</t>
  </si>
  <si>
    <t>Онкология</t>
  </si>
  <si>
    <t>Операции на женских половых органах при злокачественных новообразованиях (уровень 2)</t>
  </si>
  <si>
    <t>Операции на женских половых органах при злокачественных новообразованиях (уровень 3)</t>
  </si>
  <si>
    <t>Операции на кишечнике и анальной области при злокачественных новообразованиях (уровень 1)</t>
  </si>
  <si>
    <t>Операции на кишечнике и анальной области при злокачественных новообразованиях (уровень 2)</t>
  </si>
  <si>
    <t>Операции при злокачественных новообразованиях почки и мочевыделительной системы (уровень 1)</t>
  </si>
  <si>
    <t>Операции при злокачественных новообразованиях почки и мочевыделительной системы (уровень 2)</t>
  </si>
  <si>
    <t>Операции при злокачественных новообразованиях почки и мочевыделительной системы (уровень 3)</t>
  </si>
  <si>
    <t>Операции при злокачественных новообразованиях кожи (уровень 1)</t>
  </si>
  <si>
    <t>Операции при злокачественных новообразованиях кожи (уровень 2)</t>
  </si>
  <si>
    <t>Операции при злокачественных новообразованиях кожи (уровень 3)</t>
  </si>
  <si>
    <t>Операции при злокачественном новообразовании щитовидной железы (уровень 1)</t>
  </si>
  <si>
    <t>Операции при злокачественном новообразовании щитовидной железы (уровень 2)</t>
  </si>
  <si>
    <t>Мастэктомия, другие операции при злокачественном новообразовании молочной железы (уровень 1)</t>
  </si>
  <si>
    <t>Мастэктомия, другие операции при злокачественном новообразовании молочной железы (уровень 2)</t>
  </si>
  <si>
    <t>Операции при злокачественном новообразовании желчного пузыря, желчных протоков (уровень 1)</t>
  </si>
  <si>
    <t>Операции при злокачественном новообразовании желчного пузыря, желчных протоков (уровень 2)</t>
  </si>
  <si>
    <t>Операции при злокачественном новообразовании пищевода, желудка (уровень 1)</t>
  </si>
  <si>
    <t>Операции при злокачественном новообразовании пищевода, желудка (уровень 2)</t>
  </si>
  <si>
    <t>Операции при злокачественном новообразовании пищевода, желудка (уровень 3)</t>
  </si>
  <si>
    <t>Другие операции при злокачественном новообразовании брюшной полости</t>
  </si>
  <si>
    <t>Злокачественное новообразование без специального противоопухолевого лечения</t>
  </si>
  <si>
    <t>Операции на органе слуха, придаточных пазухах носа и верхних дыхательных путях при злокачественных новообразованиях</t>
  </si>
  <si>
    <t>Операции на нижних дыхательных путях и легочной ткани при злокачественных новообразованиях (уровень 1)</t>
  </si>
  <si>
    <t>Операции на нижних дыхательных путях и легочной ткани при злокачественных новообразованиях (уровень 2)</t>
  </si>
  <si>
    <t>Операции при злокачественных новообразованиях мужских половых органов (уровень 1)</t>
  </si>
  <si>
    <t>Операции при злокачественных новообразованиях мужских половых органов (уровень 2)</t>
  </si>
  <si>
    <t>Лекарственная терапия при остром лейкозе, взрослые</t>
  </si>
  <si>
    <t>Лекарственная терапия при других злокачественных новообразованиях лимфоидной и кроветворной тканей, взрослые</t>
  </si>
  <si>
    <t>Лекарственная терапия при злокачественных новообразованиях других локализаций (кроме лимфоидной и кроветворной тканей) (уровень 1)</t>
  </si>
  <si>
    <t>Лекарственная терапия при злокачественных новообразованиях других локализаций (кроме лимфоидной и кроветворной тканей) (уровень 2)</t>
  </si>
  <si>
    <t>Лекарственная терапия злокачественных новообразований с применением моноклональных антител, ингибиторов протеинкиназы</t>
  </si>
  <si>
    <t>Лучевая терапия (уровень 1)</t>
  </si>
  <si>
    <t>Лучевая терапия (уровень 2)</t>
  </si>
  <si>
    <t>Лучевая терапия (уровень 3)</t>
  </si>
  <si>
    <t>Доброкачественные новообразования, новообразования in situ уха, горла, носа, полости рта</t>
  </si>
  <si>
    <t>Оториноларингология</t>
  </si>
  <si>
    <t>Средний отит, мастоидит, нарушения вестибулярной функции</t>
  </si>
  <si>
    <t>Другие болезни уха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</si>
  <si>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</si>
  <si>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Операции на органе слуха, придаточных пазухах носа и верхних дыхательных путях (уровень 1)</t>
  </si>
  <si>
    <t>Операции на органе слуха, придаточных пазухах носа и верхних дыхательных путях (уровень 2)</t>
  </si>
  <si>
    <t>Операции на органе слуха, придаточных пазухах носа и верхних дыхательных путях (уровень 3)</t>
  </si>
  <si>
    <t>Операции на органе слуха, придаточных пазухах носа и верхних дыхательных путях (уровень 4)</t>
  </si>
  <si>
    <t>Операции на органе слуха, придаточных пазухах носа и верхних дыхательных путях (уровень 5)</t>
  </si>
  <si>
    <t>Замена речевого процессора</t>
  </si>
  <si>
    <t>Операции на органе зрения (уровень 1)</t>
  </si>
  <si>
    <t>Офтальмология</t>
  </si>
  <si>
    <t>Операции на органе зрения (уровень 2)</t>
  </si>
  <si>
    <t>Операции на органе зрения (уровень 3)</t>
  </si>
  <si>
    <t>Операции на органе зрения (уровень 4)</t>
  </si>
  <si>
    <t>Операции на органе зрения (уровень 5)</t>
  </si>
  <si>
    <t>Операции на органе зрения (уровень 6)</t>
  </si>
  <si>
    <t>Болезни глаза</t>
  </si>
  <si>
    <t>Травмы глаза</t>
  </si>
  <si>
    <t>Нарушения всасывания, дети</t>
  </si>
  <si>
    <t>Педиатрия</t>
  </si>
  <si>
    <t>Другие болезни органов пищеварения, дети</t>
  </si>
  <si>
    <t>Воспалительные артропатии, спондилопатии, дети</t>
  </si>
  <si>
    <t>Врожденные аномалии головного и спинного мозга, дети</t>
  </si>
  <si>
    <t>Другие болезни органов дыхания</t>
  </si>
  <si>
    <t>Пульмонология</t>
  </si>
  <si>
    <t>Интерстициальные болезни легких, врожденные аномалии развития легких, бронхо-легочная дисплазия, дети</t>
  </si>
  <si>
    <t>Доброкачественные новообразования, новообразования in situ органов дыхания, других и неуточненных органов грудной клетки</t>
  </si>
  <si>
    <t>Пневмония, плеврит, другие болезни плевры</t>
  </si>
  <si>
    <t>Астма, взрослые</t>
  </si>
  <si>
    <t>Астма, дети</t>
  </si>
  <si>
    <t>Системные поражения соединительной ткани</t>
  </si>
  <si>
    <t>Ревматология</t>
  </si>
  <si>
    <t>Артропатии и спондилопатии</t>
  </si>
  <si>
    <t>Ревматические болезни сердца (уровень 1)</t>
  </si>
  <si>
    <t>Ревматические болезни сердца (уровень 2)</t>
  </si>
  <si>
    <t>Флебит и тромбофлебит, варикозное расширение вен нижних конечностей</t>
  </si>
  <si>
    <t>Сердечно-сосудистая хирургия</t>
  </si>
  <si>
    <t>Другие болезни, врожденные аномалии вен</t>
  </si>
  <si>
    <t>Болезни артерий, артериол и капилляров</t>
  </si>
  <si>
    <t>Диагностическое обследование сердечно-сосудистой системы</t>
  </si>
  <si>
    <t>Операции на сердце и коронарных сосудах (уровень 1)</t>
  </si>
  <si>
    <t>Операции на сердце и коронарных сосудах (уровень 2)</t>
  </si>
  <si>
    <t>Операции на сердце и коронарных сосудах (уровень 3)</t>
  </si>
  <si>
    <t>Операции на сосудах (уровень 1)</t>
  </si>
  <si>
    <t>Операции на сосудах (уровень 2)</t>
  </si>
  <si>
    <t>Операции на сосудах (уровень 3)</t>
  </si>
  <si>
    <t>Операции на сосудах (уровень 4)</t>
  </si>
  <si>
    <t>Операции на сосудах (уровень 5)</t>
  </si>
  <si>
    <t>Болезни полости рта, слюнных желез и челюстей, врожденные аномалии лица и шеи, дети</t>
  </si>
  <si>
    <t>Стоматология детская</t>
  </si>
  <si>
    <t>Болезни пищевода, гастрит, дуоденит, другие болезни желудка и двенадцатиперстной кишки</t>
  </si>
  <si>
    <t>Терапия</t>
  </si>
  <si>
    <t>Новообразования доброкачественные, in situ, неопределенного и неуточненного характера органов пищеварения</t>
  </si>
  <si>
    <t>Болезни желчного пузыря</t>
  </si>
  <si>
    <t>Другие болезни органов пищеварения, взрослые</t>
  </si>
  <si>
    <t>Гипертоническая болезнь в стадии обострения</t>
  </si>
  <si>
    <t>Стенокардия (кроме нестабильной), хроническая ишемическая болезнь сердца (уровень 1)</t>
  </si>
  <si>
    <t>Стенокардия (кроме нестабильной), хроническая ишемическая болезнь сердца (уровень 2)</t>
  </si>
  <si>
    <t>Другие болезни сердца (уровень 1)</t>
  </si>
  <si>
    <t>Другие болезни сердца (уровень 2)</t>
  </si>
  <si>
    <t>Бронхит необструктивный, симптомы и признаки, относящиеся к органам дыхания</t>
  </si>
  <si>
    <t>ХОБЛ, эмфизема, бронхоэктатическая болезнь</t>
  </si>
  <si>
    <t>Отравления и другие воздействия внешних причин (уровень 1)</t>
  </si>
  <si>
    <t>Отравления и другие воздействия внешних причин (уровень 2)</t>
  </si>
  <si>
    <t>Госпитализация в диагностических целях с постановкой/ подтверждением диагноза злокачественного новообразования</t>
  </si>
  <si>
    <t>Гнойные состояния нижних дыхательных путей</t>
  </si>
  <si>
    <t>Торакальная хирургия</t>
  </si>
  <si>
    <t>Операции на нижних дыхательных путях и легочной ткани, органах средостения (уровень 1)</t>
  </si>
  <si>
    <t>Операции на нижних дыхательных путях и легочной ткани, органах средостения (уровень 2)</t>
  </si>
  <si>
    <t>Операции на нижних дыхательных путях и легочной ткани, органах средостения (уровень 3)</t>
  </si>
  <si>
    <t>Операции на нижних дыхательных путях и легочной ткани, органах средостения (уровень 4)</t>
  </si>
  <si>
    <t>Приобретенные и врожденные костно-мышечные деформации</t>
  </si>
  <si>
    <t>Травматология и ортопедия</t>
  </si>
  <si>
    <t>Переломы шейки бедра и костей таза</t>
  </si>
  <si>
    <t>Переломы бедренной кости, другие травмы области бедра и тазобедренного сустава</t>
  </si>
  <si>
    <t>Переломы, вывихи, растяжения области грудной клетки, верхней конечности и стопы</t>
  </si>
  <si>
    <t>Переломы, вывихи, растяжения области колена и голени</t>
  </si>
  <si>
    <t>Множественные переломы, травматические ампутации, размозжения и последствия травм</t>
  </si>
  <si>
    <t>Тяжелая множественная и сочетанная травма (политравма)</t>
  </si>
  <si>
    <t>Эндопротезирование суставов</t>
  </si>
  <si>
    <t>Операции на костно-мышечной системе и суставах (уровень 1)</t>
  </si>
  <si>
    <t>Операции на костно-мышечной системе и суставах (уровень 2)</t>
  </si>
  <si>
    <t>Операции на костно-мышечной системе и суставах (уровень 3)</t>
  </si>
  <si>
    <t>Операции на костно-мышечной системе и суставах (уровень 4)</t>
  </si>
  <si>
    <t>Операции на костно-мышечной системе и суставах (уровень 5)</t>
  </si>
  <si>
    <t>Тубулоинтерстициальные болезни почек, другие болезни мочевой системы</t>
  </si>
  <si>
    <t>Урология</t>
  </si>
  <si>
    <t>Камни мочевой системы; симптомы, относящиеся к мочевой системе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</si>
  <si>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</si>
  <si>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Болезни предстательной железы</t>
  </si>
  <si>
    <t>Другие болезни, врожденные аномалии, повреждения мочевой системы и мужских половых органов</t>
  </si>
  <si>
    <t>Операции на мужских половых органах, взрослые (уровень 1)</t>
  </si>
  <si>
    <t>Операции на мужских половых органах, взрослые (уровень 2)</t>
  </si>
  <si>
    <t>Операции на мужских половых органах, взрослые (уровень 3)</t>
  </si>
  <si>
    <t>Операции на мужских половых органах, взрослые (уровень 4)</t>
  </si>
  <si>
    <t>Операции на почке и мочевыделительной системе, взрослые (уровень 1)</t>
  </si>
  <si>
    <t>Операции на почке и мочевыделительной системе, взрослые (уровень 2)</t>
  </si>
  <si>
    <t>Операции на почке и мочевыделительной системе, взрослые (уровень 3)</t>
  </si>
  <si>
    <t>Операции на почке и мочевыделительной системе, взрослые (уровень 4)</t>
  </si>
  <si>
    <t>Операции на почке и мочевыделительной системе, взрослые (уровень 5)</t>
  </si>
  <si>
    <t>Операции на почке и мочевыделительной системе, взрослые (уровень 6)</t>
  </si>
  <si>
    <t>Болезни лимфатических сосудов и лимфатических узлов</t>
  </si>
  <si>
    <t>Хирургия</t>
  </si>
  <si>
    <t>Операции на коже, подкожной клетчатке, придатках кожи (уровень 1)</t>
  </si>
  <si>
    <t>Операции на коже, подкожной клетчатке, придатках кожи (уровень 2)</t>
  </si>
  <si>
    <t>Операции на коже, подкожной клетчатке, придатках кожи (уровень 3)</t>
  </si>
  <si>
    <t>Операции на коже, подкожной клетчатке, придатках кожи (уровень 4)</t>
  </si>
  <si>
    <t>Операции на органах кроветворения и иммунной системы (уровень 1)</t>
  </si>
  <si>
    <t>Операции на органах кроветворения и иммунной системы (уровень 2)</t>
  </si>
  <si>
    <t>Операции на органах кроветворения и иммунной системы (уровень 3)</t>
  </si>
  <si>
    <t>Операции на эндокринных железах кроме гипофиза (уровень 1)</t>
  </si>
  <si>
    <t>Операции на эндокринных железах кроме гипофиза (уровень 2)</t>
  </si>
  <si>
    <t>Болезни молочной железы, новообразования молочной железы доброкачественные, in situ, неопределенного и неизвестного характера</t>
  </si>
  <si>
    <t>Артрозы, другие поражения суставов, болезни мягких тканей</t>
  </si>
  <si>
    <t>Остеомиелит (уровень 1)</t>
  </si>
  <si>
    <t>Остеомиелит (уровень 2)</t>
  </si>
  <si>
    <t>Остеомиелит (уровень 3)</t>
  </si>
  <si>
    <t>Доброкачественные новообразования костно-мышечной системы и соединительной ткани</t>
  </si>
  <si>
    <t>Доброкачественные новообразования, новообразования in situ кожи, жировой ткани</t>
  </si>
  <si>
    <t>Открытые раны, поверхностные, другие и неуточненные травмы</t>
  </si>
  <si>
    <t>Операции на молочной железе (кроме злокачественных новообразований)</t>
  </si>
  <si>
    <t>Операции на желчном пузыре и желчевыводящих путях (уровень 1)</t>
  </si>
  <si>
    <t>Хирургия (абдоминальная)</t>
  </si>
  <si>
    <t>Операции на желчном пузыре и желчевыводящих путях (уровень 2)</t>
  </si>
  <si>
    <t>Операции на желчном пузыре и желчевыводящих путях (уровень 3)</t>
  </si>
  <si>
    <t>Операции на желчном пузыре и желчевыводящих путях (уровень 4)</t>
  </si>
  <si>
    <t>Операции на печени и поджелудочной железе (уровень 1)</t>
  </si>
  <si>
    <t>Операции на печени и поджелудочной железе (уровень 2)</t>
  </si>
  <si>
    <t>Панкреатит, хирургическое лечение</t>
  </si>
  <si>
    <t>Операции на пищеводе, желудке, двенадцатиперстной кишке (уровень 1)</t>
  </si>
  <si>
    <t>Операции на пищеводе, желудке, двенадцатиперстной кишке (уровень 2)</t>
  </si>
  <si>
    <t>Операции на пищеводе, желудке, двенадцатиперстной кишке (уровень 3)</t>
  </si>
  <si>
    <t>Аппендэктомия, взрослые (уровень 1)</t>
  </si>
  <si>
    <t>Аппендэктомия, взрослые (уровень 2)</t>
  </si>
  <si>
    <t>Операции по поводу грыж, взрослые (уровень 1)</t>
  </si>
  <si>
    <t>Операции по поводу грыж, взрослые (уровень 2)</t>
  </si>
  <si>
    <t>Операции по поводу грыж, взрослые (уровень 3)</t>
  </si>
  <si>
    <t>Другие операции на органах брюшной полости (уровень 1)</t>
  </si>
  <si>
    <t>Другие операции на органах брюшной полости (уровень 2)</t>
  </si>
  <si>
    <t>Другие операции на органах брюшной полости (уровень 3)</t>
  </si>
  <si>
    <t>Отморожения (уровень 1)</t>
  </si>
  <si>
    <t>Хирургия (комбустиология)</t>
  </si>
  <si>
    <t>Отморожения (уровень 2)</t>
  </si>
  <si>
    <t>Ожоги (уровень 1)</t>
  </si>
  <si>
    <t>Ожоги (уровень 2)</t>
  </si>
  <si>
    <t>Ожоги (уровень 3)</t>
  </si>
  <si>
    <t>Ожоги (уровень 4)</t>
  </si>
  <si>
    <t>Ожоги (уровень 5)</t>
  </si>
  <si>
    <t>Болезни полости рта, слюнных желез и челюстей, врожденные аномалии лица и шеи, взрослые</t>
  </si>
  <si>
    <t>Челюстно-лицевая хирургия</t>
  </si>
  <si>
    <t>Операции на органах полости рта (уровень 1)</t>
  </si>
  <si>
    <t>Операции на органах полости рта (уровень 2)</t>
  </si>
  <si>
    <t>Операции на органах полости рта (уровень 3)</t>
  </si>
  <si>
    <t>Операции на органах полости рта (уровень 4)</t>
  </si>
  <si>
    <t>Сахарный диабет, взрослые (уровень 1)</t>
  </si>
  <si>
    <t>Эндокринология</t>
  </si>
  <si>
    <t>Сахарный диабет, взрослые (уровень 2)</t>
  </si>
  <si>
    <t>Заболевания гипофиза, взрослые</t>
  </si>
  <si>
    <t>Другие болезни эндокринной системы, взрослые (уровень 1)</t>
  </si>
  <si>
    <t>Другие болезни эндокринной системы, взрослые (уровень 2)</t>
  </si>
  <si>
    <t>Новообразования эндокринных желез доброкачественные, in situ, неопределенного и неизвестного характера</t>
  </si>
  <si>
    <t>Расстройства питания</t>
  </si>
  <si>
    <t>Другие нарушения обмена веществ</t>
  </si>
  <si>
    <t>Кистозный фиброз</t>
  </si>
  <si>
    <t>Редкие генетические заболевания</t>
  </si>
  <si>
    <t>Прочее</t>
  </si>
  <si>
    <t>Лечение с применением генно-инженерных биологических препаратов в случае отсутствия эффективности базисной терапии</t>
  </si>
  <si>
    <t>Факторы, влияющие на состояние здоровья населения и обращения в учреждения здравоохранения</t>
  </si>
  <si>
    <t>Госпитализация в диагностических целях с постановкой диагноза туберкулеза, ВИЧ-инфекции, психического заболевания</t>
  </si>
  <si>
    <t>Отторжение, отмирание трансплантата органов и тканей</t>
  </si>
  <si>
    <t>Установка, замена, заправка помп для лекарственных препаратов</t>
  </si>
  <si>
    <t>Медицинская нейрореабилитация</t>
  </si>
  <si>
    <t>Медицинская реабилитация</t>
  </si>
  <si>
    <t>Медицинская кардиореабилитация</t>
  </si>
  <si>
    <t>Медицинская реабилитация после перенесенных травм и операций на опорно-двигательной системе</t>
  </si>
  <si>
    <t>Медицинская реабилитация детей, перенесших заболевания перинатального периода</t>
  </si>
  <si>
    <t>Медицинская реабилитация при других соматических заболеваниях</t>
  </si>
  <si>
    <t>Медицинская реабилитация детей с нарушениями слуха без замены речевого процессора системы кохлеарной имплантации</t>
  </si>
  <si>
    <t>Медицинская реабилитация детей с онкологическими, гематологическими и иммунологическими заболеваниями в тяжелых формах продолжительного течения</t>
  </si>
  <si>
    <t>Медицинская реабилитация детей с поражениями центральной нервной системы</t>
  </si>
  <si>
    <t>Медицинская реабилитация детей, после хирургической коррекции врожденных пороков развития органов и систем</t>
  </si>
  <si>
    <t>Осложнения беременности, родов, послеродового периода</t>
  </si>
  <si>
    <t>Болезни женских половых органов</t>
  </si>
  <si>
    <t>Экстракорпоральное оплодотворение</t>
  </si>
  <si>
    <t>Искусственное прерывание беременности (аборт)</t>
  </si>
  <si>
    <t>Аборт медикаментозный</t>
  </si>
  <si>
    <t>Болезни органов пищеварения, взрослые</t>
  </si>
  <si>
    <t>Болезни крови</t>
  </si>
  <si>
    <t>Дерматозы</t>
  </si>
  <si>
    <t>Болезни системы кровообращения, дети</t>
  </si>
  <si>
    <t>Операции на мужских половых органах, дети</t>
  </si>
  <si>
    <t>Операции на почке и мочевыделительной системе, дети</t>
  </si>
  <si>
    <t>Операции по поводу грыж, дети</t>
  </si>
  <si>
    <t>Другие болезни эндокринной системы, дети</t>
  </si>
  <si>
    <t>Вирусный гепатит B хронический, лекарственная терапия</t>
  </si>
  <si>
    <t>Вирусный гепатит C хронический, лекарственная терапия при инфицировании вирусом генотипа 2, 3</t>
  </si>
  <si>
    <t>Вирусный гепатит C хронический на стадии цирроза печени, лекарственная терапия при инфицировании вирусом генотипа 2, 3</t>
  </si>
  <si>
    <t>Вирусный гепатит С хронический, лекарственная терапия при инфицировании вирусом генотипа 1, 4 (уровень 1)</t>
  </si>
  <si>
    <t>Вирусный гепатит С хронический, лекарственная терапия при инфицировании вирусом генотипа 1, 4 (уровень 2)</t>
  </si>
  <si>
    <t>Другие вирусные гепатиты</t>
  </si>
  <si>
    <t>Инфекционные и паразитарные болезни, взрослые</t>
  </si>
  <si>
    <t>Инфекционные и паразитарные болезни, дети</t>
  </si>
  <si>
    <t>Респираторные инфекции верхних дыхательных путей, взрослые</t>
  </si>
  <si>
    <t>Болезни системы кровообращения, взрослые</t>
  </si>
  <si>
    <t>Болезни системы кровообращения с применением инвазивных методов</t>
  </si>
  <si>
    <t>Болезни нервной системы, хромосомные аномалии</t>
  </si>
  <si>
    <t>Болезни и травмы позвоночника, спинного мозга, последствия внутричерепной травмы, сотрясение головного мозга</t>
  </si>
  <si>
    <t>Операции на периферической нервной системе</t>
  </si>
  <si>
    <t>Нарушения, возникшие в перинатальном периоде</t>
  </si>
  <si>
    <t>Гломерулярные болезни, почечная недостаточность (без диализа)</t>
  </si>
  <si>
    <t>Лекарственная терапия у больных, получающих диализ</t>
  </si>
  <si>
    <t>Формирование, имплантация, удаление, смена доступа для диализа</t>
  </si>
  <si>
    <t>Другие болезни почек</t>
  </si>
  <si>
    <t xml:space="preserve">Лекарственная терапия при злокачественных новообразованиях других локализаций (кроме лимфоидной и кроветворной тканей), взрослые (уровень 1) </t>
  </si>
  <si>
    <t>Лекарственная терапия при злокачественных новообразованиях других локализаций (кроме лимфоидной и кроветворной тканей), взрослые (уровень 2)</t>
  </si>
  <si>
    <t>Болезни уха, горла, носа</t>
  </si>
  <si>
    <t>Болезни и травмы глаза</t>
  </si>
  <si>
    <t>Системные поражения соединительной ткани, артропатии, спондилопатии, дети</t>
  </si>
  <si>
    <t>Болезни органов пищеварения, дети</t>
  </si>
  <si>
    <t>Болезни органов дыхания</t>
  </si>
  <si>
    <t>Системные поражения соединительной ткани, артропатии, спондилопатии, взрослые</t>
  </si>
  <si>
    <t>Диагностическое обследование при болезнях системы кровообращения</t>
  </si>
  <si>
    <t>Отравления и другие воздействия внешних причин</t>
  </si>
  <si>
    <t>Операции на нижних дыхательных путях и легочной ткани, органах средостения</t>
  </si>
  <si>
    <t>Заболевания опорно-двигательного аппарата, травмы, болезни мягких тканей</t>
  </si>
  <si>
    <t>Болезни, врожденные аномалии, повреждения мочевой системы и мужских половых органов</t>
  </si>
  <si>
    <t>Болезни, новообразования молочной железы</t>
  </si>
  <si>
    <t>Операции на органах кроветворения и иммунной системы</t>
  </si>
  <si>
    <t>Операции на молочной железе</t>
  </si>
  <si>
    <t>Ожоги и отморожения</t>
  </si>
  <si>
    <t>Сахарный диабет, взрослые</t>
  </si>
  <si>
    <t>Другие болезни эндокринной системы, новообразования эндокринных желез доброкачественные, in situ, неопределенного и неизвестного характера, расстройства питания, другие нарушения обмена веществ</t>
  </si>
  <si>
    <t>Лечение кистозного фиброза с применением ингаляционной антибактериальной терапии</t>
  </si>
  <si>
    <t>Госпитализация в дневной стационар в диагностических целях с постановкой диагноза туберкулеза, ВИЧ-инфекции, психического заболевания</t>
  </si>
  <si>
    <t>Лечение с применением генно-инженерных биологических препаратов</t>
  </si>
  <si>
    <t>Медицинская реабилитация после перенесенных травм и заболеваний опорно-двигательной системы</t>
  </si>
  <si>
    <t>Медицинская реабилитация детей после хирургической коррекции врожденных пороков развития органов и систем</t>
  </si>
  <si>
    <t>ВИД ПОМОЩИ</t>
  </si>
  <si>
    <t>Нефрология</t>
  </si>
  <si>
    <t>Травматология</t>
  </si>
  <si>
    <t>Ортопедия</t>
  </si>
  <si>
    <t>КОД КСГ</t>
  </si>
  <si>
    <t>НАИМЕНОВАНИЕ</t>
  </si>
  <si>
    <t>КзКСГ</t>
  </si>
  <si>
    <t>Профиль КСГ</t>
  </si>
  <si>
    <t>РГС</t>
  </si>
  <si>
    <t>ВТБ</t>
  </si>
  <si>
    <t>ИТОГО</t>
  </si>
  <si>
    <t>КзПрофКсг</t>
  </si>
  <si>
    <t>Профиль отделения (Койки)</t>
  </si>
  <si>
    <t>КС</t>
  </si>
  <si>
    <t>ДС</t>
  </si>
  <si>
    <t>ВИД МП</t>
  </si>
  <si>
    <t>КОЛ на КзКСГ</t>
  </si>
  <si>
    <t>Отношение</t>
  </si>
  <si>
    <t>Патология беременности</t>
  </si>
  <si>
    <t>Для беременных и рожениц</t>
  </si>
  <si>
    <t>Базовая Ставка КС</t>
  </si>
  <si>
    <t>Базовая Ставка ДС</t>
  </si>
  <si>
    <t>МО</t>
  </si>
  <si>
    <t>НМО</t>
  </si>
  <si>
    <t>МП</t>
  </si>
  <si>
    <t>КОДКСГ</t>
  </si>
  <si>
    <t>НАМКСГ</t>
  </si>
  <si>
    <t>КОЛРГС</t>
  </si>
  <si>
    <t>КОЛВТБ</t>
  </si>
  <si>
    <t>КОЛИТОГ</t>
  </si>
  <si>
    <t>ПРОФКСГ</t>
  </si>
  <si>
    <t>КЗПРКСГ</t>
  </si>
  <si>
    <t>ПрофОТД</t>
  </si>
  <si>
    <t>КОЛнаКЗ</t>
  </si>
  <si>
    <t>Названия строк</t>
  </si>
  <si>
    <t>Общий итог</t>
  </si>
  <si>
    <t>Сумма по полю КОЛИТОГ</t>
  </si>
  <si>
    <t>Абдоминальная хирургия</t>
  </si>
  <si>
    <t>Дерматовенерология</t>
  </si>
  <si>
    <t>Кардиохирургия</t>
  </si>
  <si>
    <t>неврология</t>
  </si>
  <si>
    <t>терапия</t>
  </si>
  <si>
    <t>Нейрохирургия </t>
  </si>
  <si>
    <t xml:space="preserve">Нейрохирургия </t>
  </si>
  <si>
    <t>Сосудистая хирургия</t>
  </si>
  <si>
    <t>инфекционные болезни</t>
  </si>
  <si>
    <t>педиатрия</t>
  </si>
  <si>
    <t>хирургия</t>
  </si>
  <si>
    <t>Радиология</t>
  </si>
  <si>
    <t>Санаторий ТАМИСК Филиал ООО СКО "Курорты Осетии"</t>
  </si>
  <si>
    <t>Санаторий ОСЕТИЯ Филиал  ООО СКО " Курорты Осетии"</t>
  </si>
  <si>
    <t>СУММА</t>
  </si>
  <si>
    <t>Количество случаев</t>
  </si>
  <si>
    <t>Ку МО</t>
  </si>
  <si>
    <t>Цена случая для МО</t>
  </si>
  <si>
    <t>Ку_МО</t>
  </si>
  <si>
    <t>Цена</t>
  </si>
  <si>
    <t>С_РГС</t>
  </si>
  <si>
    <t>С_ВТБ</t>
  </si>
  <si>
    <t>С_Итого</t>
  </si>
  <si>
    <t>Применять КуМО</t>
  </si>
  <si>
    <t>Уровень</t>
  </si>
  <si>
    <t>Коэф КС</t>
  </si>
  <si>
    <t>Коэф ДС</t>
  </si>
  <si>
    <t>1.1</t>
  </si>
  <si>
    <t>1.2</t>
  </si>
  <si>
    <t>1.3</t>
  </si>
  <si>
    <t>2.1</t>
  </si>
  <si>
    <t>2.2</t>
  </si>
  <si>
    <t>2.3</t>
  </si>
  <si>
    <t>3.1</t>
  </si>
  <si>
    <t>УРОВЕНЬ</t>
  </si>
  <si>
    <t>ПОЛ</t>
  </si>
  <si>
    <t>СКОРАЯ</t>
  </si>
  <si>
    <t>СТОМАТ</t>
  </si>
  <si>
    <t>Значения</t>
  </si>
  <si>
    <t>Сумма по полю С_Итого</t>
  </si>
  <si>
    <t>Алания-Хелскеа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</si>
</sst>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_р_."/>
    <numFmt numFmtId="165" formatCode="#,##0.0000"/>
    <numFmt numFmtId="166" formatCode="#,##0.000"/>
    <numFmt numFmtId="167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mbria"/>
      <family val="1"/>
      <charset val="204"/>
    </font>
    <font>
      <sz val="11"/>
      <color indexed="8"/>
      <name val="Cambria"/>
      <family val="1"/>
      <charset val="204"/>
    </font>
    <font>
      <b/>
      <sz val="14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color rgb="FF0000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0" xfId="0" applyAlignment="1"/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/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/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/>
    <xf numFmtId="0" fontId="0" fillId="0" borderId="1" xfId="0" applyFont="1" applyBorder="1"/>
    <xf numFmtId="0" fontId="0" fillId="0" borderId="0" xfId="0" applyFont="1"/>
    <xf numFmtId="1" fontId="0" fillId="0" borderId="1" xfId="0" applyNumberFormat="1" applyBorder="1"/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4" borderId="1" xfId="0" applyFill="1" applyBorder="1"/>
    <xf numFmtId="0" fontId="0" fillId="0" borderId="9" xfId="0" applyBorder="1"/>
    <xf numFmtId="1" fontId="0" fillId="4" borderId="1" xfId="0" applyNumberFormat="1" applyFill="1" applyBorder="1"/>
    <xf numFmtId="0" fontId="0" fillId="3" borderId="1" xfId="0" applyFill="1" applyBorder="1"/>
    <xf numFmtId="4" fontId="1" fillId="3" borderId="1" xfId="0" applyNumberFormat="1" applyFont="1" applyFill="1" applyBorder="1" applyAlignment="1">
      <alignment horizontal="center" vertical="center"/>
    </xf>
    <xf numFmtId="165" fontId="0" fillId="3" borderId="1" xfId="0" applyNumberFormat="1" applyFill="1" applyBorder="1"/>
    <xf numFmtId="0" fontId="4" fillId="0" borderId="0" xfId="0" applyFont="1" applyFill="1"/>
    <xf numFmtId="0" fontId="0" fillId="0" borderId="4" xfId="0" applyFill="1" applyBorder="1"/>
    <xf numFmtId="0" fontId="0" fillId="5" borderId="1" xfId="0" applyFill="1" applyBorder="1"/>
    <xf numFmtId="1" fontId="1" fillId="5" borderId="3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165" fontId="0" fillId="5" borderId="1" xfId="0" applyNumberFormat="1" applyFill="1" applyBorder="1"/>
    <xf numFmtId="0" fontId="0" fillId="0" borderId="0" xfId="0" pivotButton="1"/>
    <xf numFmtId="0" fontId="0" fillId="6" borderId="1" xfId="0" applyFill="1" applyBorder="1" applyProtection="1">
      <protection locked="0"/>
    </xf>
    <xf numFmtId="0" fontId="6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horizontal="right" vertical="top" wrapText="1"/>
      <protection locked="0"/>
    </xf>
    <xf numFmtId="0" fontId="0" fillId="0" borderId="1" xfId="0" applyFont="1" applyBorder="1" applyAlignment="1" applyProtection="1">
      <alignment vertical="top" wrapText="1"/>
      <protection locked="0"/>
    </xf>
    <xf numFmtId="0" fontId="0" fillId="5" borderId="1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8" fillId="0" borderId="1" xfId="0" applyFont="1" applyBorder="1" applyProtection="1">
      <protection locked="0"/>
    </xf>
    <xf numFmtId="0" fontId="8" fillId="0" borderId="1" xfId="0" applyFont="1" applyFill="1" applyBorder="1" applyProtection="1">
      <protection locked="0"/>
    </xf>
    <xf numFmtId="1" fontId="0" fillId="0" borderId="1" xfId="0" applyNumberFormat="1" applyBorder="1" applyAlignment="1">
      <alignment horizontal="right"/>
    </xf>
    <xf numFmtId="0" fontId="5" fillId="6" borderId="1" xfId="0" applyFont="1" applyFill="1" applyBorder="1" applyAlignment="1" applyProtection="1">
      <alignment horizontal="right" vertical="top" wrapText="1"/>
      <protection hidden="1"/>
    </xf>
    <xf numFmtId="0" fontId="5" fillId="6" borderId="1" xfId="0" applyFont="1" applyFill="1" applyBorder="1" applyAlignment="1" applyProtection="1">
      <alignment horizontal="right" vertical="top"/>
      <protection locked="0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 applyProtection="1">
      <alignment horizontal="right"/>
      <protection locked="0"/>
    </xf>
    <xf numFmtId="0" fontId="0" fillId="0" borderId="0" xfId="0" applyFont="1" applyFill="1" applyAlignment="1">
      <alignment horizontal="right"/>
    </xf>
    <xf numFmtId="0" fontId="0" fillId="3" borderId="0" xfId="0" applyFont="1" applyFill="1" applyAlignment="1">
      <alignment horizontal="right"/>
    </xf>
    <xf numFmtId="0" fontId="0" fillId="5" borderId="1" xfId="0" applyFont="1" applyFill="1" applyBorder="1" applyAlignment="1"/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/>
    <xf numFmtId="0" fontId="0" fillId="6" borderId="1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5" fillId="6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0" fillId="6" borderId="1" xfId="0" applyFont="1" applyFill="1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right" vertical="top" wrapText="1"/>
      <protection locked="0"/>
    </xf>
    <xf numFmtId="1" fontId="5" fillId="0" borderId="1" xfId="0" applyNumberFormat="1" applyFont="1" applyBorder="1" applyAlignment="1">
      <alignment horizontal="right" vertical="center" wrapText="1"/>
    </xf>
    <xf numFmtId="1" fontId="7" fillId="0" borderId="1" xfId="0" applyNumberFormat="1" applyFont="1" applyBorder="1" applyAlignment="1">
      <alignment horizontal="right" vertical="center"/>
    </xf>
    <xf numFmtId="0" fontId="7" fillId="0" borderId="1" xfId="0" applyFont="1" applyBorder="1"/>
    <xf numFmtId="1" fontId="7" fillId="0" borderId="0" xfId="0" applyNumberFormat="1" applyFont="1" applyAlignment="1">
      <alignment horizontal="right" vertical="center"/>
    </xf>
    <xf numFmtId="0" fontId="7" fillId="0" borderId="0" xfId="0" applyFont="1"/>
    <xf numFmtId="49" fontId="7" fillId="0" borderId="1" xfId="0" applyNumberFormat="1" applyFont="1" applyBorder="1" applyAlignment="1">
      <alignment horizontal="left" vertical="center"/>
    </xf>
    <xf numFmtId="49" fontId="7" fillId="0" borderId="0" xfId="0" applyNumberFormat="1" applyFont="1" applyAlignme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justify" wrapText="1"/>
    </xf>
    <xf numFmtId="1" fontId="7" fillId="0" borderId="1" xfId="0" applyNumberFormat="1" applyFont="1" applyBorder="1" applyAlignment="1">
      <alignment horizontal="right" vertical="center" wrapText="1"/>
    </xf>
    <xf numFmtId="1" fontId="7" fillId="7" borderId="1" xfId="0" applyNumberFormat="1" applyFont="1" applyFill="1" applyBorder="1" applyAlignment="1">
      <alignment horizontal="right" vertical="center" wrapText="1"/>
    </xf>
    <xf numFmtId="49" fontId="7" fillId="7" borderId="1" xfId="0" applyNumberFormat="1" applyFont="1" applyFill="1" applyBorder="1" applyAlignment="1">
      <alignment horizontal="justify"/>
    </xf>
    <xf numFmtId="0" fontId="7" fillId="7" borderId="1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justify" wrapText="1"/>
    </xf>
    <xf numFmtId="0" fontId="7" fillId="7" borderId="1" xfId="0" applyFont="1" applyFill="1" applyBorder="1"/>
    <xf numFmtId="49" fontId="7" fillId="7" borderId="1" xfId="0" applyNumberFormat="1" applyFont="1" applyFill="1" applyBorder="1" applyAlignment="1">
      <alignment horizontal="justify" vertical="top"/>
    </xf>
    <xf numFmtId="49" fontId="10" fillId="7" borderId="1" xfId="0" applyNumberFormat="1" applyFont="1" applyFill="1" applyBorder="1" applyAlignment="1">
      <alignment horizontal="justify" vertical="top"/>
    </xf>
    <xf numFmtId="49" fontId="10" fillId="7" borderId="1" xfId="0" applyNumberFormat="1" applyFont="1" applyFill="1" applyBorder="1" applyAlignment="1">
      <alignment horizontal="justify"/>
    </xf>
    <xf numFmtId="49" fontId="7" fillId="7" borderId="1" xfId="0" applyNumberFormat="1" applyFont="1" applyFill="1" applyBorder="1" applyAlignment="1"/>
    <xf numFmtId="0" fontId="0" fillId="0" borderId="1" xfId="0" applyFill="1" applyBorder="1"/>
    <xf numFmtId="0" fontId="0" fillId="0" borderId="1" xfId="0" applyFont="1" applyFill="1" applyBorder="1" applyAlignment="1" applyProtection="1">
      <alignment horizontal="right"/>
      <protection locked="0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6" borderId="1" xfId="0" applyFont="1" applyFill="1" applyBorder="1" applyAlignment="1">
      <alignment horizontal="right" wrapText="1"/>
    </xf>
    <xf numFmtId="0" fontId="0" fillId="0" borderId="1" xfId="0" applyBorder="1" applyAlignment="1">
      <alignment horizontal="center" vertical="center" wrapText="1"/>
    </xf>
    <xf numFmtId="4" fontId="0" fillId="0" borderId="0" xfId="0" applyNumberFormat="1" applyFill="1"/>
    <xf numFmtId="4" fontId="0" fillId="3" borderId="0" xfId="0" applyNumberFormat="1" applyFill="1"/>
    <xf numFmtId="4" fontId="0" fillId="4" borderId="1" xfId="0" applyNumberFormat="1" applyFill="1" applyBorder="1"/>
    <xf numFmtId="4" fontId="0" fillId="4" borderId="0" xfId="0" applyNumberFormat="1" applyFill="1"/>
    <xf numFmtId="4" fontId="0" fillId="4" borderId="1" xfId="0" applyNumberForma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4" fontId="0" fillId="5" borderId="1" xfId="0" applyNumberFormat="1" applyFill="1" applyBorder="1"/>
    <xf numFmtId="3" fontId="0" fillId="0" borderId="0" xfId="0" applyNumberFormat="1" applyFill="1" applyAlignment="1">
      <alignment horizontal="right"/>
    </xf>
    <xf numFmtId="3" fontId="0" fillId="0" borderId="0" xfId="0" applyNumberFormat="1" applyFill="1"/>
    <xf numFmtId="3" fontId="0" fillId="0" borderId="1" xfId="0" applyNumberFormat="1" applyBorder="1" applyAlignment="1">
      <alignment horizontal="right" vertical="center" wrapText="1"/>
    </xf>
    <xf numFmtId="3" fontId="0" fillId="4" borderId="1" xfId="0" applyNumberForma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/>
    </xf>
    <xf numFmtId="3" fontId="1" fillId="4" borderId="3" xfId="0" applyNumberFormat="1" applyFont="1" applyFill="1" applyBorder="1" applyAlignment="1">
      <alignment horizontal="center" vertical="center"/>
    </xf>
    <xf numFmtId="3" fontId="0" fillId="0" borderId="1" xfId="0" applyNumberFormat="1" applyBorder="1" applyProtection="1">
      <protection locked="0"/>
    </xf>
    <xf numFmtId="3" fontId="0" fillId="4" borderId="1" xfId="0" applyNumberFormat="1" applyFill="1" applyBorder="1"/>
    <xf numFmtId="3" fontId="0" fillId="0" borderId="1" xfId="0" applyNumberFormat="1" applyBorder="1" applyAlignment="1" applyProtection="1">
      <alignment vertical="top" wrapText="1"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3" fontId="9" fillId="0" borderId="1" xfId="0" applyNumberFormat="1" applyFont="1" applyBorder="1" applyProtection="1">
      <protection locked="0"/>
    </xf>
    <xf numFmtId="3" fontId="0" fillId="0" borderId="1" xfId="0" applyNumberFormat="1" applyBorder="1" applyAlignment="1">
      <alignment horizontal="right"/>
    </xf>
    <xf numFmtId="3" fontId="0" fillId="0" borderId="0" xfId="0" applyNumberFormat="1" applyProtection="1">
      <protection locked="0"/>
    </xf>
    <xf numFmtId="3" fontId="0" fillId="0" borderId="0" xfId="0" applyNumberFormat="1" applyAlignment="1">
      <alignment horizontal="right"/>
    </xf>
    <xf numFmtId="3" fontId="0" fillId="4" borderId="0" xfId="0" applyNumberFormat="1" applyFill="1"/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 applyProtection="1">
      <alignment horizontal="right" wrapText="1"/>
      <protection locked="0"/>
    </xf>
    <xf numFmtId="0" fontId="0" fillId="0" borderId="4" xfId="0" applyBorder="1"/>
    <xf numFmtId="3" fontId="0" fillId="0" borderId="0" xfId="0" applyNumberFormat="1"/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Fill="1" applyAlignment="1" applyProtection="1">
      <alignment horizontal="right"/>
      <protection locked="0"/>
    </xf>
    <xf numFmtId="0" fontId="0" fillId="8" borderId="1" xfId="0" applyFill="1" applyBorder="1"/>
    <xf numFmtId="0" fontId="0" fillId="0" borderId="0" xfId="0" applyFont="1" applyFill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0" fillId="0" borderId="1" xfId="0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6" borderId="1" xfId="0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>
      <alignment horizontal="right" vertical="center"/>
    </xf>
    <xf numFmtId="2" fontId="7" fillId="0" borderId="1" xfId="0" applyNumberFormat="1" applyFont="1" applyBorder="1"/>
    <xf numFmtId="2" fontId="7" fillId="7" borderId="1" xfId="0" applyNumberFormat="1" applyFont="1" applyFill="1" applyBorder="1" applyAlignment="1">
      <alignment horizontal="center" wrapText="1"/>
    </xf>
    <xf numFmtId="2" fontId="10" fillId="7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vertical="top" wrapText="1"/>
    </xf>
    <xf numFmtId="2" fontId="7" fillId="0" borderId="0" xfId="0" applyNumberFormat="1" applyFont="1"/>
    <xf numFmtId="0" fontId="0" fillId="0" borderId="0" xfId="0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49" fontId="0" fillId="0" borderId="0" xfId="0" applyNumberFormat="1"/>
    <xf numFmtId="166" fontId="0" fillId="0" borderId="0" xfId="0" applyNumberFormat="1"/>
    <xf numFmtId="49" fontId="0" fillId="0" borderId="1" xfId="0" applyNumberFormat="1" applyBorder="1"/>
    <xf numFmtId="166" fontId="0" fillId="0" borderId="1" xfId="0" applyNumberFormat="1" applyBorder="1"/>
    <xf numFmtId="0" fontId="0" fillId="9" borderId="0" xfId="0" applyFill="1"/>
    <xf numFmtId="0" fontId="0" fillId="8" borderId="0" xfId="0" applyFill="1"/>
    <xf numFmtId="0" fontId="0" fillId="11" borderId="0" xfId="0" applyFill="1"/>
    <xf numFmtId="49" fontId="2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0" fillId="0" borderId="0" xfId="0" applyNumberFormat="1"/>
    <xf numFmtId="167" fontId="0" fillId="0" borderId="0" xfId="0" applyNumberFormat="1" applyFill="1"/>
    <xf numFmtId="167" fontId="0" fillId="3" borderId="0" xfId="0" applyNumberFormat="1" applyFill="1"/>
    <xf numFmtId="167" fontId="0" fillId="4" borderId="1" xfId="0" applyNumberFormat="1" applyFill="1" applyBorder="1"/>
    <xf numFmtId="167" fontId="0" fillId="4" borderId="0" xfId="0" applyNumberFormat="1" applyFill="1"/>
    <xf numFmtId="167" fontId="0" fillId="10" borderId="1" xfId="0" applyNumberFormat="1" applyFill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10" borderId="1" xfId="0" applyNumberFormat="1" applyFill="1" applyBorder="1"/>
    <xf numFmtId="167" fontId="0" fillId="0" borderId="1" xfId="0" applyNumberFormat="1" applyBorder="1"/>
    <xf numFmtId="167" fontId="0" fillId="0" borderId="0" xfId="0" applyNumberFormat="1"/>
    <xf numFmtId="0" fontId="0" fillId="0" borderId="0" xfId="0" applyAlignment="1">
      <alignment horizontal="right"/>
    </xf>
    <xf numFmtId="2" fontId="7" fillId="8" borderId="1" xfId="0" applyNumberFormat="1" applyFont="1" applyFill="1" applyBorder="1" applyAlignment="1">
      <alignment horizontal="center" wrapText="1"/>
    </xf>
    <xf numFmtId="3" fontId="0" fillId="0" borderId="1" xfId="0" applyNumberFormat="1" applyBorder="1" applyAlignment="1">
      <alignment horizontal="right"/>
    </xf>
    <xf numFmtId="3" fontId="0" fillId="4" borderId="3" xfId="0" applyNumberFormat="1" applyFill="1" applyBorder="1"/>
    <xf numFmtId="3" fontId="0" fillId="4" borderId="11" xfId="0" applyNumberFormat="1" applyFill="1" applyBorder="1"/>
    <xf numFmtId="0" fontId="0" fillId="4" borderId="3" xfId="0" applyFill="1" applyBorder="1"/>
    <xf numFmtId="0" fontId="0" fillId="4" borderId="11" xfId="0" applyFill="1" applyBorder="1"/>
    <xf numFmtId="0" fontId="0" fillId="0" borderId="1" xfId="0" applyFont="1" applyBorder="1" applyAlignment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167" fontId="0" fillId="0" borderId="6" xfId="0" applyNumberFormat="1" applyBorder="1" applyAlignment="1">
      <alignment horizontal="center" vertical="center"/>
    </xf>
    <xf numFmtId="167" fontId="0" fillId="0" borderId="7" xfId="0" applyNumberFormat="1" applyBorder="1" applyAlignment="1">
      <alignment horizontal="center" vertical="center"/>
    </xf>
    <xf numFmtId="167" fontId="0" fillId="0" borderId="8" xfId="0" applyNumberFormat="1" applyBorder="1" applyAlignment="1">
      <alignment horizontal="center" vertical="center"/>
    </xf>
    <xf numFmtId="167" fontId="0" fillId="0" borderId="9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4" fontId="0" fillId="4" borderId="12" xfId="0" applyNumberFormat="1" applyFill="1" applyBorder="1" applyAlignment="1">
      <alignment horizontal="center" vertical="center" wrapText="1"/>
    </xf>
    <xf numFmtId="4" fontId="0" fillId="4" borderId="13" xfId="0" applyNumberFormat="1" applyFill="1" applyBorder="1" applyAlignment="1">
      <alignment horizontal="center" vertical="center" wrapText="1"/>
    </xf>
    <xf numFmtId="4" fontId="0" fillId="4" borderId="2" xfId="0" applyNumberForma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 wrapText="1"/>
    </xf>
    <xf numFmtId="4" fontId="4" fillId="0" borderId="0" xfId="0" applyNumberFormat="1" applyFont="1" applyFill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167" fontId="0" fillId="4" borderId="3" xfId="0" applyNumberFormat="1" applyFill="1" applyBorder="1" applyAlignment="1">
      <alignment horizontal="center" vertical="center" wrapText="1"/>
    </xf>
    <xf numFmtId="167" fontId="0" fillId="4" borderId="11" xfId="0" applyNumberFormat="1" applyFill="1" applyBorder="1" applyAlignment="1">
      <alignment horizontal="center" vertical="center" wrapText="1"/>
    </xf>
    <xf numFmtId="4" fontId="0" fillId="4" borderId="3" xfId="0" applyNumberFormat="1" applyFill="1" applyBorder="1" applyAlignment="1">
      <alignment horizontal="center" vertical="center" wrapText="1"/>
    </xf>
    <xf numFmtId="4" fontId="0" fillId="4" borderId="11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</cellXfs>
  <cellStyles count="1">
    <cellStyle name="Обычный" xfId="0" builtinId="0"/>
  </cellStyles>
  <dxfs count="4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17/&#1054;&#1041;&#1066;&#1045;&#1052;&#1067;%20&#1059;&#1058;&#1042;&#1045;&#1056;&#1046;&#1044;&#1045;&#1053;&#1053;&#1067;&#1045;/150016_2017%20&#1053;&#1086;&#1074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ционар 2016"/>
      <sheetName val="Дн.стационар 2016"/>
      <sheetName val="Списки"/>
    </sheetNames>
    <sheetDataSet>
      <sheetData sheetId="0" refreshError="1"/>
      <sheetData sheetId="1" refreshError="1"/>
      <sheetData sheetId="2">
        <row r="1">
          <cell r="G1" t="str">
            <v>Абдоминальная хирургия</v>
          </cell>
          <cell r="I1">
            <v>20172001</v>
          </cell>
        </row>
        <row r="2">
          <cell r="G2" t="str">
            <v>Акушерство и гинекология</v>
          </cell>
          <cell r="I2">
            <v>20172002</v>
          </cell>
        </row>
        <row r="3">
          <cell r="G3" t="str">
            <v>Аллергология и иммунология</v>
          </cell>
          <cell r="I3">
            <v>20172003</v>
          </cell>
        </row>
        <row r="4">
          <cell r="G4" t="str">
            <v>Гастроэнтерология</v>
          </cell>
          <cell r="I4">
            <v>20172004</v>
          </cell>
        </row>
        <row r="5">
          <cell r="G5" t="str">
            <v>Гематология</v>
          </cell>
          <cell r="I5">
            <v>20172005</v>
          </cell>
        </row>
        <row r="6">
          <cell r="G6" t="str">
            <v>Дерматовенерология</v>
          </cell>
          <cell r="I6">
            <v>20172006</v>
          </cell>
        </row>
        <row r="7">
          <cell r="G7" t="str">
            <v>Детская кардиология</v>
          </cell>
          <cell r="I7">
            <v>20172007</v>
          </cell>
        </row>
        <row r="8">
          <cell r="G8" t="str">
            <v>Детская онкология</v>
          </cell>
          <cell r="I8">
            <v>20172008</v>
          </cell>
        </row>
        <row r="9">
          <cell r="G9" t="str">
            <v>Детская урология-андрология</v>
          </cell>
          <cell r="I9">
            <v>20172009</v>
          </cell>
        </row>
        <row r="10">
          <cell r="G10" t="str">
            <v>Детская хирургия</v>
          </cell>
          <cell r="I10">
            <v>20172010</v>
          </cell>
        </row>
        <row r="11">
          <cell r="G11" t="str">
            <v>Детская эндокринология</v>
          </cell>
          <cell r="I11">
            <v>20172011</v>
          </cell>
        </row>
        <row r="12">
          <cell r="G12" t="str">
            <v>Для беременных и рожениц</v>
          </cell>
          <cell r="I12">
            <v>20172012</v>
          </cell>
        </row>
        <row r="13">
          <cell r="G13" t="str">
            <v>Инфекционные болезни</v>
          </cell>
          <cell r="I13">
            <v>20172013</v>
          </cell>
        </row>
        <row r="14">
          <cell r="G14" t="str">
            <v>Кардиология</v>
          </cell>
          <cell r="I14">
            <v>20172014</v>
          </cell>
        </row>
        <row r="15">
          <cell r="G15" t="str">
            <v>Кардиохирургия</v>
          </cell>
          <cell r="I15">
            <v>20172015</v>
          </cell>
        </row>
        <row r="16">
          <cell r="G16" t="str">
            <v>Колопроктология</v>
          </cell>
          <cell r="I16">
            <v>20172016</v>
          </cell>
        </row>
        <row r="17">
          <cell r="G17" t="str">
            <v>Неврология</v>
          </cell>
          <cell r="I17">
            <v>20172017</v>
          </cell>
        </row>
        <row r="18">
          <cell r="G18" t="str">
            <v>Нейрохирургия</v>
          </cell>
          <cell r="I18">
            <v>20172018</v>
          </cell>
        </row>
        <row r="19">
          <cell r="G19" t="str">
            <v>Неонатология</v>
          </cell>
          <cell r="I19">
            <v>20172019</v>
          </cell>
        </row>
        <row r="20">
          <cell r="G20" t="str">
            <v>Нефрология</v>
          </cell>
          <cell r="I20">
            <v>20172020</v>
          </cell>
        </row>
        <row r="21">
          <cell r="G21" t="str">
            <v>Онкология</v>
          </cell>
          <cell r="I21">
            <v>20172021</v>
          </cell>
        </row>
        <row r="22">
          <cell r="G22" t="str">
            <v>Ортопедия</v>
          </cell>
          <cell r="I22">
            <v>20172022</v>
          </cell>
        </row>
        <row r="23">
          <cell r="G23" t="str">
            <v>Оториноларингология</v>
          </cell>
          <cell r="I23">
            <v>20172023</v>
          </cell>
        </row>
        <row r="24">
          <cell r="G24" t="str">
            <v>Офтальмология</v>
          </cell>
          <cell r="I24">
            <v>20172024</v>
          </cell>
        </row>
        <row r="25">
          <cell r="G25" t="str">
            <v>Патология беременности</v>
          </cell>
          <cell r="I25">
            <v>20172025</v>
          </cell>
        </row>
        <row r="26">
          <cell r="G26" t="str">
            <v>Педиатрия</v>
          </cell>
          <cell r="I26">
            <v>20172026</v>
          </cell>
        </row>
        <row r="27">
          <cell r="G27" t="str">
            <v>Пульмонология</v>
          </cell>
          <cell r="I27">
            <v>20172027</v>
          </cell>
        </row>
        <row r="28">
          <cell r="G28" t="str">
            <v>Радиология</v>
          </cell>
          <cell r="I28">
            <v>20172028</v>
          </cell>
        </row>
        <row r="29">
          <cell r="G29" t="str">
            <v>Ревматология</v>
          </cell>
          <cell r="I29">
            <v>20172029</v>
          </cell>
        </row>
        <row r="30">
          <cell r="G30" t="str">
            <v>Стоматология профилактическая</v>
          </cell>
          <cell r="I30">
            <v>20172030</v>
          </cell>
        </row>
        <row r="31">
          <cell r="G31" t="str">
            <v>Терапия</v>
          </cell>
          <cell r="I31">
            <v>20172031</v>
          </cell>
        </row>
        <row r="32">
          <cell r="G32" t="str">
            <v>Травматология</v>
          </cell>
          <cell r="I32">
            <v>20172032</v>
          </cell>
        </row>
        <row r="33">
          <cell r="G33" t="str">
            <v>Урология</v>
          </cell>
          <cell r="I33">
            <v>20172033</v>
          </cell>
        </row>
        <row r="34">
          <cell r="G34" t="str">
            <v>Хирургия</v>
          </cell>
          <cell r="I34">
            <v>20172034</v>
          </cell>
        </row>
        <row r="35">
          <cell r="G35" t="str">
            <v>Хирургия (комбустиология)</v>
          </cell>
          <cell r="I35">
            <v>20172035</v>
          </cell>
        </row>
        <row r="36">
          <cell r="G36" t="str">
            <v>Челюстно-лицевая хирургия</v>
          </cell>
          <cell r="I36">
            <v>20172036</v>
          </cell>
        </row>
        <row r="37">
          <cell r="G37" t="str">
            <v>Эндокринология</v>
          </cell>
          <cell r="I37">
            <v>20172037</v>
          </cell>
        </row>
        <row r="38">
          <cell r="G38" t="str">
            <v>Реабилитация</v>
          </cell>
          <cell r="I38">
            <v>20172038</v>
          </cell>
        </row>
        <row r="39">
          <cell r="G39" t="str">
            <v>Сосудистая хирургия</v>
          </cell>
          <cell r="I39">
            <v>20172039</v>
          </cell>
        </row>
        <row r="40">
          <cell r="I40">
            <v>20172040</v>
          </cell>
        </row>
        <row r="41">
          <cell r="I41">
            <v>20172041</v>
          </cell>
        </row>
        <row r="42">
          <cell r="I42">
            <v>20172042</v>
          </cell>
        </row>
        <row r="43">
          <cell r="I43">
            <v>20172043</v>
          </cell>
        </row>
        <row r="44">
          <cell r="I44">
            <v>20172044</v>
          </cell>
        </row>
        <row r="45">
          <cell r="I45">
            <v>20172045</v>
          </cell>
        </row>
        <row r="46">
          <cell r="I46">
            <v>20172046</v>
          </cell>
        </row>
        <row r="47">
          <cell r="I47">
            <v>20172047</v>
          </cell>
        </row>
        <row r="48">
          <cell r="I48">
            <v>20172048</v>
          </cell>
        </row>
        <row r="49">
          <cell r="I49">
            <v>20172049</v>
          </cell>
        </row>
        <row r="50">
          <cell r="I50">
            <v>20172050</v>
          </cell>
        </row>
        <row r="51">
          <cell r="I51">
            <v>20172051</v>
          </cell>
        </row>
        <row r="52">
          <cell r="I52">
            <v>20172052</v>
          </cell>
        </row>
        <row r="53">
          <cell r="I53">
            <v>20172053</v>
          </cell>
        </row>
        <row r="54">
          <cell r="I54">
            <v>20172054</v>
          </cell>
        </row>
        <row r="55">
          <cell r="I55">
            <v>20172055</v>
          </cell>
        </row>
        <row r="56">
          <cell r="I56">
            <v>20172056</v>
          </cell>
        </row>
        <row r="57">
          <cell r="I57">
            <v>20172057</v>
          </cell>
        </row>
        <row r="58">
          <cell r="I58">
            <v>20172058</v>
          </cell>
        </row>
        <row r="59">
          <cell r="I59">
            <v>20172059</v>
          </cell>
        </row>
        <row r="60">
          <cell r="I60">
            <v>20172060</v>
          </cell>
        </row>
        <row r="61">
          <cell r="I61">
            <v>20172061</v>
          </cell>
        </row>
        <row r="62">
          <cell r="I62">
            <v>20172062</v>
          </cell>
        </row>
        <row r="63">
          <cell r="I63">
            <v>20172063</v>
          </cell>
        </row>
        <row r="64">
          <cell r="I64">
            <v>20172064</v>
          </cell>
        </row>
        <row r="65">
          <cell r="I65">
            <v>20172065</v>
          </cell>
        </row>
        <row r="66">
          <cell r="I66">
            <v>20172066</v>
          </cell>
        </row>
        <row r="67">
          <cell r="I67">
            <v>20172067</v>
          </cell>
        </row>
        <row r="68">
          <cell r="I68">
            <v>20172068</v>
          </cell>
        </row>
        <row r="69">
          <cell r="I69">
            <v>20172069</v>
          </cell>
        </row>
        <row r="70">
          <cell r="I70">
            <v>20172070</v>
          </cell>
        </row>
        <row r="71">
          <cell r="I71">
            <v>20172071</v>
          </cell>
        </row>
        <row r="72">
          <cell r="I72">
            <v>20172072</v>
          </cell>
        </row>
        <row r="73">
          <cell r="I73">
            <v>20172073</v>
          </cell>
        </row>
        <row r="74">
          <cell r="I74">
            <v>20172074</v>
          </cell>
        </row>
        <row r="75">
          <cell r="I75">
            <v>20172075</v>
          </cell>
        </row>
        <row r="76">
          <cell r="I76">
            <v>20172076</v>
          </cell>
        </row>
        <row r="77">
          <cell r="I77">
            <v>20172077</v>
          </cell>
        </row>
        <row r="78">
          <cell r="I78">
            <v>20172078</v>
          </cell>
        </row>
        <row r="79">
          <cell r="I79">
            <v>20172079</v>
          </cell>
        </row>
        <row r="80">
          <cell r="I80">
            <v>20172080</v>
          </cell>
        </row>
        <row r="81">
          <cell r="I81">
            <v>20172081</v>
          </cell>
        </row>
        <row r="82">
          <cell r="I82">
            <v>20172082</v>
          </cell>
        </row>
        <row r="83">
          <cell r="I83">
            <v>20172083</v>
          </cell>
        </row>
        <row r="84">
          <cell r="I84">
            <v>20172084</v>
          </cell>
        </row>
        <row r="85">
          <cell r="I85">
            <v>20172085</v>
          </cell>
        </row>
        <row r="86">
          <cell r="I86">
            <v>20172086</v>
          </cell>
        </row>
        <row r="87">
          <cell r="I87">
            <v>20172087</v>
          </cell>
        </row>
        <row r="88">
          <cell r="I88">
            <v>20172088</v>
          </cell>
        </row>
        <row r="89">
          <cell r="I89">
            <v>20172089</v>
          </cell>
        </row>
        <row r="90">
          <cell r="I90">
            <v>20172090</v>
          </cell>
        </row>
        <row r="91">
          <cell r="I91">
            <v>20172091</v>
          </cell>
        </row>
        <row r="92">
          <cell r="I92">
            <v>20172092</v>
          </cell>
        </row>
        <row r="93">
          <cell r="I93">
            <v>20172093</v>
          </cell>
        </row>
        <row r="94">
          <cell r="I94">
            <v>20172094</v>
          </cell>
        </row>
        <row r="95">
          <cell r="I95">
            <v>20172095</v>
          </cell>
        </row>
        <row r="96">
          <cell r="I96">
            <v>20172096</v>
          </cell>
        </row>
        <row r="97">
          <cell r="I97">
            <v>20172097</v>
          </cell>
        </row>
        <row r="98">
          <cell r="I98">
            <v>20172098</v>
          </cell>
        </row>
        <row r="99">
          <cell r="I99">
            <v>20172099</v>
          </cell>
        </row>
        <row r="100">
          <cell r="I100">
            <v>20172100</v>
          </cell>
        </row>
        <row r="101">
          <cell r="I101">
            <v>20172101</v>
          </cell>
        </row>
        <row r="102">
          <cell r="I102">
            <v>20172102</v>
          </cell>
        </row>
        <row r="103">
          <cell r="I103">
            <v>20172103</v>
          </cell>
        </row>
        <row r="104">
          <cell r="I104">
            <v>20172104</v>
          </cell>
        </row>
        <row r="105">
          <cell r="I105">
            <v>20172105</v>
          </cell>
        </row>
        <row r="106">
          <cell r="I106">
            <v>20172106</v>
          </cell>
        </row>
        <row r="107">
          <cell r="I107">
            <v>20172107</v>
          </cell>
        </row>
        <row r="108">
          <cell r="I108">
            <v>20172108</v>
          </cell>
        </row>
        <row r="109">
          <cell r="I109">
            <v>20172109</v>
          </cell>
        </row>
        <row r="110">
          <cell r="I110">
            <v>20172110</v>
          </cell>
        </row>
        <row r="111">
          <cell r="I111">
            <v>20172111</v>
          </cell>
        </row>
        <row r="112">
          <cell r="I112">
            <v>20172112</v>
          </cell>
        </row>
        <row r="113">
          <cell r="I113">
            <v>20172113</v>
          </cell>
        </row>
        <row r="114">
          <cell r="I114">
            <v>20172114</v>
          </cell>
        </row>
        <row r="115">
          <cell r="I115">
            <v>20172115</v>
          </cell>
        </row>
        <row r="116">
          <cell r="I116">
            <v>20172116</v>
          </cell>
        </row>
        <row r="117">
          <cell r="I117">
            <v>20172117</v>
          </cell>
        </row>
        <row r="118">
          <cell r="I118">
            <v>20172118</v>
          </cell>
        </row>
        <row r="119">
          <cell r="I119">
            <v>20172119</v>
          </cell>
        </row>
        <row r="120">
          <cell r="I120">
            <v>20172120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Бестаева М." refreshedDate="42760.736164236114" createdVersion="3" refreshedVersion="6" minRefreshableVersion="3" recordCount="1979">
  <cacheSource type="worksheet">
    <worksheetSource ref="B8:S2004" sheet="МП"/>
  </cacheSource>
  <cacheFields count="18">
    <cacheField name="МО" numFmtId="0">
      <sharedItems containsString="0" containsBlank="1" containsNumber="1" containsInteger="1" minValue="150001" maxValue="150138" count="49">
        <n v="150007"/>
        <n v="150023"/>
        <n v="150013"/>
        <n v="150009"/>
        <n v="150003"/>
        <n v="150024"/>
        <n v="150112"/>
        <n v="150019"/>
        <n v="150001"/>
        <n v="150015"/>
        <n v="150012"/>
        <n v="150014"/>
        <n v="150113"/>
        <n v="150002"/>
        <n v="150010"/>
        <n v="150031"/>
        <n v="150072"/>
        <n v="150030"/>
        <n v="150048"/>
        <n v="150081"/>
        <n v="150020"/>
        <n v="150017"/>
        <n v="150071"/>
        <n v="150005"/>
        <n v="150080"/>
        <n v="150077"/>
        <n v="150120"/>
        <n v="150036"/>
        <n v="150035"/>
        <n v="150041"/>
        <n v="150123"/>
        <n v="150122"/>
        <n v="150128"/>
        <n v="150131"/>
        <n v="150137"/>
        <n v="150098"/>
        <n v="150034"/>
        <n v="150100"/>
        <n v="150044"/>
        <n v="150042"/>
        <n v="150085"/>
        <n v="150043"/>
        <n v="150045"/>
        <n v="150073"/>
        <n v="150138"/>
        <n v="150016"/>
        <m/>
        <n v="150103" u="1"/>
        <n v="150026" u="1"/>
      </sharedItems>
    </cacheField>
    <cacheField name="НМО" numFmtId="0">
      <sharedItems containsBlank="1" count="50">
        <s v="ГБУЗ &quot;Алагирская ЦРБ&quot;"/>
        <s v="ГБУЗ &quot;Родильный дом №1&quot;"/>
        <s v="НУЗ &quot;Узловая больница на ст. Владикавказ ОАО &quot;РЖД&quot;"/>
        <s v="ГБУЗ &quot;Ардонская ЦРБ&quot;"/>
        <s v="ГБУЗ &quot;КБСП&quot;"/>
        <s v="ГБУЗ &quot;Родильный дом №2&quot;"/>
        <s v="ГБУЗ &quot;Моздокская ЦРБ&quot;"/>
        <s v="ГБУЗ &quot;Дигорская ЦРБ&quot;"/>
        <s v="ГБУЗ &quot;РКБ&quot;"/>
        <s v="ФГБОУ ВО  СОГМА МЗ"/>
        <s v="ГБУЗ &quot;Кировская ЦРБ&quot;"/>
        <s v="ГБУЗ &quot;Правобережная ЦРКБ&quot;"/>
        <s v="ФГКУ &quot;412 ВГ&quot; Минобороны России&quot;"/>
        <s v="ГБУЗ &quot;РДКБ&quot;"/>
        <s v="ГБУЗ &quot;Ирафская ЦРБ&quot;"/>
        <s v="ГБУЗ &quot;РОД&quot;"/>
        <s v="ФГБУ &quot;СКММ центр МЗ РФ&quot; (Беслан)"/>
        <s v="ГБУЗ &quot;РКВД&quot;"/>
        <s v="ФКУЗ &quot;МСЧ МВД России по РСО-А&quot;"/>
        <s v="ГАУЗ  «Республиканская офтальмологическая больница» "/>
        <s v="ГБУЗ &quot;Республиканский центр пульмонологической помощи&quot; МЗ РСО-А"/>
        <s v="ГБУЗ &quot;РЭД&quot;"/>
        <s v="НК санаторий-профилакторий &quot;Сосновая роща&quot;"/>
        <s v="ГБУЗ &quot;РЦВМР&quot;"/>
        <s v="Санаторий ОСЕТИЯ Филиал  ООО СКО &quot; Курорты Осетии&quot;"/>
        <s v="Санаторий ТАМИСК Филиал ООО СКО &quot;Курорты Осетии&quot;"/>
        <s v="ООО &quot;Центр коррекции двигательных нарушений&quot;(лечение ДЦП)"/>
        <s v="ГБУЗ  &quot;Поликлиника № 4&quot;"/>
        <s v="ГБУЗ &quot;Поликлиника № 1&quot;"/>
        <s v="ГБУЗ  &quot;Поликлиника № 7&quot;"/>
        <s v="ООО&quot; Медика- Менте&quot; (ЭКО) г. Москва"/>
        <s v="ООО &quot;Эко-Содействие&quot; г. Нижний Новгород&quot;(ЭКО)"/>
        <s v="ООО&quot; Центр Эко&quot;    ( ЭКО) г. Нальчик"/>
        <s v="ООО&quot; Евромед Клиник&quot;       (ЭКО) г. Санкт-Петербург"/>
        <s v="ООО &quot;Ивамед&quot; (ЭКО) г. Москва"/>
        <s v="ГБУЗ &quot;Республиканский центр охраны здоровья семьи и репродукции&quot;"/>
        <s v="ГБУЗ РСО-А &quot;Республиканский клинико-диагностический центр&quot;(  студенческая  пол-ка № 6)"/>
        <s v="ООО &quot;Клиника внутренних болезней&quot;(дневной стационар)"/>
        <s v="ГБУЗ &quot;Дет. поликлиника №3&quot;"/>
        <s v="ГБУЗ &quot;Дет. поликлиника №1&quot;"/>
        <s v="ООО &quot;Центр высоких технологий&quot; (глазные болезни)"/>
        <s v="ГБУЗ &quot;Дет. поликлиника №2&quot;"/>
        <s v="ГБУЗ &quot;Дет. поликлиника №4&quot;"/>
        <s v=" ООО &quot;ХХI век &quot;  (ортопедия, г. Ардон)"/>
        <s v="Алания-Хелскеа"/>
        <s v="ГБУЗ &quot;Пригородная ЦРБ&quot;"/>
        <m/>
        <s v="ООО &quot;Северо-Кавказский нефрологический центр&quot;(Беслан)" u="1"/>
        <s v="Алания-Хелскея" u="1"/>
        <s v="ООО &quot;БМК&quot; осетинский филиал (КБСП)" u="1"/>
      </sharedItems>
    </cacheField>
    <cacheField name="МП" numFmtId="0">
      <sharedItems containsBlank="1" count="3">
        <s v="КС"/>
        <s v="ДС"/>
        <m/>
      </sharedItems>
    </cacheField>
    <cacheField name="КОДКСГ" numFmtId="0">
      <sharedItems containsString="0" containsBlank="1" containsNumber="1" containsInteger="1" minValue="20171001" maxValue="20172119"/>
    </cacheField>
    <cacheField name="НАМКСГ" numFmtId="0">
      <sharedItems containsBlank="1"/>
    </cacheField>
    <cacheField name="КОЛРГС" numFmtId="0">
      <sharedItems containsString="0" containsBlank="1" containsNumber="1" containsInteger="1" minValue="0" maxValue="1500"/>
    </cacheField>
    <cacheField name="КОЛВТБ" numFmtId="0">
      <sharedItems containsString="0" containsBlank="1" containsNumber="1" containsInteger="1" minValue="0" maxValue="751"/>
    </cacheField>
    <cacheField name="КОЛИТОГ" numFmtId="0">
      <sharedItems containsString="0" containsBlank="1" containsNumber="1" containsInteger="1" minValue="0" maxValue="2251"/>
    </cacheField>
    <cacheField name="КзКСГ" numFmtId="0">
      <sharedItems containsString="0" containsBlank="1" containsNumber="1" minValue="0.17" maxValue="16.02"/>
    </cacheField>
    <cacheField name="Ку_МО" numFmtId="0">
      <sharedItems containsString="0" containsBlank="1" containsNumber="1" minValue="0.7" maxValue="1.4"/>
    </cacheField>
    <cacheField name="Цена" numFmtId="4">
      <sharedItems containsString="0" containsBlank="1" containsNumber="1" minValue="1281.4763199999998" maxValue="286902.18"/>
    </cacheField>
    <cacheField name="С_РГС" numFmtId="4">
      <sharedItems containsString="0" containsBlank="1" containsNumber="1" minValue="0" maxValue="35101640"/>
    </cacheField>
    <cacheField name="С_ВТБ" numFmtId="4">
      <sharedItems containsString="0" containsBlank="1" containsNumber="1" minValue="0" maxValue="12765535.199999999"/>
    </cacheField>
    <cacheField name="С_Итого" numFmtId="4">
      <sharedItems containsString="0" containsBlank="1" containsNumber="1" minValue="0" maxValue="43551106.200000003"/>
    </cacheField>
    <cacheField name="ПРОФКСГ" numFmtId="0">
      <sharedItems containsBlank="1"/>
    </cacheField>
    <cacheField name="КЗПРКСГ" numFmtId="0">
      <sharedItems containsString="0" containsBlank="1" containsNumber="1" minValue="0.34" maxValue="9.23"/>
    </cacheField>
    <cacheField name="ПрофОТД" numFmtId="0">
      <sharedItems containsBlank="1"/>
    </cacheField>
    <cacheField name="КОЛнаКЗ" numFmtId="0">
      <sharedItems containsString="0" containsBlank="1" containsNumber="1" minValue="0" maxValue="3926.99999999999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79">
  <r>
    <x v="0"/>
    <x v="0"/>
    <x v="0"/>
    <n v="20171001"/>
    <s v="Беременность без патологии, дородовая госпитализация в отделение сестринского ухода"/>
    <n v="130"/>
    <n v="6"/>
    <n v="136"/>
    <n v="0.5"/>
    <n v="0.875"/>
    <n v="7835.1875"/>
    <n v="1018574.375"/>
    <n v="47011.125"/>
    <n v="1065585.5"/>
    <s v="Акушерское дело"/>
    <n v="0.5"/>
    <s v="Акушерство и гинекология"/>
    <n v="68"/>
  </r>
  <r>
    <x v="1"/>
    <x v="1"/>
    <x v="0"/>
    <n v="20171002"/>
    <s v="Осложнения, связанные с беременностью"/>
    <n v="995"/>
    <n v="255"/>
    <n v="1250"/>
    <n v="0.93"/>
    <n v="0.88"/>
    <n v="14656.7256"/>
    <n v="14583441.971999999"/>
    <n v="3737465.0279999999"/>
    <n v="18320907"/>
    <s v="Акушерство и гинекология"/>
    <n v="0.8"/>
    <s v="Патология беременности"/>
    <n v="1162.5"/>
  </r>
  <r>
    <x v="2"/>
    <x v="2"/>
    <x v="0"/>
    <n v="20171002"/>
    <s v="Осложнения, связанные с беременностью"/>
    <n v="175"/>
    <n v="75"/>
    <n v="250"/>
    <n v="0.93"/>
    <n v="0.88"/>
    <n v="14656.7256"/>
    <n v="2564926.98"/>
    <n v="1099254.42"/>
    <n v="3664181.4"/>
    <s v="Акушерство и гинекология"/>
    <n v="0.8"/>
    <s v="Патология беременности"/>
    <n v="232.5"/>
  </r>
  <r>
    <x v="3"/>
    <x v="3"/>
    <x v="0"/>
    <n v="20171002"/>
    <s v="Осложнения, связанные с беременностью"/>
    <n v="252"/>
    <n v="8"/>
    <n v="260"/>
    <n v="0.93"/>
    <n v="0.95099999999999996"/>
    <n v="15839.256870000001"/>
    <n v="3991492.7312400001"/>
    <n v="126714.05496000001"/>
    <n v="4118206.7862"/>
    <s v="Акушерство и гинекология"/>
    <n v="0.8"/>
    <s v="Акушерство и гинекология"/>
    <n v="241.8"/>
  </r>
  <r>
    <x v="3"/>
    <x v="3"/>
    <x v="0"/>
    <n v="20171002"/>
    <s v="Осложнения, связанные с беременностью"/>
    <n v="150"/>
    <m/>
    <n v="150"/>
    <n v="0.93"/>
    <n v="0.95099999999999996"/>
    <n v="15839.256870000001"/>
    <n v="2375888.5305000003"/>
    <n v="0"/>
    <n v="2375888.5305000003"/>
    <s v="Акушерство и гинекология"/>
    <n v="0.8"/>
    <s v="Патология беременности"/>
    <n v="139.5"/>
  </r>
  <r>
    <x v="3"/>
    <x v="3"/>
    <x v="0"/>
    <n v="20171002"/>
    <s v="Осложнения, связанные с беременностью"/>
    <n v="27"/>
    <n v="8"/>
    <n v="35"/>
    <n v="0.93"/>
    <n v="0.95099999999999996"/>
    <n v="15839.256870000001"/>
    <n v="427659.93549"/>
    <n v="126714.05496000001"/>
    <n v="554373.99045000004"/>
    <s v="Акушерство и гинекология"/>
    <n v="0.8"/>
    <s v="Для беременных и рожениц"/>
    <n v="32.550000000000004"/>
  </r>
  <r>
    <x v="4"/>
    <x v="4"/>
    <x v="0"/>
    <n v="20171002"/>
    <s v="Осложнения, связанные с беременностью"/>
    <n v="627"/>
    <n v="268"/>
    <n v="895"/>
    <n v="0.93"/>
    <n v="1.4"/>
    <n v="23317.518"/>
    <n v="14620083.786"/>
    <n v="6249094.824"/>
    <n v="20869178.609999999"/>
    <s v="Акушерство и гинекология"/>
    <n v="0.8"/>
    <s v="Акушерство и гинекология"/>
    <n v="832.35"/>
  </r>
  <r>
    <x v="5"/>
    <x v="5"/>
    <x v="0"/>
    <n v="20171002"/>
    <s v="Осложнения, связанные с беременностью"/>
    <n v="623"/>
    <n v="267"/>
    <n v="890"/>
    <n v="0.93"/>
    <n v="0.88"/>
    <n v="14656.7256"/>
    <n v="9131140.0487999991"/>
    <n v="3913345.7352"/>
    <n v="13044485.783999998"/>
    <s v="Акушерство и гинекология"/>
    <n v="0.8"/>
    <s v="Акушерство и гинекология"/>
    <n v="827.7"/>
  </r>
  <r>
    <x v="6"/>
    <x v="6"/>
    <x v="0"/>
    <n v="20171002"/>
    <s v="Осложнения, связанные с беременностью"/>
    <n v="402"/>
    <n v="3"/>
    <n v="405"/>
    <n v="0.93"/>
    <n v="0.88"/>
    <n v="14656.7256"/>
    <n v="5892003.6912000002"/>
    <n v="43970.176800000001"/>
    <n v="5935973.8679999998"/>
    <s v="Акушерство и гинекология"/>
    <n v="0.8"/>
    <s v="Акушерство и гинекология"/>
    <n v="376.65000000000003"/>
  </r>
  <r>
    <x v="6"/>
    <x v="6"/>
    <x v="0"/>
    <n v="20171002"/>
    <s v="Осложнения, связанные с беременностью"/>
    <n v="450"/>
    <m/>
    <n v="450"/>
    <n v="0.93"/>
    <n v="0.88"/>
    <n v="14656.7256"/>
    <n v="6595526.5199999996"/>
    <n v="0"/>
    <n v="6595526.5199999996"/>
    <s v="Акушерство и гинекология"/>
    <n v="0.8"/>
    <s v="Патология беременности"/>
    <n v="418.5"/>
  </r>
  <r>
    <x v="7"/>
    <x v="7"/>
    <x v="0"/>
    <n v="20171002"/>
    <s v="Осложнения, связанные с беременностью"/>
    <n v="90"/>
    <n v="2"/>
    <n v="92"/>
    <n v="0.93"/>
    <n v="0.875"/>
    <n v="14573.448750000001"/>
    <n v="1311610.3875000002"/>
    <n v="29146.897500000003"/>
    <n v="1340757.2850000001"/>
    <s v="Акушерство и гинекология"/>
    <n v="0.8"/>
    <s v="Акушерство и гинекология"/>
    <n v="85.56"/>
  </r>
  <r>
    <x v="8"/>
    <x v="8"/>
    <x v="0"/>
    <n v="20171002"/>
    <s v="Осложнения, связанные с беременностью"/>
    <n v="827"/>
    <n v="233"/>
    <n v="1060"/>
    <n v="0.93"/>
    <n v="1"/>
    <n v="16655.370000000003"/>
    <n v="13773990.990000002"/>
    <n v="3880701.2100000004"/>
    <n v="17654692.200000003"/>
    <s v="Акушерство и гинекология"/>
    <n v="0.8"/>
    <s v="Акушерство и гинекология"/>
    <n v="985.80000000000007"/>
  </r>
  <r>
    <x v="8"/>
    <x v="8"/>
    <x v="0"/>
    <n v="20171002"/>
    <s v="Осложнения, связанные с беременностью"/>
    <n v="187"/>
    <n v="53"/>
    <n v="240"/>
    <n v="0.93"/>
    <n v="1"/>
    <n v="16655.370000000003"/>
    <n v="3114554.1900000004"/>
    <n v="882734.6100000001"/>
    <n v="3997288.8000000007"/>
    <s v="Акушерство и гинекология"/>
    <n v="0.8"/>
    <s v="Для беременных и рожениц"/>
    <n v="223.20000000000002"/>
  </r>
  <r>
    <x v="8"/>
    <x v="8"/>
    <x v="0"/>
    <n v="20171002"/>
    <s v="Осложнения, связанные с беременностью"/>
    <n v="1100"/>
    <n v="300"/>
    <n v="1400"/>
    <n v="0.93"/>
    <n v="1"/>
    <n v="16655.370000000003"/>
    <n v="18320907.000000004"/>
    <n v="4996611.0000000009"/>
    <n v="23317518.000000004"/>
    <s v="Акушерство и гинекология"/>
    <n v="0.8"/>
    <s v="Патология беременности"/>
    <n v="1302"/>
  </r>
  <r>
    <x v="9"/>
    <x v="9"/>
    <x v="0"/>
    <n v="20171002"/>
    <s v="Осложнения, связанные с беременностью"/>
    <n v="197"/>
    <n v="43"/>
    <n v="240"/>
    <n v="0.93"/>
    <n v="1.4"/>
    <n v="23317.518"/>
    <n v="4593551.0460000001"/>
    <n v="1002653.274"/>
    <n v="5596204.3200000003"/>
    <s v="Акушерство и гинекология"/>
    <n v="0.8"/>
    <s v="Акушерство и гинекология"/>
    <n v="223.20000000000002"/>
  </r>
  <r>
    <x v="10"/>
    <x v="10"/>
    <x v="0"/>
    <n v="20171002"/>
    <s v="Осложнения, связанные с беременностью"/>
    <n v="132"/>
    <n v="3"/>
    <n v="135"/>
    <n v="0.93"/>
    <n v="0.875"/>
    <n v="14573.448750000001"/>
    <n v="1923695.2350000001"/>
    <n v="43720.346250000002"/>
    <n v="1967415.58125"/>
    <s v="Акушерство и гинекология"/>
    <n v="0.8"/>
    <s v="Акушерство и гинекология"/>
    <n v="125.55000000000001"/>
  </r>
  <r>
    <x v="10"/>
    <x v="10"/>
    <x v="0"/>
    <n v="20171002"/>
    <s v="Осложнения, связанные с беременностью"/>
    <n v="122"/>
    <n v="3"/>
    <n v="125"/>
    <n v="0.93"/>
    <n v="0.875"/>
    <n v="14573.448750000001"/>
    <n v="1777960.7475000001"/>
    <n v="43720.346250000002"/>
    <n v="1821681.09375"/>
    <s v="Акушерство и гинекология"/>
    <n v="0.8"/>
    <s v="Патология беременности"/>
    <n v="116.25"/>
  </r>
  <r>
    <x v="0"/>
    <x v="0"/>
    <x v="0"/>
    <n v="20171002"/>
    <s v="Осложнения, связанные с беременностью"/>
    <n v="185"/>
    <n v="20"/>
    <n v="205"/>
    <n v="0.93"/>
    <n v="0.875"/>
    <n v="14573.448750000001"/>
    <n v="2696088.0187500003"/>
    <n v="291468.97500000003"/>
    <n v="2987556.9937500004"/>
    <s v="Акушерство и гинекология"/>
    <n v="0.8"/>
    <s v="Патология беременности"/>
    <n v="190.65"/>
  </r>
  <r>
    <x v="11"/>
    <x v="11"/>
    <x v="0"/>
    <n v="20171002"/>
    <s v="Осложнения, связанные с беременностью"/>
    <n v="157"/>
    <n v="8"/>
    <n v="165"/>
    <n v="0.93"/>
    <n v="0.95099999999999996"/>
    <n v="15839.256870000001"/>
    <n v="2486763.32859"/>
    <n v="126714.05496000001"/>
    <n v="2613477.3835499999"/>
    <s v="Акушерство и гинекология"/>
    <n v="0.8"/>
    <s v="Акушерство и гинекология"/>
    <n v="153.45000000000002"/>
  </r>
  <r>
    <x v="11"/>
    <x v="11"/>
    <x v="0"/>
    <n v="20171002"/>
    <s v="Осложнения, связанные с беременностью"/>
    <n v="334"/>
    <n v="16"/>
    <n v="350"/>
    <n v="0.93"/>
    <n v="0.95099999999999996"/>
    <n v="15839.256870000001"/>
    <n v="5290311.7945800005"/>
    <n v="253428.10992000002"/>
    <n v="5543739.9045000002"/>
    <s v="Акушерство и гинекология"/>
    <n v="0.8"/>
    <s v="Патология беременности"/>
    <n v="325.5"/>
  </r>
  <r>
    <x v="2"/>
    <x v="2"/>
    <x v="0"/>
    <n v="20171003"/>
    <s v="Беременность, закончившаяся абортивным исходом"/>
    <n v="6"/>
    <n v="2"/>
    <n v="8"/>
    <n v="0.28000000000000003"/>
    <n v="0.88"/>
    <n v="4412.7776000000003"/>
    <n v="26476.6656"/>
    <n v="8825.5552000000007"/>
    <n v="35302.220800000003"/>
    <s v="Акушерство и гинекология"/>
    <n v="0.8"/>
    <s v="Акушерство и гинекология"/>
    <n v="2.2400000000000002"/>
  </r>
  <r>
    <x v="12"/>
    <x v="12"/>
    <x v="0"/>
    <n v="20171003"/>
    <s v="Беременность, закончившаяся абортивным исходом"/>
    <n v="2"/>
    <n v="1"/>
    <n v="3"/>
    <n v="0.28000000000000003"/>
    <n v="0.7"/>
    <n v="3510.1640000000002"/>
    <n v="7020.3280000000004"/>
    <n v="3510.1640000000002"/>
    <n v="10530.492"/>
    <s v="Акушерство и гинекология"/>
    <n v="0.8"/>
    <s v="Акушерство и гинекология"/>
    <n v="0.84000000000000008"/>
  </r>
  <r>
    <x v="3"/>
    <x v="3"/>
    <x v="0"/>
    <n v="20171003"/>
    <s v="Беременность, закончившаяся абортивным исходом"/>
    <n v="48"/>
    <n v="2"/>
    <n v="50"/>
    <n v="0.28000000000000003"/>
    <n v="0.95099999999999996"/>
    <n v="4768.8085200000005"/>
    <n v="228902.80896000002"/>
    <n v="9537.617040000001"/>
    <n v="238440.42600000004"/>
    <s v="Акушерство и гинекология"/>
    <n v="0.8"/>
    <s v="Акушерство и гинекология"/>
    <n v="14.000000000000002"/>
  </r>
  <r>
    <x v="4"/>
    <x v="4"/>
    <x v="0"/>
    <n v="20171003"/>
    <s v="Беременность, закончившаяся абортивным исходом"/>
    <n v="245"/>
    <n v="105"/>
    <n v="350"/>
    <n v="0.28000000000000003"/>
    <n v="1.4"/>
    <n v="7020.3280000000004"/>
    <n v="1719980.36"/>
    <n v="737134.44000000006"/>
    <n v="2457114.8000000003"/>
    <s v="Акушерство и гинекология"/>
    <n v="0.8"/>
    <s v="Акушерство и гинекология"/>
    <n v="98.000000000000014"/>
  </r>
  <r>
    <x v="6"/>
    <x v="6"/>
    <x v="0"/>
    <n v="20171003"/>
    <s v="Беременность, закончившаяся абортивным исходом"/>
    <n v="230"/>
    <n v="3"/>
    <n v="233"/>
    <n v="0.28000000000000003"/>
    <n v="0.88"/>
    <n v="4412.7776000000003"/>
    <n v="1014938.8480000001"/>
    <n v="13238.3328"/>
    <n v="1028177.1808000001"/>
    <s v="Акушерство и гинекология"/>
    <n v="0.8"/>
    <s v="Акушерство и гинекология"/>
    <n v="65.240000000000009"/>
  </r>
  <r>
    <x v="8"/>
    <x v="8"/>
    <x v="0"/>
    <n v="20171003"/>
    <s v="Беременность, закончившаяся абортивным исходом"/>
    <n v="285"/>
    <n v="80"/>
    <n v="365"/>
    <n v="0.28000000000000003"/>
    <n v="1"/>
    <n v="5014.5200000000004"/>
    <n v="1429138.2000000002"/>
    <n v="401161.60000000003"/>
    <n v="1830299.8000000003"/>
    <s v="Акушерство и гинекология"/>
    <n v="0.8"/>
    <s v="Акушерство и гинекология"/>
    <n v="102.2"/>
  </r>
  <r>
    <x v="9"/>
    <x v="9"/>
    <x v="0"/>
    <n v="20171003"/>
    <s v="Беременность, закончившаяся абортивным исходом"/>
    <n v="4"/>
    <n v="1"/>
    <n v="5"/>
    <n v="0.28000000000000003"/>
    <n v="1.4"/>
    <n v="7020.3280000000004"/>
    <n v="28081.312000000002"/>
    <n v="7020.3280000000004"/>
    <n v="35101.64"/>
    <s v="Акушерство и гинекология"/>
    <n v="0.8"/>
    <s v="Акушерство и гинекология"/>
    <n v="1.4000000000000001"/>
  </r>
  <r>
    <x v="0"/>
    <x v="0"/>
    <x v="0"/>
    <n v="20171003"/>
    <s v="Беременность, закончившаяся абортивным исходом"/>
    <n v="27"/>
    <n v="5"/>
    <n v="32"/>
    <n v="0.28000000000000003"/>
    <n v="0.875"/>
    <n v="4387.7050000000008"/>
    <n v="118468.03500000002"/>
    <n v="21938.525000000005"/>
    <n v="140406.56000000003"/>
    <s v="Акушерство и гинекология"/>
    <n v="0.8"/>
    <s v="Акушерство и гинекология"/>
    <n v="8.9600000000000009"/>
  </r>
  <r>
    <x v="11"/>
    <x v="11"/>
    <x v="0"/>
    <n v="20171003"/>
    <s v="Беременность, закончившаяся абортивным исходом"/>
    <n v="10"/>
    <n v="0"/>
    <n v="10"/>
    <n v="0.28000000000000003"/>
    <n v="0.95099999999999996"/>
    <n v="4768.8085200000005"/>
    <n v="47688.085200000001"/>
    <n v="0"/>
    <n v="47688.085200000001"/>
    <s v="Акушерство и гинекология"/>
    <n v="0.8"/>
    <s v="Акушерство и гинекология"/>
    <n v="2.8000000000000003"/>
  </r>
  <r>
    <x v="1"/>
    <x v="1"/>
    <x v="0"/>
    <n v="20171004"/>
    <s v="Родоразрешение"/>
    <n v="840"/>
    <n v="280"/>
    <n v="1120"/>
    <n v="0.98"/>
    <n v="0.88"/>
    <n v="15444.721599999999"/>
    <n v="12973566.143999999"/>
    <n v="4324522.0479999995"/>
    <n v="17298088.191999998"/>
    <s v="Акушерство и гинекология"/>
    <n v="0.8"/>
    <s v="Патология беременности"/>
    <n v="1097.5999999999999"/>
  </r>
  <r>
    <x v="2"/>
    <x v="2"/>
    <x v="0"/>
    <n v="20171004"/>
    <s v="Родоразрешение"/>
    <n v="557"/>
    <n v="239"/>
    <n v="796"/>
    <n v="0.98"/>
    <n v="0.88"/>
    <n v="15444.721599999999"/>
    <n v="8602709.9311999995"/>
    <n v="3691288.4623999996"/>
    <n v="12293998.393599998"/>
    <s v="Акушерство и гинекология"/>
    <n v="0.8"/>
    <s v="Для беременных и рожениц"/>
    <n v="780.08"/>
  </r>
  <r>
    <x v="3"/>
    <x v="3"/>
    <x v="0"/>
    <n v="20171004"/>
    <s v="Родоразрешение"/>
    <n v="68"/>
    <n v="5"/>
    <n v="73"/>
    <n v="0.98"/>
    <n v="0.95099999999999996"/>
    <n v="16690.829819999999"/>
    <n v="1134976.4277599999"/>
    <n v="83454.149099999995"/>
    <n v="1218430.5768599999"/>
    <s v="Акушерство и гинекология"/>
    <n v="0.8"/>
    <s v="Для беременных и рожениц"/>
    <n v="71.539999999999992"/>
  </r>
  <r>
    <x v="5"/>
    <x v="5"/>
    <x v="0"/>
    <n v="20171004"/>
    <s v="Родоразрешение"/>
    <n v="980"/>
    <n v="420"/>
    <n v="1400"/>
    <n v="0.98"/>
    <n v="0.88"/>
    <n v="15444.721599999999"/>
    <n v="15135827.168"/>
    <n v="6486783.0719999997"/>
    <n v="21622610.239999998"/>
    <s v="Акушерство и гинекология"/>
    <n v="0.8"/>
    <s v="Для беременных и рожениц"/>
    <n v="1372"/>
  </r>
  <r>
    <x v="6"/>
    <x v="6"/>
    <x v="0"/>
    <n v="20171004"/>
    <s v="Родоразрешение"/>
    <n v="734"/>
    <n v="3"/>
    <n v="737"/>
    <n v="0.98"/>
    <n v="0.88"/>
    <n v="15444.721599999999"/>
    <n v="11336425.654399998"/>
    <n v="46334.164799999999"/>
    <n v="11382759.819199998"/>
    <s v="Акушерство и гинекология"/>
    <n v="0.8"/>
    <s v="Для беременных и рожениц"/>
    <n v="722.26"/>
  </r>
  <r>
    <x v="8"/>
    <x v="8"/>
    <x v="0"/>
    <n v="20171004"/>
    <s v="Родоразрешение"/>
    <n v="720"/>
    <n v="180"/>
    <n v="900"/>
    <n v="0.98"/>
    <n v="1"/>
    <n v="17550.82"/>
    <n v="12636590.4"/>
    <n v="3159147.6"/>
    <n v="15795738"/>
    <s v="Акушерство и гинекология"/>
    <n v="0.8"/>
    <s v="Для беременных и рожениц"/>
    <n v="882"/>
  </r>
  <r>
    <x v="10"/>
    <x v="10"/>
    <x v="0"/>
    <n v="20171004"/>
    <s v="Родоразрешение"/>
    <n v="112"/>
    <n v="4"/>
    <n v="116"/>
    <n v="0.98"/>
    <n v="0.875"/>
    <n v="15356.967499999999"/>
    <n v="1719980.3599999999"/>
    <n v="61427.869999999995"/>
    <n v="1781408.23"/>
    <s v="Акушерство и гинекология"/>
    <n v="0.8"/>
    <s v="Для беременных и рожениц"/>
    <n v="113.67999999999999"/>
  </r>
  <r>
    <x v="0"/>
    <x v="0"/>
    <x v="0"/>
    <n v="20171004"/>
    <s v="Родоразрешение"/>
    <n v="150"/>
    <n v="15"/>
    <n v="165"/>
    <n v="0.98"/>
    <n v="0.875"/>
    <n v="15356.967499999999"/>
    <n v="2303545.125"/>
    <n v="230354.51249999998"/>
    <n v="2533899.6375000002"/>
    <s v="Акушерство и гинекология"/>
    <n v="0.8"/>
    <s v="Для беременных и рожениц"/>
    <n v="161.69999999999999"/>
  </r>
  <r>
    <x v="11"/>
    <x v="11"/>
    <x v="0"/>
    <n v="20171004"/>
    <s v="Родоразрешение"/>
    <n v="383"/>
    <n v="17"/>
    <n v="400"/>
    <n v="0.98"/>
    <n v="0.95099999999999996"/>
    <n v="16690.829819999999"/>
    <n v="6392587.82106"/>
    <n v="283744.10693999997"/>
    <n v="6676331.9280000003"/>
    <s v="Акушерство и гинекология"/>
    <n v="0.8"/>
    <s v="Для беременных и рожениц"/>
    <n v="392"/>
  </r>
  <r>
    <x v="1"/>
    <x v="1"/>
    <x v="0"/>
    <n v="20171005"/>
    <s v="Кесарево сечение"/>
    <n v="420"/>
    <n v="60"/>
    <n v="480"/>
    <n v="1.01"/>
    <n v="0.88"/>
    <n v="15917.519200000001"/>
    <n v="6685358.0640000002"/>
    <n v="955051.152"/>
    <n v="7640409.216"/>
    <s v="Акушерство и гинекология"/>
    <n v="0.8"/>
    <s v="Для беременных и рожениц"/>
    <n v="484.8"/>
  </r>
  <r>
    <x v="2"/>
    <x v="2"/>
    <x v="0"/>
    <n v="20171005"/>
    <s v="Кесарево сечение"/>
    <n v="144"/>
    <n v="60"/>
    <n v="204"/>
    <n v="1.01"/>
    <n v="0.88"/>
    <n v="15917.519200000001"/>
    <n v="2292122.7648"/>
    <n v="955051.152"/>
    <n v="3247173.9167999998"/>
    <s v="Акушерство и гинекология"/>
    <n v="0.8"/>
    <s v="Для беременных и рожениц"/>
    <n v="206.04"/>
  </r>
  <r>
    <x v="3"/>
    <x v="3"/>
    <x v="0"/>
    <n v="20171005"/>
    <s v="Кесарево сечение"/>
    <n v="30"/>
    <m/>
    <n v="30"/>
    <n v="1.01"/>
    <n v="0.95099999999999996"/>
    <n v="17201.773590000001"/>
    <n v="516053.20770000003"/>
    <n v="0"/>
    <n v="516053.20770000003"/>
    <s v="Акушерство и гинекология"/>
    <n v="0.8"/>
    <s v="Для беременных и рожениц"/>
    <n v="30.3"/>
  </r>
  <r>
    <x v="4"/>
    <x v="4"/>
    <x v="0"/>
    <n v="20171005"/>
    <s v="Кесарево сечение"/>
    <n v="1"/>
    <n v="1"/>
    <n v="2"/>
    <n v="1.01"/>
    <n v="1.4"/>
    <n v="25323.325999999997"/>
    <n v="25323.325999999997"/>
    <n v="25323.325999999997"/>
    <n v="50646.651999999995"/>
    <s v="Акушерство и гинекология"/>
    <n v="0.8"/>
    <s v="Акушерство и гинекология"/>
    <n v="2.02"/>
  </r>
  <r>
    <x v="5"/>
    <x v="5"/>
    <x v="0"/>
    <n v="20171005"/>
    <s v="Кесарево сечение"/>
    <n v="560"/>
    <n v="240"/>
    <n v="800"/>
    <n v="1.01"/>
    <n v="0.88"/>
    <n v="15917.519200000001"/>
    <n v="8913810.7520000003"/>
    <n v="3820204.608"/>
    <n v="12734015.359999999"/>
    <s v="Акушерство и гинекология"/>
    <n v="0.8"/>
    <s v="Патология беременности"/>
    <n v="808"/>
  </r>
  <r>
    <x v="6"/>
    <x v="6"/>
    <x v="0"/>
    <n v="20171005"/>
    <s v="Кесарево сечение"/>
    <n v="232"/>
    <n v="1"/>
    <n v="233"/>
    <n v="1.01"/>
    <n v="0.88"/>
    <n v="15917.519200000001"/>
    <n v="3692864.4544000002"/>
    <n v="15917.519200000001"/>
    <n v="3708781.9736000001"/>
    <s v="Акушерство и гинекология"/>
    <n v="0.8"/>
    <s v="Для беременных и рожениц"/>
    <n v="235.33"/>
  </r>
  <r>
    <x v="8"/>
    <x v="8"/>
    <x v="0"/>
    <n v="20171005"/>
    <s v="Кесарево сечение"/>
    <n v="479"/>
    <n v="120"/>
    <n v="599"/>
    <n v="1.01"/>
    <n v="1"/>
    <n v="18088.09"/>
    <n v="8664195.1099999994"/>
    <n v="2170570.7999999998"/>
    <n v="10834765.91"/>
    <s v="Акушерство и гинекология"/>
    <n v="0.8"/>
    <s v="Для беременных и рожениц"/>
    <n v="604.99"/>
  </r>
  <r>
    <x v="10"/>
    <x v="10"/>
    <x v="0"/>
    <n v="20171005"/>
    <s v="Кесарево сечение"/>
    <n v="14"/>
    <m/>
    <n v="14"/>
    <n v="1.01"/>
    <n v="0.875"/>
    <n v="15827.078750000001"/>
    <n v="221579.10250000001"/>
    <n v="0"/>
    <n v="221579.10250000001"/>
    <s v="Акушерство и гинекология"/>
    <n v="0.8"/>
    <s v="Для беременных и рожениц"/>
    <n v="14.14"/>
  </r>
  <r>
    <x v="0"/>
    <x v="0"/>
    <x v="0"/>
    <n v="20171005"/>
    <s v="Кесарево сечение"/>
    <n v="12"/>
    <n v="3"/>
    <n v="15"/>
    <n v="1.01"/>
    <n v="0.875"/>
    <n v="15827.078750000001"/>
    <n v="189924.94500000001"/>
    <n v="47481.236250000002"/>
    <n v="237406.18125000002"/>
    <s v="Акушерство и гинекология"/>
    <n v="0.8"/>
    <s v="Для беременных и рожениц"/>
    <n v="15.15"/>
  </r>
  <r>
    <x v="11"/>
    <x v="11"/>
    <x v="0"/>
    <n v="20171005"/>
    <s v="Кесарево сечение"/>
    <n v="143"/>
    <n v="7"/>
    <n v="150"/>
    <n v="1.01"/>
    <n v="0.95099999999999996"/>
    <n v="17201.773590000001"/>
    <n v="2459853.6233700002"/>
    <n v="120412.41513000001"/>
    <n v="2580266.0385000003"/>
    <s v="Акушерство и гинекология"/>
    <n v="0.8"/>
    <s v="Для беременных и рожениц"/>
    <n v="151.5"/>
  </r>
  <r>
    <x v="3"/>
    <x v="3"/>
    <x v="0"/>
    <n v="20171006"/>
    <s v="Осложнения послеродового периода"/>
    <n v="10"/>
    <m/>
    <n v="10"/>
    <n v="0.74"/>
    <n v="0.95099999999999996"/>
    <n v="12603.279659999998"/>
    <n v="126032.79659999999"/>
    <n v="0"/>
    <n v="126032.79659999999"/>
    <s v="Акушерство и гинекология"/>
    <n v="0.8"/>
    <s v="Акушерство и гинекология"/>
    <n v="7.4"/>
  </r>
  <r>
    <x v="5"/>
    <x v="5"/>
    <x v="0"/>
    <n v="20171006"/>
    <s v="Осложнения послеродового периода"/>
    <n v="18"/>
    <n v="7"/>
    <n v="25"/>
    <n v="0.74"/>
    <n v="0.88"/>
    <n v="11662.3408"/>
    <n v="209922.13440000001"/>
    <n v="81636.385599999994"/>
    <n v="291558.52"/>
    <s v="Акушерство и гинекология"/>
    <n v="0.8"/>
    <s v="Неонатология"/>
    <n v="18.5"/>
  </r>
  <r>
    <x v="8"/>
    <x v="8"/>
    <x v="0"/>
    <n v="20171006"/>
    <s v="Осложнения послеродового периода"/>
    <n v="69"/>
    <n v="20"/>
    <n v="89"/>
    <n v="0.74"/>
    <n v="1"/>
    <n v="13252.66"/>
    <n v="914433.54"/>
    <n v="265053.2"/>
    <n v="1179486.74"/>
    <s v="Акушерство и гинекология"/>
    <n v="0.8"/>
    <s v="Акушерство и гинекология"/>
    <n v="65.86"/>
  </r>
  <r>
    <x v="10"/>
    <x v="10"/>
    <x v="0"/>
    <n v="20171006"/>
    <s v="Осложнения послеродового периода"/>
    <n v="5"/>
    <m/>
    <n v="5"/>
    <n v="0.74"/>
    <n v="0.875"/>
    <n v="11596.077499999999"/>
    <n v="57980.387499999997"/>
    <n v="0"/>
    <n v="57980.387499999997"/>
    <s v="Акушерство и гинекология"/>
    <n v="0.8"/>
    <s v="Акушерство и гинекология"/>
    <n v="3.7"/>
  </r>
  <r>
    <x v="8"/>
    <x v="8"/>
    <x v="0"/>
    <n v="20171007"/>
    <s v="Послеродовой сепсис"/>
    <n v="1"/>
    <n v="0"/>
    <n v="1"/>
    <n v="3.21"/>
    <n v="1"/>
    <n v="57487.89"/>
    <n v="57487.89"/>
    <n v="0"/>
    <n v="57487.89"/>
    <s v="Акушерство и гинекология"/>
    <n v="0.8"/>
    <s v="Акушерство и гинекология"/>
    <n v="3.21"/>
  </r>
  <r>
    <x v="2"/>
    <x v="2"/>
    <x v="0"/>
    <n v="20171008"/>
    <s v="Воспалительные болезни женских половых органов"/>
    <n v="174"/>
    <n v="75"/>
    <n v="249"/>
    <n v="0.71"/>
    <n v="0.88"/>
    <n v="11189.5432"/>
    <n v="1946980.5168000001"/>
    <n v="839215.74"/>
    <n v="2786196.2568000001"/>
    <s v="Акушерство и гинекология"/>
    <n v="0.8"/>
    <s v="Акушерство и гинекология"/>
    <n v="176.79"/>
  </r>
  <r>
    <x v="12"/>
    <x v="12"/>
    <x v="0"/>
    <n v="20171008"/>
    <s v="Воспалительные болезни женских половых органов"/>
    <n v="3"/>
    <n v="1"/>
    <n v="4"/>
    <n v="0.71"/>
    <n v="0.7"/>
    <n v="8900.7729999999992"/>
    <n v="26702.318999999996"/>
    <n v="8900.7729999999992"/>
    <n v="35603.091999999997"/>
    <s v="Акушерство и гинекология"/>
    <n v="0.8"/>
    <s v="Акушерство и гинекология"/>
    <n v="2.84"/>
  </r>
  <r>
    <x v="3"/>
    <x v="3"/>
    <x v="0"/>
    <n v="20171008"/>
    <s v="Воспалительные болезни женских половых органов"/>
    <n v="117"/>
    <n v="3"/>
    <n v="120"/>
    <n v="0.71"/>
    <n v="0.95099999999999996"/>
    <n v="12092.33589"/>
    <n v="1414803.2991299999"/>
    <n v="36277.007669999999"/>
    <n v="1451080.3067999999"/>
    <s v="Акушерство и гинекология"/>
    <n v="0.8"/>
    <s v="Акушерство и гинекология"/>
    <n v="85.199999999999989"/>
  </r>
  <r>
    <x v="4"/>
    <x v="4"/>
    <x v="0"/>
    <n v="20171008"/>
    <s v="Воспалительные болезни женских половых органов"/>
    <n v="242"/>
    <n v="103"/>
    <n v="345"/>
    <n v="0.71"/>
    <n v="1.4"/>
    <n v="17801.545999999998"/>
    <n v="4307974.1319999993"/>
    <n v="1833559.2379999999"/>
    <n v="6141533.3699999992"/>
    <s v="Акушерство и гинекология"/>
    <n v="0.8"/>
    <s v="Акушерство и гинекология"/>
    <n v="244.95"/>
  </r>
  <r>
    <x v="6"/>
    <x v="6"/>
    <x v="0"/>
    <n v="20171008"/>
    <s v="Воспалительные болезни женских половых органов"/>
    <n v="90"/>
    <n v="2"/>
    <n v="92"/>
    <n v="0.71"/>
    <n v="0.88"/>
    <n v="11189.5432"/>
    <n v="1007058.888"/>
    <n v="22379.0864"/>
    <n v="1029437.9744000001"/>
    <s v="Акушерство и гинекология"/>
    <n v="0.8"/>
    <s v="Акушерство и гинекология"/>
    <n v="65.319999999999993"/>
  </r>
  <r>
    <x v="7"/>
    <x v="7"/>
    <x v="0"/>
    <n v="20171008"/>
    <s v="Воспалительные болезни женских половых органов"/>
    <n v="110"/>
    <n v="3"/>
    <n v="113"/>
    <n v="0.71"/>
    <n v="0.875"/>
    <n v="11125.966249999999"/>
    <n v="1223856.2874999999"/>
    <n v="33377.89875"/>
    <n v="1257234.1862499998"/>
    <s v="Акушерство и гинекология"/>
    <n v="0.8"/>
    <s v="Акушерство и гинекология"/>
    <n v="80.22999999999999"/>
  </r>
  <r>
    <x v="8"/>
    <x v="8"/>
    <x v="0"/>
    <n v="20171008"/>
    <s v="Воспалительные болезни женских половых органов"/>
    <n v="30"/>
    <n v="8"/>
    <n v="38"/>
    <n v="0.71"/>
    <n v="1"/>
    <n v="12715.39"/>
    <n v="381461.69999999995"/>
    <n v="101723.12"/>
    <n v="483184.81999999995"/>
    <s v="Акушерство и гинекология"/>
    <n v="0.8"/>
    <s v="Акушерство и гинекология"/>
    <n v="26.979999999999997"/>
  </r>
  <r>
    <x v="9"/>
    <x v="9"/>
    <x v="0"/>
    <n v="20171008"/>
    <s v="Воспалительные болезни женских половых органов"/>
    <n v="34"/>
    <n v="6"/>
    <n v="40"/>
    <n v="0.71"/>
    <n v="1.4"/>
    <n v="17801.545999999998"/>
    <n v="605252.5639999999"/>
    <n v="106809.27599999998"/>
    <n v="712061.83999999985"/>
    <s v="Акушерство и гинекология"/>
    <n v="0.8"/>
    <s v="Акушерство и гинекология"/>
    <n v="28.4"/>
  </r>
  <r>
    <x v="10"/>
    <x v="10"/>
    <x v="0"/>
    <n v="20171008"/>
    <s v="Воспалительные болезни женских половых органов"/>
    <n v="19"/>
    <n v="1"/>
    <n v="20"/>
    <n v="0.71"/>
    <n v="0.875"/>
    <n v="11125.966249999999"/>
    <n v="211393.35874999998"/>
    <n v="11125.966249999999"/>
    <n v="222519.32499999998"/>
    <s v="Акушерство и гинекология"/>
    <n v="0.8"/>
    <s v="Акушерство и гинекология"/>
    <n v="14.2"/>
  </r>
  <r>
    <x v="13"/>
    <x v="13"/>
    <x v="0"/>
    <n v="20171008"/>
    <s v="Воспалительные болезни женских половых органов"/>
    <n v="1"/>
    <n v="1"/>
    <n v="2"/>
    <n v="0.71"/>
    <n v="1"/>
    <n v="12715.39"/>
    <n v="12715.39"/>
    <n v="12715.39"/>
    <n v="25430.78"/>
    <s v="Акушерство и гинекология"/>
    <n v="0.8"/>
    <s v="Инфекционные болезни"/>
    <n v="1.42"/>
  </r>
  <r>
    <x v="14"/>
    <x v="14"/>
    <x v="0"/>
    <n v="20171008"/>
    <s v="Воспалительные болезни женских половых органов"/>
    <n v="68"/>
    <n v="3"/>
    <n v="71"/>
    <n v="0.71"/>
    <n v="0.8"/>
    <n v="10172.312"/>
    <n v="691717.21600000001"/>
    <n v="30516.936000000002"/>
    <n v="722234.152"/>
    <s v="Акушерство и гинекология"/>
    <n v="0.8"/>
    <s v="Акушерство и гинекология"/>
    <n v="50.41"/>
  </r>
  <r>
    <x v="0"/>
    <x v="0"/>
    <x v="0"/>
    <n v="20171008"/>
    <s v="Воспалительные болезни женских половых органов"/>
    <n v="100"/>
    <n v="5"/>
    <n v="105"/>
    <n v="0.71"/>
    <n v="0.875"/>
    <n v="11125.966249999999"/>
    <n v="1112596.625"/>
    <n v="55629.831249999996"/>
    <n v="1168226.45625"/>
    <s v="Акушерство и гинекология"/>
    <n v="0.8"/>
    <s v="Акушерство и гинекология"/>
    <n v="74.55"/>
  </r>
  <r>
    <x v="11"/>
    <x v="11"/>
    <x v="0"/>
    <n v="20171008"/>
    <s v="Воспалительные болезни женских половых органов"/>
    <n v="19"/>
    <n v="1"/>
    <n v="20"/>
    <n v="0.71"/>
    <n v="0.95099999999999996"/>
    <n v="12092.33589"/>
    <n v="229754.38191"/>
    <n v="12092.33589"/>
    <n v="241846.71779999998"/>
    <s v="Акушерство и гинекология"/>
    <n v="0.8"/>
    <s v="Акушерство и гинекология"/>
    <n v="14.2"/>
  </r>
  <r>
    <x v="2"/>
    <x v="2"/>
    <x v="0"/>
    <n v="20171009"/>
    <s v="Доброкачественные новообразования, новообразования in situ, неопределенного и неизвестного характера женских половых органов"/>
    <n v="9"/>
    <n v="4"/>
    <n v="13"/>
    <n v="0.89"/>
    <n v="0.88"/>
    <n v="14026.328799999999"/>
    <n v="126236.9592"/>
    <n v="56105.315199999997"/>
    <n v="182342.27439999999"/>
    <s v="Акушерство и гинекология"/>
    <n v="0.8"/>
    <s v="Акушерство и гинекология"/>
    <n v="11.57"/>
  </r>
  <r>
    <x v="12"/>
    <x v="12"/>
    <x v="0"/>
    <n v="20171009"/>
    <s v="Доброкачественные новообразования, новообразования in situ, неопределенного и неизвестного характера женских половых органов"/>
    <n v="2"/>
    <n v="1"/>
    <n v="3"/>
    <n v="0.89"/>
    <n v="0.7"/>
    <n v="11157.307000000001"/>
    <n v="22314.614000000001"/>
    <n v="11157.307000000001"/>
    <n v="33471.921000000002"/>
    <s v="Акушерство и гинекология"/>
    <n v="0.8"/>
    <s v="Акушерство и гинекология"/>
    <n v="2.67"/>
  </r>
  <r>
    <x v="3"/>
    <x v="3"/>
    <x v="0"/>
    <n v="20171009"/>
    <s v="Доброкачественные новообразования, новообразования in situ, неопределенного и неизвестного характера женских половых органов"/>
    <n v="5"/>
    <m/>
    <n v="5"/>
    <n v="0.89"/>
    <n v="0.95099999999999996"/>
    <n v="15157.998509999999"/>
    <n v="75789.992549999995"/>
    <n v="0"/>
    <n v="75789.992549999995"/>
    <s v="Акушерство и гинекология"/>
    <n v="0.8"/>
    <s v="Акушерство и гинекология"/>
    <n v="4.45"/>
  </r>
  <r>
    <x v="4"/>
    <x v="4"/>
    <x v="0"/>
    <n v="20171009"/>
    <s v="Доброкачественные новообразования, новообразования in situ, неопределенного и неизвестного характера женских половых органов"/>
    <n v="63"/>
    <n v="27"/>
    <n v="90"/>
    <n v="0.89"/>
    <n v="1.4"/>
    <n v="22314.614000000001"/>
    <n v="1405820.682"/>
    <n v="602494.57799999998"/>
    <n v="2008315.26"/>
    <s v="Акушерство и гинекология"/>
    <n v="0.8"/>
    <s v="Акушерство и гинекология"/>
    <n v="80.099999999999994"/>
  </r>
  <r>
    <x v="6"/>
    <x v="6"/>
    <x v="0"/>
    <n v="20171009"/>
    <s v="Доброкачественные новообразования, новообразования in situ, неопределенного и неизвестного характера женских половых органов"/>
    <n v="30"/>
    <m/>
    <n v="30"/>
    <n v="0.89"/>
    <n v="0.88"/>
    <n v="14026.328799999999"/>
    <n v="420789.864"/>
    <n v="0"/>
    <n v="420789.864"/>
    <s v="Акушерство и гинекология"/>
    <n v="0.8"/>
    <s v="Акушерство и гинекология"/>
    <n v="26.7"/>
  </r>
  <r>
    <x v="8"/>
    <x v="8"/>
    <x v="0"/>
    <n v="20171009"/>
    <s v="Доброкачественные новообразования, новообразования in situ, неопределенного и неизвестного характера женских половых органов"/>
    <n v="20"/>
    <n v="5"/>
    <n v="25"/>
    <n v="0.89"/>
    <n v="1"/>
    <n v="15939.01"/>
    <n v="318780.2"/>
    <n v="79695.05"/>
    <n v="398475.25"/>
    <s v="Акушерство и гинекология"/>
    <n v="0.8"/>
    <s v="Акушерство и гинекология"/>
    <n v="22.25"/>
  </r>
  <r>
    <x v="2"/>
    <x v="2"/>
    <x v="0"/>
    <n v="20171010"/>
    <s v="Другие болезни, врожденные аномалии, повреждения женских половых органов"/>
    <n v="2"/>
    <n v="1"/>
    <n v="3"/>
    <n v="0.46"/>
    <n v="0.88"/>
    <n v="7249.5631999999996"/>
    <n v="14499.126399999999"/>
    <n v="7249.5631999999996"/>
    <n v="21748.689599999998"/>
    <s v="Акушерство и гинекология"/>
    <n v="0.8"/>
    <s v="Акушерство и гинекология"/>
    <n v="1.3800000000000001"/>
  </r>
  <r>
    <x v="3"/>
    <x v="3"/>
    <x v="0"/>
    <n v="20171010"/>
    <s v="Другие болезни, врожденные аномалии, повреждения женских половых органов"/>
    <n v="10"/>
    <m/>
    <n v="10"/>
    <n v="0.46"/>
    <n v="0.95099999999999996"/>
    <n v="7834.4711400000006"/>
    <n v="78344.7114"/>
    <n v="0"/>
    <n v="78344.7114"/>
    <s v="Акушерство и гинекология"/>
    <n v="0.8"/>
    <s v="Акушерство и гинекология"/>
    <n v="4.6000000000000005"/>
  </r>
  <r>
    <x v="4"/>
    <x v="4"/>
    <x v="0"/>
    <n v="20171010"/>
    <s v="Другие болезни, врожденные аномалии, повреждения женских половых органов"/>
    <n v="286"/>
    <n v="122"/>
    <n v="408"/>
    <n v="0.46"/>
    <n v="1.4"/>
    <n v="11533.396000000001"/>
    <n v="3298551.2560000001"/>
    <n v="1407074.3120000002"/>
    <n v="4705625.568"/>
    <s v="Акушерство и гинекология"/>
    <n v="0.8"/>
    <s v="Акушерство и гинекология"/>
    <n v="187.68"/>
  </r>
  <r>
    <x v="6"/>
    <x v="6"/>
    <x v="0"/>
    <n v="20171010"/>
    <s v="Другие болезни, врожденные аномалии, повреждения женских половых органов"/>
    <n v="137"/>
    <n v="3"/>
    <n v="140"/>
    <n v="0.46"/>
    <n v="0.88"/>
    <n v="7249.5631999999996"/>
    <n v="993190.15839999996"/>
    <n v="21748.689599999998"/>
    <n v="1014938.848"/>
    <s v="Акушерство и гинекология"/>
    <n v="0.8"/>
    <s v="Акушерство и гинекология"/>
    <n v="64.400000000000006"/>
  </r>
  <r>
    <x v="8"/>
    <x v="8"/>
    <x v="0"/>
    <n v="20171010"/>
    <s v="Другие болезни, врожденные аномалии, повреждения женских половых органов"/>
    <n v="100"/>
    <n v="28"/>
    <n v="128"/>
    <n v="0.46"/>
    <n v="1"/>
    <n v="8238.1400000000012"/>
    <n v="823814.00000000012"/>
    <n v="230667.92000000004"/>
    <n v="1054481.9200000002"/>
    <s v="Акушерство и гинекология"/>
    <n v="0.8"/>
    <s v="Акушерство и гинекология"/>
    <n v="58.88"/>
  </r>
  <r>
    <x v="9"/>
    <x v="9"/>
    <x v="0"/>
    <n v="20171010"/>
    <s v="Другие болезни, врожденные аномалии, повреждения женских половых органов"/>
    <n v="17"/>
    <n v="3"/>
    <n v="20"/>
    <n v="0.46"/>
    <n v="1.4"/>
    <n v="11533.396000000001"/>
    <n v="196067.73200000002"/>
    <n v="34600.188000000002"/>
    <n v="230667.92"/>
    <s v="Акушерство и гинекология"/>
    <n v="0.8"/>
    <s v="Акушерство и гинекология"/>
    <n v="9.2000000000000011"/>
  </r>
  <r>
    <x v="13"/>
    <x v="13"/>
    <x v="0"/>
    <n v="20171010"/>
    <s v="Другие болезни, врожденные аномалии, повреждения женских половых органов"/>
    <n v="2"/>
    <n v="1"/>
    <n v="3"/>
    <n v="0.46"/>
    <n v="1"/>
    <n v="8238.1400000000012"/>
    <n v="16476.280000000002"/>
    <n v="8238.1400000000012"/>
    <n v="24714.420000000006"/>
    <s v="Акушерство и гинекология"/>
    <n v="0.8"/>
    <s v="Детская хирургия"/>
    <n v="1.3800000000000001"/>
  </r>
  <r>
    <x v="14"/>
    <x v="14"/>
    <x v="0"/>
    <n v="20171010"/>
    <s v="Другие болезни, врожденные аномалии, повреждения женских половых органов"/>
    <n v="4"/>
    <n v="4"/>
    <n v="8"/>
    <n v="0.46"/>
    <n v="0.8"/>
    <n v="6590.5120000000006"/>
    <n v="26362.048000000003"/>
    <n v="26362.048000000003"/>
    <n v="52724.096000000005"/>
    <s v="Акушерство и гинекология"/>
    <n v="0.8"/>
    <s v="Акушерство и гинекология"/>
    <n v="3.68"/>
  </r>
  <r>
    <x v="0"/>
    <x v="0"/>
    <x v="0"/>
    <n v="20171010"/>
    <s v="Другие болезни, врожденные аномалии, повреждения женских половых органов"/>
    <n v="15"/>
    <n v="2"/>
    <n v="17"/>
    <n v="0.46"/>
    <n v="0.875"/>
    <n v="7208.3725000000004"/>
    <n v="108125.58750000001"/>
    <n v="14416.745000000001"/>
    <n v="122542.3325"/>
    <s v="Акушерство и гинекология"/>
    <n v="0.8"/>
    <s v="Акушерство и гинекология"/>
    <n v="7.82"/>
  </r>
  <r>
    <x v="11"/>
    <x v="11"/>
    <x v="0"/>
    <n v="20171010"/>
    <s v="Другие болезни, врожденные аномалии, повреждения женских половых органов"/>
    <n v="24"/>
    <n v="1"/>
    <n v="25"/>
    <n v="0.46"/>
    <n v="0.95099999999999996"/>
    <n v="7834.4711400000006"/>
    <n v="188027.30736000001"/>
    <n v="7834.4711400000006"/>
    <n v="195861.77850000001"/>
    <s v="Акушерство и гинекология"/>
    <n v="0.8"/>
    <s v="Акушерство и гинекология"/>
    <n v="11.5"/>
  </r>
  <r>
    <x v="2"/>
    <x v="2"/>
    <x v="0"/>
    <n v="20171011"/>
    <s v="Операции на женских половых органах (уровень 1)"/>
    <n v="9"/>
    <n v="1"/>
    <n v="10"/>
    <n v="0.39"/>
    <n v="0.88"/>
    <n v="6146.3688000000002"/>
    <n v="55317.319199999998"/>
    <n v="6146.3688000000002"/>
    <n v="61463.687999999995"/>
    <s v="Акушерство и гинекология"/>
    <n v="0.8"/>
    <s v="Акушерство и гинекология"/>
    <n v="3.9000000000000004"/>
  </r>
  <r>
    <x v="3"/>
    <x v="3"/>
    <x v="0"/>
    <n v="20171011"/>
    <s v="Операции на женских половых органах (уровень 1)"/>
    <n v="10"/>
    <m/>
    <n v="10"/>
    <n v="0.39"/>
    <n v="0.95099999999999996"/>
    <n v="6642.26901"/>
    <n v="66422.690100000007"/>
    <n v="0"/>
    <n v="66422.690100000007"/>
    <s v="Акушерство и гинекология"/>
    <n v="0.8"/>
    <s v="Акушерство и гинекология"/>
    <n v="3.9000000000000004"/>
  </r>
  <r>
    <x v="4"/>
    <x v="4"/>
    <x v="0"/>
    <n v="20171011"/>
    <s v="Операции на женских половых органах (уровень 1)"/>
    <n v="7"/>
    <n v="3"/>
    <n v="10"/>
    <n v="0.39"/>
    <n v="1.4"/>
    <n v="9778.3139999999985"/>
    <n v="68448.197999999989"/>
    <n v="29334.941999999995"/>
    <n v="97783.139999999985"/>
    <s v="Акушерство и гинекология"/>
    <n v="0.8"/>
    <s v="Акушерство и гинекология"/>
    <n v="3.9000000000000004"/>
  </r>
  <r>
    <x v="7"/>
    <x v="7"/>
    <x v="0"/>
    <n v="20171011"/>
    <s v="Операции на женских половых органах (уровень 1)"/>
    <n v="45"/>
    <m/>
    <n v="45"/>
    <n v="0.39"/>
    <n v="0.875"/>
    <n v="6111.44625"/>
    <n v="275015.08124999999"/>
    <n v="0"/>
    <n v="275015.08124999999"/>
    <s v="Акушерство и гинекология"/>
    <n v="0.8"/>
    <s v="Акушерство и гинекология"/>
    <n v="17.55"/>
  </r>
  <r>
    <x v="8"/>
    <x v="8"/>
    <x v="0"/>
    <n v="20171011"/>
    <s v="Операции на женских половых органах (уровень 1)"/>
    <n v="33"/>
    <n v="9"/>
    <n v="42"/>
    <n v="0.39"/>
    <n v="1"/>
    <n v="6984.51"/>
    <n v="230488.83000000002"/>
    <n v="62860.590000000004"/>
    <n v="293349.42000000004"/>
    <s v="Акушерство и гинекология"/>
    <n v="0.8"/>
    <s v="Акушерство и гинекология"/>
    <n v="16.38"/>
  </r>
  <r>
    <x v="9"/>
    <x v="9"/>
    <x v="0"/>
    <n v="20171011"/>
    <s v="Операции на женских половых органах (уровень 1)"/>
    <n v="73"/>
    <n v="27"/>
    <n v="100"/>
    <n v="0.39"/>
    <n v="1.4"/>
    <n v="9778.3139999999985"/>
    <n v="713816.9219999999"/>
    <n v="264014.47799999994"/>
    <n v="977831.39999999991"/>
    <s v="Акушерство и гинекология"/>
    <n v="0.8"/>
    <s v="Акушерство и гинекология"/>
    <n v="39"/>
  </r>
  <r>
    <x v="2"/>
    <x v="2"/>
    <x v="0"/>
    <n v="20171012"/>
    <s v="Операции на женских половых органах (уровень 2)"/>
    <n v="12"/>
    <n v="5"/>
    <n v="17"/>
    <n v="0.57999999999999996"/>
    <n v="0.88"/>
    <n v="9140.7536"/>
    <n v="109689.0432"/>
    <n v="45703.767999999996"/>
    <n v="155392.8112"/>
    <s v="Акушерство и гинекология"/>
    <n v="0.8"/>
    <s v="Акушерство и гинекология"/>
    <n v="9.86"/>
  </r>
  <r>
    <x v="4"/>
    <x v="4"/>
    <x v="0"/>
    <n v="20171012"/>
    <s v="Операции на женских половых органах (уровень 2)"/>
    <n v="3"/>
    <n v="2"/>
    <n v="5"/>
    <n v="0.57999999999999996"/>
    <n v="1.4"/>
    <n v="14542.107999999998"/>
    <n v="43626.323999999993"/>
    <n v="29084.215999999997"/>
    <n v="72710.539999999994"/>
    <s v="Акушерство и гинекология"/>
    <n v="0.8"/>
    <s v="Акушерство и гинекология"/>
    <n v="2.9"/>
  </r>
  <r>
    <x v="7"/>
    <x v="7"/>
    <x v="0"/>
    <n v="20171012"/>
    <s v="Операции на женских половых органах (уровень 2)"/>
    <n v="32"/>
    <m/>
    <n v="32"/>
    <n v="0.57999999999999996"/>
    <n v="0.875"/>
    <n v="9088.8174999999992"/>
    <n v="290842.15999999997"/>
    <n v="0"/>
    <n v="290842.15999999997"/>
    <s v="Акушерство и гинекология"/>
    <n v="0.8"/>
    <s v="Акушерство и гинекология"/>
    <n v="18.559999999999999"/>
  </r>
  <r>
    <x v="8"/>
    <x v="8"/>
    <x v="0"/>
    <n v="20171012"/>
    <s v="Операции на женских половых органах (уровень 2)"/>
    <n v="226"/>
    <n v="64"/>
    <n v="290"/>
    <n v="0.57999999999999996"/>
    <n v="1"/>
    <n v="10387.219999999999"/>
    <n v="2347511.7199999997"/>
    <n v="664782.07999999996"/>
    <n v="3012293.8"/>
    <s v="Акушерство и гинекология"/>
    <n v="0.8"/>
    <s v="Акушерство и гинекология"/>
    <n v="168.2"/>
  </r>
  <r>
    <x v="9"/>
    <x v="9"/>
    <x v="0"/>
    <n v="20171012"/>
    <s v="Операции на женских половых органах (уровень 2)"/>
    <n v="39"/>
    <n v="11"/>
    <n v="50"/>
    <n v="0.57999999999999996"/>
    <n v="1.4"/>
    <n v="14542.107999999998"/>
    <n v="567142.21199999994"/>
    <n v="159963.18799999999"/>
    <n v="727105.39999999991"/>
    <s v="Акушерство и гинекология"/>
    <n v="0.8"/>
    <s v="Акушерство и гинекология"/>
    <n v="28.999999999999996"/>
  </r>
  <r>
    <x v="10"/>
    <x v="10"/>
    <x v="0"/>
    <n v="20171012"/>
    <s v="Операции на женских половых органах (уровень 2)"/>
    <n v="5"/>
    <m/>
    <n v="5"/>
    <n v="0.57999999999999996"/>
    <n v="0.875"/>
    <n v="9088.8174999999992"/>
    <n v="45444.087499999994"/>
    <n v="0"/>
    <n v="45444.087499999994"/>
    <s v="Акушерство и гинекология"/>
    <n v="0.8"/>
    <s v="Акушерство и гинекология"/>
    <n v="2.9"/>
  </r>
  <r>
    <x v="11"/>
    <x v="11"/>
    <x v="0"/>
    <n v="20171012"/>
    <s v="Операции на женских половых органах (уровень 2)"/>
    <n v="13"/>
    <n v="0"/>
    <n v="13"/>
    <n v="0.57999999999999996"/>
    <n v="0.95099999999999996"/>
    <n v="9878.2462199999991"/>
    <n v="128417.20085999998"/>
    <n v="0"/>
    <n v="128417.20085999998"/>
    <s v="Акушерство и гинекология"/>
    <n v="0.8"/>
    <s v="Акушерство и гинекология"/>
    <n v="7.5399999999999991"/>
  </r>
  <r>
    <x v="2"/>
    <x v="2"/>
    <x v="0"/>
    <n v="20171013"/>
    <s v="Операции на женских половых органах (уровень 3)"/>
    <n v="25"/>
    <n v="10"/>
    <n v="35"/>
    <n v="1.17"/>
    <n v="0.88"/>
    <n v="18439.106399999997"/>
    <n v="460977.65999999992"/>
    <n v="184391.06399999995"/>
    <n v="645368.72399999993"/>
    <s v="Акушерство и гинекология"/>
    <n v="0.8"/>
    <s v="Акушерство и гинекология"/>
    <n v="40.949999999999996"/>
  </r>
  <r>
    <x v="3"/>
    <x v="3"/>
    <x v="0"/>
    <n v="20171013"/>
    <s v="Операции на женских половых органах (уровень 3)"/>
    <n v="30"/>
    <m/>
    <n v="30"/>
    <n v="1.17"/>
    <n v="0.95099999999999996"/>
    <n v="19926.807029999996"/>
    <n v="597804.21089999983"/>
    <n v="0"/>
    <n v="597804.21089999983"/>
    <s v="Акушерство и гинекология"/>
    <n v="0.8"/>
    <s v="Акушерство и гинекология"/>
    <n v="35.099999999999994"/>
  </r>
  <r>
    <x v="4"/>
    <x v="4"/>
    <x v="0"/>
    <n v="20171013"/>
    <s v="Операции на женских половых органах (уровень 3)"/>
    <n v="126"/>
    <n v="54"/>
    <n v="180"/>
    <n v="1.17"/>
    <n v="1.4"/>
    <n v="29334.941999999999"/>
    <n v="3696202.6919999998"/>
    <n v="1584086.868"/>
    <n v="5280289.5599999996"/>
    <s v="Акушерство и гинекология"/>
    <n v="0.8"/>
    <s v="Акушерство и гинекология"/>
    <n v="210.6"/>
  </r>
  <r>
    <x v="6"/>
    <x v="6"/>
    <x v="0"/>
    <n v="20171013"/>
    <s v="Операции на женских половых органах (уровень 3)"/>
    <n v="90"/>
    <m/>
    <n v="90"/>
    <n v="1.17"/>
    <n v="0.88"/>
    <n v="18439.106399999997"/>
    <n v="1659519.5759999997"/>
    <n v="0"/>
    <n v="1659519.5759999997"/>
    <s v="Акушерство и гинекология"/>
    <n v="0.8"/>
    <s v="Акушерство и гинекология"/>
    <n v="105.3"/>
  </r>
  <r>
    <x v="8"/>
    <x v="8"/>
    <x v="0"/>
    <n v="20171013"/>
    <s v="Операции на женских половых органах (уровень 3)"/>
    <n v="172"/>
    <n v="48"/>
    <n v="220"/>
    <n v="1.17"/>
    <n v="1"/>
    <n v="20953.53"/>
    <n v="3604007.1599999997"/>
    <n v="1005769.44"/>
    <n v="4609776.5999999996"/>
    <s v="Акушерство и гинекология"/>
    <n v="0.8"/>
    <s v="Акушерство и гинекология"/>
    <n v="257.39999999999998"/>
  </r>
  <r>
    <x v="9"/>
    <x v="9"/>
    <x v="0"/>
    <n v="20171013"/>
    <s v="Операции на женских половых органах (уровень 3)"/>
    <n v="34"/>
    <n v="11"/>
    <n v="45"/>
    <n v="1.17"/>
    <n v="1.4"/>
    <n v="29334.941999999999"/>
    <n v="997388.02799999993"/>
    <n v="322684.36199999996"/>
    <n v="1320072.3899999999"/>
    <s v="Акушерство и гинекология"/>
    <n v="0.8"/>
    <s v="Акушерство и гинекология"/>
    <n v="52.65"/>
  </r>
  <r>
    <x v="13"/>
    <x v="13"/>
    <x v="0"/>
    <n v="20171013"/>
    <s v="Операции на женских половых органах (уровень 3)"/>
    <n v="4"/>
    <n v="1"/>
    <n v="5"/>
    <n v="1.17"/>
    <n v="1"/>
    <n v="20953.53"/>
    <n v="83814.12"/>
    <n v="20953.53"/>
    <n v="104767.65"/>
    <s v="Акушерство и гинекология"/>
    <n v="0.8"/>
    <s v="Детская хирургия"/>
    <n v="5.85"/>
  </r>
  <r>
    <x v="0"/>
    <x v="0"/>
    <x v="0"/>
    <n v="20171013"/>
    <s v="Операции на женских половых органах (уровень 3)"/>
    <n v="5"/>
    <n v="2"/>
    <n v="7"/>
    <n v="1.17"/>
    <n v="0.875"/>
    <n v="18334.338749999999"/>
    <n v="91671.693749999991"/>
    <n v="36668.677499999998"/>
    <n v="128340.37125"/>
    <s v="Акушерство и гинекология"/>
    <n v="0.8"/>
    <s v="Акушерство и гинекология"/>
    <n v="8.19"/>
  </r>
  <r>
    <x v="15"/>
    <x v="15"/>
    <x v="0"/>
    <n v="20171013"/>
    <s v="Операции на женских половых органах (уровень 3)"/>
    <n v="160"/>
    <n v="40"/>
    <n v="200"/>
    <n v="1.17"/>
    <n v="1"/>
    <n v="20953.53"/>
    <n v="3352564.8"/>
    <n v="838141.2"/>
    <n v="4190706"/>
    <s v="Акушерство и гинекология"/>
    <n v="0.8"/>
    <s v="Онкология"/>
    <n v="234"/>
  </r>
  <r>
    <x v="11"/>
    <x v="11"/>
    <x v="0"/>
    <n v="20171013"/>
    <s v="Операции на женских половых органах (уровень 3)"/>
    <n v="250"/>
    <n v="12"/>
    <n v="262"/>
    <n v="1.17"/>
    <n v="0.95099999999999996"/>
    <n v="19926.807029999996"/>
    <n v="4981701.7574999994"/>
    <n v="239121.68435999996"/>
    <n v="5220823.4418599997"/>
    <s v="Акушерство и гинекология"/>
    <n v="0.8"/>
    <s v="Акушерство и гинекология"/>
    <n v="306.53999999999996"/>
  </r>
  <r>
    <x v="4"/>
    <x v="4"/>
    <x v="0"/>
    <n v="20171014"/>
    <s v="Операции на женских половых органах (уровень 4)"/>
    <n v="7"/>
    <n v="3"/>
    <n v="10"/>
    <n v="2.2000000000000002"/>
    <n v="1.4"/>
    <n v="55159.72"/>
    <n v="386118.04000000004"/>
    <n v="165479.16"/>
    <n v="551597.20000000007"/>
    <s v="Акушерство и гинекология"/>
    <n v="0.8"/>
    <s v="Акушерство и гинекология"/>
    <n v="22"/>
  </r>
  <r>
    <x v="8"/>
    <x v="8"/>
    <x v="0"/>
    <n v="20171014"/>
    <s v="Операции на женских половых органах (уровень 4)"/>
    <n v="6"/>
    <n v="2"/>
    <n v="8"/>
    <n v="2.2000000000000002"/>
    <n v="1"/>
    <n v="39399.800000000003"/>
    <n v="236398.80000000002"/>
    <n v="78799.600000000006"/>
    <n v="315198.40000000002"/>
    <s v="Акушерство и гинекология"/>
    <n v="0.8"/>
    <s v="Акушерство и гинекология"/>
    <n v="17.600000000000001"/>
  </r>
  <r>
    <x v="9"/>
    <x v="9"/>
    <x v="0"/>
    <n v="20171014"/>
    <s v="Операции на женских половых органах (уровень 4)"/>
    <n v="7"/>
    <n v="3"/>
    <n v="10"/>
    <n v="2.2000000000000002"/>
    <n v="1.4"/>
    <n v="55159.72"/>
    <n v="386118.04000000004"/>
    <n v="165479.16"/>
    <n v="551597.20000000007"/>
    <s v="Акушерство и гинекология"/>
    <n v="0.8"/>
    <s v="Акушерство и гинекология"/>
    <n v="22"/>
  </r>
  <r>
    <x v="15"/>
    <x v="15"/>
    <x v="0"/>
    <n v="20171014"/>
    <s v="Операции на женских половых органах (уровень 4)"/>
    <n v="2"/>
    <n v="2"/>
    <n v="4"/>
    <n v="2.2000000000000002"/>
    <n v="1"/>
    <n v="39399.800000000003"/>
    <n v="78799.600000000006"/>
    <n v="78799.600000000006"/>
    <n v="157599.20000000001"/>
    <s v="Акушерство и гинекология"/>
    <n v="0.8"/>
    <s v="Онкология"/>
    <n v="8.8000000000000007"/>
  </r>
  <r>
    <x v="13"/>
    <x v="13"/>
    <x v="0"/>
    <n v="20171015"/>
    <s v="Нарушения с вовлечением иммунного механизма"/>
    <n v="10"/>
    <n v="5"/>
    <n v="15"/>
    <n v="1.1499999999999999"/>
    <n v="1"/>
    <n v="20595.349999999999"/>
    <n v="205953.5"/>
    <n v="102976.75"/>
    <n v="308930.25"/>
    <s v="Аллергология и иммунология"/>
    <n v="0.34"/>
    <s v="Аллергология и иммунология"/>
    <n v="17.25"/>
  </r>
  <r>
    <x v="2"/>
    <x v="2"/>
    <x v="0"/>
    <n v="20171016"/>
    <s v="Ангионевротический отек, анафилактический шок"/>
    <n v="3"/>
    <n v="1"/>
    <n v="4"/>
    <n v="0.27"/>
    <n v="0.88"/>
    <n v="4255.1783999999998"/>
    <n v="12765.535199999998"/>
    <n v="4255.1783999999998"/>
    <n v="17020.713599999999"/>
    <s v="Аллергология и иммунология"/>
    <n v="0.34"/>
    <s v="Терапия"/>
    <n v="1.08"/>
  </r>
  <r>
    <x v="3"/>
    <x v="3"/>
    <x v="0"/>
    <n v="20171016"/>
    <s v="Ангионевротический отек, анафилактический шок"/>
    <n v="12"/>
    <m/>
    <n v="12"/>
    <n v="0.27"/>
    <n v="0.95099999999999996"/>
    <n v="4598.4939299999996"/>
    <n v="55181.927159999992"/>
    <n v="0"/>
    <n v="55181.927159999992"/>
    <s v="Аллергология и иммунология"/>
    <n v="0.34"/>
    <s v="Терапия"/>
    <n v="3.24"/>
  </r>
  <r>
    <x v="4"/>
    <x v="4"/>
    <x v="0"/>
    <n v="20171016"/>
    <s v="Ангионевротический отек, анафилактический шок"/>
    <n v="75"/>
    <n v="32"/>
    <n v="107"/>
    <n v="0.27"/>
    <n v="1.4"/>
    <n v="6769.6019999999999"/>
    <n v="507720.14999999997"/>
    <n v="216627.264"/>
    <n v="724347.41399999999"/>
    <s v="Аллергология и иммунология"/>
    <n v="0.34"/>
    <s v="Терапия"/>
    <n v="28.89"/>
  </r>
  <r>
    <x v="6"/>
    <x v="6"/>
    <x v="0"/>
    <n v="20171016"/>
    <s v="Ангионевротический отек, анафилактический шок"/>
    <n v="30"/>
    <m/>
    <n v="30"/>
    <n v="0.27"/>
    <n v="0.88"/>
    <n v="4255.1783999999998"/>
    <n v="127655.352"/>
    <n v="0"/>
    <n v="127655.352"/>
    <s v="Аллергология и иммунология"/>
    <n v="0.34"/>
    <s v="Терапия"/>
    <n v="8.1000000000000014"/>
  </r>
  <r>
    <x v="6"/>
    <x v="6"/>
    <x v="0"/>
    <n v="20171016"/>
    <s v="Ангионевротический отек, анафилактический шок"/>
    <n v="5"/>
    <m/>
    <n v="5"/>
    <n v="0.27"/>
    <n v="0.88"/>
    <n v="4255.1783999999998"/>
    <n v="21275.892"/>
    <n v="0"/>
    <n v="21275.892"/>
    <s v="Аллергология и иммунология"/>
    <n v="0.34"/>
    <s v="Педиатрия"/>
    <n v="1.35"/>
  </r>
  <r>
    <x v="7"/>
    <x v="7"/>
    <x v="0"/>
    <n v="20171016"/>
    <s v="Ангионевротический отек, анафилактический шок"/>
    <n v="8"/>
    <m/>
    <n v="8"/>
    <n v="0.27"/>
    <n v="0.875"/>
    <n v="4231.0012500000003"/>
    <n v="33848.01"/>
    <n v="0"/>
    <n v="33848.01"/>
    <s v="Аллергология и иммунология"/>
    <n v="0.34"/>
    <s v="Терапия"/>
    <n v="2.16"/>
  </r>
  <r>
    <x v="9"/>
    <x v="9"/>
    <x v="0"/>
    <n v="20171016"/>
    <s v="Ангионевротический отек, анафилактический шок"/>
    <n v="2"/>
    <m/>
    <n v="2"/>
    <n v="0.27"/>
    <n v="1.4"/>
    <n v="6769.6019999999999"/>
    <n v="13539.204"/>
    <n v="0"/>
    <n v="13539.204"/>
    <s v="Аллергология и иммунология"/>
    <n v="0.34"/>
    <s v="Терапия"/>
    <n v="0.54"/>
  </r>
  <r>
    <x v="10"/>
    <x v="10"/>
    <x v="0"/>
    <n v="20171016"/>
    <s v="Ангионевротический отек, анафилактический шок"/>
    <n v="2"/>
    <m/>
    <n v="2"/>
    <n v="0.27"/>
    <n v="0.875"/>
    <n v="4231.0012500000003"/>
    <n v="8462.0025000000005"/>
    <n v="0"/>
    <n v="8462.0025000000005"/>
    <s v="Аллергология и иммунология"/>
    <n v="0.34"/>
    <s v="Терапия"/>
    <n v="0.54"/>
  </r>
  <r>
    <x v="13"/>
    <x v="13"/>
    <x v="0"/>
    <n v="20171016"/>
    <s v="Ангионевротический отек, анафилактический шок"/>
    <n v="7"/>
    <n v="3"/>
    <n v="10"/>
    <n v="0.27"/>
    <n v="1"/>
    <n v="4835.43"/>
    <n v="33848.01"/>
    <n v="14506.29"/>
    <n v="48354.3"/>
    <s v="Аллергология и иммунология"/>
    <n v="0.34"/>
    <s v="Аллергология и иммунология"/>
    <n v="2.7"/>
  </r>
  <r>
    <x v="11"/>
    <x v="11"/>
    <x v="0"/>
    <n v="20171016"/>
    <s v="Ангионевротический отек, анафилактический шок"/>
    <n v="27"/>
    <n v="1"/>
    <n v="28"/>
    <n v="0.27"/>
    <n v="0.95099999999999996"/>
    <n v="4598.4939299999996"/>
    <n v="124159.33610999999"/>
    <n v="4598.4939299999996"/>
    <n v="128757.83003999999"/>
    <s v="Аллергология и иммунология"/>
    <n v="0.34"/>
    <s v="Терапия"/>
    <n v="7.5600000000000005"/>
  </r>
  <r>
    <x v="2"/>
    <x v="2"/>
    <x v="0"/>
    <n v="20171017"/>
    <s v="Язва желудка и двенадцатиперстной кишки"/>
    <n v="7"/>
    <n v="3"/>
    <n v="10"/>
    <n v="0.89"/>
    <n v="1"/>
    <n v="15939.01"/>
    <n v="111573.07"/>
    <n v="47817.03"/>
    <n v="159390.1"/>
    <s v="Гастроэнтерология"/>
    <n v="1.04"/>
    <s v="Хирургия"/>
    <n v="8.9"/>
  </r>
  <r>
    <x v="2"/>
    <x v="2"/>
    <x v="0"/>
    <n v="20171017"/>
    <s v="Язва желудка и двенадцатиперстной кишки"/>
    <n v="4"/>
    <n v="2"/>
    <n v="6"/>
    <n v="0.89"/>
    <n v="1"/>
    <n v="15939.01"/>
    <n v="63756.04"/>
    <n v="31878.02"/>
    <n v="95634.06"/>
    <s v="Гастроэнтерология"/>
    <n v="1.04"/>
    <s v="Терапия"/>
    <n v="5.34"/>
  </r>
  <r>
    <x v="3"/>
    <x v="3"/>
    <x v="0"/>
    <n v="20171017"/>
    <s v="Язва желудка и двенадцатиперстной кишки"/>
    <n v="2"/>
    <m/>
    <n v="2"/>
    <n v="0.89"/>
    <n v="1"/>
    <n v="15939.01"/>
    <n v="31878.02"/>
    <n v="0"/>
    <n v="31878.02"/>
    <s v="Гастроэнтерология"/>
    <n v="1.04"/>
    <s v="Терапия"/>
    <n v="1.78"/>
  </r>
  <r>
    <x v="3"/>
    <x v="3"/>
    <x v="0"/>
    <n v="20171017"/>
    <s v="Язва желудка и двенадцатиперстной кишки"/>
    <n v="20"/>
    <m/>
    <n v="20"/>
    <n v="0.89"/>
    <n v="1"/>
    <n v="15939.01"/>
    <n v="318780.2"/>
    <n v="0"/>
    <n v="318780.2"/>
    <s v="Гастроэнтерология"/>
    <n v="1.04"/>
    <s v="Хирургия"/>
    <n v="17.8"/>
  </r>
  <r>
    <x v="4"/>
    <x v="4"/>
    <x v="0"/>
    <n v="20171017"/>
    <s v="Язва желудка и двенадцатиперстной кишки"/>
    <n v="60"/>
    <n v="25"/>
    <n v="85"/>
    <n v="0.89"/>
    <n v="1"/>
    <n v="15939.01"/>
    <n v="956340.6"/>
    <n v="398475.25"/>
    <n v="1354815.85"/>
    <s v="Гастроэнтерология"/>
    <n v="1.04"/>
    <s v="Гастроэнтерология"/>
    <n v="75.650000000000006"/>
  </r>
  <r>
    <x v="4"/>
    <x v="4"/>
    <x v="0"/>
    <n v="20171017"/>
    <s v="Язва желудка и двенадцатиперстной кишки"/>
    <n v="67"/>
    <n v="28"/>
    <n v="95"/>
    <n v="0.89"/>
    <n v="1"/>
    <n v="15939.01"/>
    <n v="1067913.67"/>
    <n v="446292.28"/>
    <n v="1514205.95"/>
    <s v="Гастроэнтерология"/>
    <n v="1.04"/>
    <s v="Хирургия"/>
    <n v="84.55"/>
  </r>
  <r>
    <x v="6"/>
    <x v="6"/>
    <x v="0"/>
    <n v="20171017"/>
    <s v="Язва желудка и двенадцатиперстной кишки"/>
    <n v="75"/>
    <n v="2"/>
    <n v="77"/>
    <n v="0.89"/>
    <n v="1"/>
    <n v="15939.01"/>
    <n v="1195425.75"/>
    <n v="31878.02"/>
    <n v="1227303.77"/>
    <s v="Гастроэнтерология"/>
    <n v="1.04"/>
    <s v="Терапия"/>
    <n v="68.53"/>
  </r>
  <r>
    <x v="6"/>
    <x v="6"/>
    <x v="0"/>
    <n v="20171017"/>
    <s v="Язва желудка и двенадцатиперстной кишки"/>
    <n v="5"/>
    <m/>
    <n v="5"/>
    <n v="0.89"/>
    <n v="1"/>
    <n v="15939.01"/>
    <n v="79695.05"/>
    <n v="0"/>
    <n v="79695.05"/>
    <s v="Гастроэнтерология"/>
    <n v="1.04"/>
    <s v="Педиатрия"/>
    <n v="4.45"/>
  </r>
  <r>
    <x v="6"/>
    <x v="6"/>
    <x v="0"/>
    <n v="20171017"/>
    <s v="Язва желудка и двенадцатиперстной кишки"/>
    <n v="20"/>
    <n v="1"/>
    <n v="21"/>
    <n v="0.89"/>
    <n v="1"/>
    <n v="15939.01"/>
    <n v="318780.2"/>
    <n v="15939.01"/>
    <n v="334719.21000000002"/>
    <s v="Гастроэнтерология"/>
    <n v="1.04"/>
    <s v="Хирургия"/>
    <n v="18.690000000000001"/>
  </r>
  <r>
    <x v="7"/>
    <x v="7"/>
    <x v="0"/>
    <n v="20171017"/>
    <s v="Язва желудка и двенадцатиперстной кишки"/>
    <n v="23"/>
    <m/>
    <n v="23"/>
    <n v="0.89"/>
    <n v="1"/>
    <n v="15939.01"/>
    <n v="366597.23"/>
    <n v="0"/>
    <n v="366597.23"/>
    <s v="Гастроэнтерология"/>
    <n v="1.04"/>
    <s v="Терапия"/>
    <n v="20.47"/>
  </r>
  <r>
    <x v="7"/>
    <x v="7"/>
    <x v="0"/>
    <n v="20171017"/>
    <s v="Язва желудка и двенадцатиперстной кишки"/>
    <n v="22"/>
    <m/>
    <n v="22"/>
    <n v="0.89"/>
    <n v="1"/>
    <n v="15939.01"/>
    <n v="350658.22000000003"/>
    <n v="0"/>
    <n v="350658.22000000003"/>
    <s v="Гастроэнтерология"/>
    <n v="1.04"/>
    <s v="Хирургия"/>
    <n v="19.580000000000002"/>
  </r>
  <r>
    <x v="8"/>
    <x v="8"/>
    <x v="0"/>
    <n v="20171017"/>
    <s v="Язва желудка и двенадцатиперстной кишки"/>
    <n v="55"/>
    <n v="15"/>
    <n v="70"/>
    <n v="0.89"/>
    <n v="1"/>
    <n v="15939.01"/>
    <n v="876645.55"/>
    <n v="239085.15"/>
    <n v="1115730.7"/>
    <s v="Гастроэнтерология"/>
    <n v="1.04"/>
    <s v="Гастроэнтерология"/>
    <n v="62.300000000000004"/>
  </r>
  <r>
    <x v="8"/>
    <x v="8"/>
    <x v="0"/>
    <n v="20171017"/>
    <s v="Язва желудка и двенадцатиперстной кишки"/>
    <n v="39"/>
    <n v="11"/>
    <n v="50"/>
    <n v="0.89"/>
    <n v="1"/>
    <n v="15939.01"/>
    <n v="621621.39"/>
    <n v="175329.11000000002"/>
    <n v="796950.5"/>
    <s v="Гастроэнтерология"/>
    <n v="1.04"/>
    <s v="Хирургия"/>
    <n v="44.5"/>
  </r>
  <r>
    <x v="9"/>
    <x v="9"/>
    <x v="0"/>
    <n v="20171017"/>
    <s v="Язва желудка и двенадцатиперстной кишки"/>
    <n v="12"/>
    <n v="3"/>
    <n v="15"/>
    <n v="0.89"/>
    <n v="1"/>
    <n v="15939.01"/>
    <n v="191268.12"/>
    <n v="47817.03"/>
    <n v="239085.15"/>
    <s v="Гастроэнтерология"/>
    <n v="1.04"/>
    <s v="Хирургия"/>
    <n v="13.35"/>
  </r>
  <r>
    <x v="10"/>
    <x v="10"/>
    <x v="0"/>
    <n v="20171017"/>
    <s v="Язва желудка и двенадцатиперстной кишки"/>
    <n v="10"/>
    <m/>
    <n v="10"/>
    <n v="0.89"/>
    <n v="1"/>
    <n v="15939.01"/>
    <n v="159390.1"/>
    <n v="0"/>
    <n v="159390.1"/>
    <s v="Гастроэнтерология"/>
    <n v="1.04"/>
    <s v="Терапия"/>
    <n v="8.9"/>
  </r>
  <r>
    <x v="13"/>
    <x v="13"/>
    <x v="0"/>
    <n v="20171017"/>
    <s v="Язва желудка и двенадцатиперстной кишки"/>
    <n v="80"/>
    <n v="20"/>
    <n v="100"/>
    <n v="0.89"/>
    <n v="1"/>
    <n v="15939.01"/>
    <n v="1275120.8"/>
    <n v="318780.2"/>
    <n v="1593901"/>
    <s v="Гастроэнтерология"/>
    <n v="1.04"/>
    <s v="Гастроэнтерология"/>
    <n v="89"/>
  </r>
  <r>
    <x v="16"/>
    <x v="16"/>
    <x v="0"/>
    <n v="20171017"/>
    <s v="Язва желудка и двенадцатиперстной кишки"/>
    <n v="3"/>
    <n v="0"/>
    <n v="3"/>
    <n v="0.89"/>
    <n v="1"/>
    <n v="15939.01"/>
    <n v="47817.03"/>
    <n v="0"/>
    <n v="47817.03"/>
    <s v="Гастроэнтерология"/>
    <n v="1.04"/>
    <s v="Абдоминальная хирургия"/>
    <n v="2.67"/>
  </r>
  <r>
    <x v="14"/>
    <x v="14"/>
    <x v="0"/>
    <n v="20171017"/>
    <s v="Язва желудка и двенадцатиперстной кишки"/>
    <n v="10"/>
    <n v="1"/>
    <n v="11"/>
    <n v="0.89"/>
    <n v="1"/>
    <n v="15939.01"/>
    <n v="159390.1"/>
    <n v="15939.01"/>
    <n v="175329.11000000002"/>
    <s v="Гастроэнтерология"/>
    <n v="1.04"/>
    <s v="Терапия"/>
    <n v="9.7900000000000009"/>
  </r>
  <r>
    <x v="14"/>
    <x v="14"/>
    <x v="0"/>
    <n v="20171017"/>
    <s v="Язва желудка и двенадцатиперстной кишки"/>
    <n v="10"/>
    <n v="10"/>
    <n v="20"/>
    <n v="0.89"/>
    <n v="1"/>
    <n v="15939.01"/>
    <n v="159390.1"/>
    <n v="159390.1"/>
    <n v="318780.2"/>
    <s v="Гастроэнтерология"/>
    <n v="1.04"/>
    <s v="Хирургия"/>
    <n v="17.8"/>
  </r>
  <r>
    <x v="0"/>
    <x v="0"/>
    <x v="0"/>
    <n v="20171017"/>
    <s v="Язва желудка и двенадцатиперстной кишки"/>
    <n v="8"/>
    <n v="1"/>
    <n v="9"/>
    <n v="0.89"/>
    <n v="1"/>
    <n v="15939.01"/>
    <n v="127512.08"/>
    <n v="15939.01"/>
    <n v="143451.09"/>
    <s v="Гастроэнтерология"/>
    <n v="1.04"/>
    <s v="Терапия"/>
    <n v="8.01"/>
  </r>
  <r>
    <x v="0"/>
    <x v="0"/>
    <x v="0"/>
    <n v="20171017"/>
    <s v="Язва желудка и двенадцатиперстной кишки"/>
    <n v="45"/>
    <n v="1"/>
    <n v="46"/>
    <n v="0.89"/>
    <n v="1"/>
    <n v="15939.01"/>
    <n v="717255.45"/>
    <n v="15939.01"/>
    <n v="733194.46"/>
    <s v="Гастроэнтерология"/>
    <n v="1.04"/>
    <s v="Хирургия"/>
    <n v="40.94"/>
  </r>
  <r>
    <x v="11"/>
    <x v="11"/>
    <x v="0"/>
    <n v="20171017"/>
    <s v="Язва желудка и двенадцатиперстной кишки"/>
    <n v="5"/>
    <n v="0"/>
    <n v="5"/>
    <n v="0.89"/>
    <n v="1"/>
    <n v="15939.01"/>
    <n v="79695.05"/>
    <n v="0"/>
    <n v="79695.05"/>
    <s v="Гастроэнтерология"/>
    <n v="1.04"/>
    <s v="Терапия"/>
    <n v="4.45"/>
  </r>
  <r>
    <x v="11"/>
    <x v="11"/>
    <x v="0"/>
    <n v="20171017"/>
    <s v="Язва желудка и двенадцатиперстной кишки"/>
    <n v="43"/>
    <n v="2"/>
    <n v="45"/>
    <n v="0.89"/>
    <n v="1"/>
    <n v="15939.01"/>
    <n v="685377.43"/>
    <n v="31878.02"/>
    <n v="717255.45000000007"/>
    <s v="Гастроэнтерология"/>
    <n v="1.04"/>
    <s v="Хирургия"/>
    <n v="40.049999999999997"/>
  </r>
  <r>
    <x v="4"/>
    <x v="4"/>
    <x v="0"/>
    <n v="20171018"/>
    <s v="Воспалительные заболевания кишечника"/>
    <n v="7"/>
    <n v="3"/>
    <n v="10"/>
    <n v="2.0099999999999998"/>
    <n v="1.4"/>
    <n v="50395.925999999992"/>
    <n v="352771.48199999996"/>
    <n v="151187.77799999999"/>
    <n v="503959.25999999995"/>
    <s v="Гастроэнтерология"/>
    <n v="1.04"/>
    <s v="Гастроэнтерология"/>
    <n v="20.099999999999998"/>
  </r>
  <r>
    <x v="4"/>
    <x v="4"/>
    <x v="0"/>
    <n v="20171018"/>
    <s v="Воспалительные заболевания кишечника"/>
    <n v="7"/>
    <n v="3"/>
    <n v="10"/>
    <n v="2.0099999999999998"/>
    <n v="1.4"/>
    <n v="50395.925999999992"/>
    <n v="352771.48199999996"/>
    <n v="151187.77799999999"/>
    <n v="503959.25999999995"/>
    <s v="Гастроэнтерология"/>
    <n v="1.04"/>
    <s v="Хирургия"/>
    <n v="20.099999999999998"/>
  </r>
  <r>
    <x v="8"/>
    <x v="8"/>
    <x v="0"/>
    <n v="20171018"/>
    <s v="Воспалительные заболевания кишечника"/>
    <n v="31"/>
    <n v="9"/>
    <n v="40"/>
    <n v="2.0099999999999998"/>
    <n v="1"/>
    <n v="35997.089999999997"/>
    <n v="1115909.7899999998"/>
    <n v="323973.80999999994"/>
    <n v="1439883.5999999996"/>
    <s v="Гастроэнтерология"/>
    <n v="1.04"/>
    <s v="Гастроэнтерология"/>
    <n v="80.399999999999991"/>
  </r>
  <r>
    <x v="8"/>
    <x v="8"/>
    <x v="0"/>
    <n v="20171018"/>
    <s v="Воспалительные заболевания кишечника"/>
    <n v="1"/>
    <n v="1"/>
    <n v="2"/>
    <n v="2.0099999999999998"/>
    <n v="1"/>
    <n v="35997.089999999997"/>
    <n v="35997.089999999997"/>
    <n v="35997.089999999997"/>
    <n v="71994.179999999993"/>
    <s v="Гастроэнтерология"/>
    <n v="1.04"/>
    <s v="Колопроктология"/>
    <n v="4.0199999999999996"/>
  </r>
  <r>
    <x v="9"/>
    <x v="9"/>
    <x v="0"/>
    <n v="20171018"/>
    <s v="Воспалительные заболевания кишечника"/>
    <n v="3"/>
    <m/>
    <n v="3"/>
    <n v="2.0099999999999998"/>
    <n v="1.4"/>
    <n v="50395.925999999992"/>
    <n v="151187.77799999999"/>
    <n v="0"/>
    <n v="151187.77799999999"/>
    <s v="Гастроэнтерология"/>
    <n v="1.04"/>
    <s v="Хирургия"/>
    <n v="6.0299999999999994"/>
  </r>
  <r>
    <x v="13"/>
    <x v="13"/>
    <x v="0"/>
    <n v="20171018"/>
    <s v="Воспалительные заболевания кишечника"/>
    <n v="20"/>
    <n v="10"/>
    <n v="30"/>
    <n v="2.0099999999999998"/>
    <n v="1"/>
    <n v="35997.089999999997"/>
    <n v="719941.79999999993"/>
    <n v="359970.89999999997"/>
    <n v="1079912.7"/>
    <s v="Гастроэнтерология"/>
    <n v="1.04"/>
    <s v="Гастроэнтерология"/>
    <n v="60.3"/>
  </r>
  <r>
    <x v="0"/>
    <x v="0"/>
    <x v="0"/>
    <n v="20171018"/>
    <s v="Воспалительные заболевания кишечника"/>
    <n v="5"/>
    <n v="1"/>
    <n v="6"/>
    <n v="2.0099999999999998"/>
    <n v="0.875"/>
    <n v="31497.453749999997"/>
    <n v="157487.26874999999"/>
    <n v="31497.453749999997"/>
    <n v="188984.72249999997"/>
    <s v="Гастроэнтерология"/>
    <n v="1.04"/>
    <s v="Терапия"/>
    <n v="12.059999999999999"/>
  </r>
  <r>
    <x v="0"/>
    <x v="0"/>
    <x v="0"/>
    <n v="20171018"/>
    <s v="Воспалительные заболевания кишечника"/>
    <n v="30"/>
    <n v="5"/>
    <n v="35"/>
    <n v="2.0099999999999998"/>
    <n v="0.875"/>
    <n v="31497.453749999997"/>
    <n v="944923.61249999993"/>
    <n v="157487.26874999999"/>
    <n v="1102410.8812499999"/>
    <s v="Гастроэнтерология"/>
    <n v="1.04"/>
    <s v="Хирургия"/>
    <n v="70.349999999999994"/>
  </r>
  <r>
    <x v="2"/>
    <x v="2"/>
    <x v="0"/>
    <n v="20171019"/>
    <s v="Болезни печени, невирусные (уровень 1)"/>
    <n v="2"/>
    <n v="1"/>
    <n v="3"/>
    <n v="0.86"/>
    <n v="0.88"/>
    <n v="13553.531200000001"/>
    <n v="27107.062400000003"/>
    <n v="13553.531200000001"/>
    <n v="40660.593600000007"/>
    <s v="Гастроэнтерология"/>
    <n v="1.04"/>
    <s v="Терапия"/>
    <n v="2.58"/>
  </r>
  <r>
    <x v="3"/>
    <x v="3"/>
    <x v="0"/>
    <n v="20171019"/>
    <s v="Болезни печени, невирусные (уровень 1)"/>
    <n v="9"/>
    <m/>
    <n v="9"/>
    <n v="0.86"/>
    <n v="0.95099999999999996"/>
    <n v="14647.054739999998"/>
    <n v="131823.49265999999"/>
    <n v="0"/>
    <n v="131823.49265999999"/>
    <s v="Гастроэнтерология"/>
    <n v="1.04"/>
    <s v="Терапия"/>
    <n v="7.74"/>
  </r>
  <r>
    <x v="3"/>
    <x v="3"/>
    <x v="0"/>
    <n v="20171019"/>
    <s v="Болезни печени, невирусные (уровень 1)"/>
    <n v="10"/>
    <m/>
    <n v="10"/>
    <n v="0.86"/>
    <n v="0.95099999999999996"/>
    <n v="14647.054739999998"/>
    <n v="146470.54739999998"/>
    <n v="0"/>
    <n v="146470.54739999998"/>
    <s v="Гастроэнтерология"/>
    <n v="1.04"/>
    <s v="Хирургия"/>
    <n v="8.6"/>
  </r>
  <r>
    <x v="4"/>
    <x v="4"/>
    <x v="0"/>
    <n v="20171019"/>
    <s v="Болезни печени, невирусные (уровень 1)"/>
    <n v="28"/>
    <n v="12"/>
    <n v="40"/>
    <n v="0.86"/>
    <n v="1.4"/>
    <n v="21562.435999999998"/>
    <n v="603748.20799999998"/>
    <n v="258749.23199999996"/>
    <n v="862497.44"/>
    <s v="Гастроэнтерология"/>
    <n v="1.04"/>
    <s v="Гастроэнтерология"/>
    <n v="34.4"/>
  </r>
  <r>
    <x v="4"/>
    <x v="4"/>
    <x v="0"/>
    <n v="20171019"/>
    <s v="Болезни печени, невирусные (уровень 1)"/>
    <n v="3"/>
    <n v="1"/>
    <n v="4"/>
    <n v="0.86"/>
    <n v="1.4"/>
    <n v="21562.435999999998"/>
    <n v="64687.30799999999"/>
    <n v="21562.435999999998"/>
    <n v="86249.743999999992"/>
    <s v="Гастроэнтерология"/>
    <n v="1.04"/>
    <s v="Хирургия"/>
    <n v="3.44"/>
  </r>
  <r>
    <x v="6"/>
    <x v="6"/>
    <x v="0"/>
    <n v="20171019"/>
    <s v="Болезни печени, невирусные (уровень 1)"/>
    <n v="15"/>
    <m/>
    <n v="15"/>
    <n v="0.86"/>
    <n v="0.88"/>
    <n v="13553.531200000001"/>
    <n v="203302.96800000002"/>
    <n v="0"/>
    <n v="203302.96800000002"/>
    <s v="Гастроэнтерология"/>
    <n v="1.04"/>
    <s v="Терапия"/>
    <n v="12.9"/>
  </r>
  <r>
    <x v="6"/>
    <x v="6"/>
    <x v="0"/>
    <n v="20171019"/>
    <s v="Болезни печени, невирусные (уровень 1)"/>
    <n v="5"/>
    <m/>
    <n v="5"/>
    <n v="0.86"/>
    <n v="0.88"/>
    <n v="13553.531200000001"/>
    <n v="67767.656000000003"/>
    <n v="0"/>
    <n v="67767.656000000003"/>
    <s v="Гастроэнтерология"/>
    <n v="1.04"/>
    <s v="Хирургия"/>
    <n v="4.3"/>
  </r>
  <r>
    <x v="7"/>
    <x v="7"/>
    <x v="0"/>
    <n v="20171019"/>
    <s v="Болезни печени, невирусные (уровень 1)"/>
    <n v="4"/>
    <m/>
    <n v="4"/>
    <n v="0.86"/>
    <n v="0.875"/>
    <n v="13476.522499999999"/>
    <n v="53906.09"/>
    <n v="0"/>
    <n v="53906.09"/>
    <s v="Гастроэнтерология"/>
    <n v="1.04"/>
    <s v="Хирургия"/>
    <n v="3.44"/>
  </r>
  <r>
    <x v="8"/>
    <x v="8"/>
    <x v="0"/>
    <n v="20171019"/>
    <s v="Болезни печени, невирусные (уровень 1)"/>
    <n v="2"/>
    <n v="1"/>
    <n v="3"/>
    <n v="0.86"/>
    <n v="1"/>
    <n v="15401.74"/>
    <n v="30803.48"/>
    <n v="15401.74"/>
    <n v="46205.22"/>
    <s v="Гастроэнтерология"/>
    <n v="1.04"/>
    <s v="Гастроэнтерология"/>
    <n v="2.58"/>
  </r>
  <r>
    <x v="10"/>
    <x v="10"/>
    <x v="0"/>
    <n v="20171019"/>
    <s v="Болезни печени, невирусные (уровень 1)"/>
    <n v="19"/>
    <n v="1"/>
    <n v="20"/>
    <n v="0.86"/>
    <n v="0.875"/>
    <n v="13476.522499999999"/>
    <n v="256053.92749999999"/>
    <n v="13476.522499999999"/>
    <n v="269530.45"/>
    <s v="Гастроэнтерология"/>
    <n v="1.04"/>
    <s v="Терапия"/>
    <n v="17.2"/>
  </r>
  <r>
    <x v="13"/>
    <x v="13"/>
    <x v="0"/>
    <n v="20171019"/>
    <s v="Болезни печени, невирусные (уровень 1)"/>
    <n v="8"/>
    <n v="2"/>
    <n v="10"/>
    <n v="0.86"/>
    <n v="1"/>
    <n v="15401.74"/>
    <n v="123213.92"/>
    <n v="30803.48"/>
    <n v="154017.4"/>
    <s v="Гастроэнтерология"/>
    <n v="1.04"/>
    <s v="Гастроэнтерология"/>
    <n v="8.6"/>
  </r>
  <r>
    <x v="14"/>
    <x v="14"/>
    <x v="0"/>
    <n v="20171019"/>
    <s v="Болезни печени, невирусные (уровень 1)"/>
    <n v="20"/>
    <n v="2"/>
    <n v="22"/>
    <n v="0.86"/>
    <n v="0.8"/>
    <n v="12321.392000000002"/>
    <n v="246427.84000000003"/>
    <n v="24642.784000000003"/>
    <n v="271070.62400000001"/>
    <s v="Гастроэнтерология"/>
    <n v="1.04"/>
    <s v="Терапия"/>
    <n v="18.919999999999998"/>
  </r>
  <r>
    <x v="0"/>
    <x v="0"/>
    <x v="0"/>
    <n v="20171019"/>
    <s v="Болезни печени, невирусные (уровень 1)"/>
    <n v="30"/>
    <n v="4"/>
    <n v="34"/>
    <n v="0.86"/>
    <n v="0.875"/>
    <n v="13476.522499999999"/>
    <n v="404295.67499999999"/>
    <n v="53906.09"/>
    <n v="458201.76500000001"/>
    <s v="Гастроэнтерология"/>
    <n v="1.04"/>
    <s v="Хирургия"/>
    <n v="29.24"/>
  </r>
  <r>
    <x v="0"/>
    <x v="0"/>
    <x v="0"/>
    <n v="20171019"/>
    <s v="Болезни печени, невирусные (уровень 1)"/>
    <n v="5"/>
    <n v="1"/>
    <n v="6"/>
    <n v="0.86"/>
    <n v="0.875"/>
    <n v="13476.522499999999"/>
    <n v="67382.612499999988"/>
    <n v="13476.522499999999"/>
    <n v="80859.13499999998"/>
    <s v="Гастроэнтерология"/>
    <n v="1.04"/>
    <s v="Терапия"/>
    <n v="5.16"/>
  </r>
  <r>
    <x v="11"/>
    <x v="11"/>
    <x v="0"/>
    <n v="20171019"/>
    <s v="Болезни печени, невирусные (уровень 1)"/>
    <n v="29"/>
    <n v="1"/>
    <n v="30"/>
    <n v="0.86"/>
    <n v="0.95099999999999996"/>
    <n v="14647.054739999998"/>
    <n v="424764.58745999995"/>
    <n v="14647.054739999998"/>
    <n v="439411.64219999994"/>
    <s v="Гастроэнтерология"/>
    <n v="1.04"/>
    <s v="Хирургия"/>
    <n v="25.8"/>
  </r>
  <r>
    <x v="3"/>
    <x v="3"/>
    <x v="0"/>
    <n v="20171020"/>
    <s v="Болезни печени, невирусные (уровень 2)"/>
    <n v="2"/>
    <m/>
    <n v="2"/>
    <n v="1.21"/>
    <n v="0.95099999999999996"/>
    <n v="20608.06539"/>
    <n v="41216.13078"/>
    <n v="0"/>
    <n v="41216.13078"/>
    <s v="Гастроэнтерология"/>
    <n v="1.04"/>
    <s v="Терапия"/>
    <n v="2.42"/>
  </r>
  <r>
    <x v="4"/>
    <x v="4"/>
    <x v="0"/>
    <n v="20171020"/>
    <s v="Болезни печени, невирусные (уровень 2)"/>
    <n v="273"/>
    <n v="117"/>
    <n v="390"/>
    <n v="1.21"/>
    <n v="1.4"/>
    <n v="30337.845999999998"/>
    <n v="8282231.9579999996"/>
    <n v="3549527.9819999998"/>
    <n v="11831759.939999999"/>
    <s v="Гастроэнтерология"/>
    <n v="1.04"/>
    <s v="Гастроэнтерология"/>
    <n v="471.9"/>
  </r>
  <r>
    <x v="4"/>
    <x v="4"/>
    <x v="0"/>
    <n v="20171020"/>
    <s v="Болезни печени, невирусные (уровень 2)"/>
    <n v="24"/>
    <n v="10"/>
    <n v="34"/>
    <n v="1.21"/>
    <n v="1.4"/>
    <n v="30337.845999999998"/>
    <n v="728108.304"/>
    <n v="303378.45999999996"/>
    <n v="1031486.764"/>
    <s v="Гастроэнтерология"/>
    <n v="1.04"/>
    <s v="Хирургия"/>
    <n v="41.14"/>
  </r>
  <r>
    <x v="6"/>
    <x v="6"/>
    <x v="0"/>
    <n v="20171020"/>
    <s v="Болезни печени, невирусные (уровень 2)"/>
    <n v="37"/>
    <n v="1"/>
    <n v="38"/>
    <n v="1.21"/>
    <n v="0.88"/>
    <n v="19069.503199999999"/>
    <n v="705571.61839999992"/>
    <n v="19069.503199999999"/>
    <n v="724641.12159999995"/>
    <s v="Гастроэнтерология"/>
    <n v="1.04"/>
    <s v="Терапия"/>
    <n v="45.98"/>
  </r>
  <r>
    <x v="6"/>
    <x v="6"/>
    <x v="0"/>
    <n v="20171020"/>
    <s v="Болезни печени, невирусные (уровень 2)"/>
    <n v="12"/>
    <m/>
    <n v="12"/>
    <n v="1.21"/>
    <n v="0.88"/>
    <n v="19069.503199999999"/>
    <n v="228834.03839999999"/>
    <n v="0"/>
    <n v="228834.03839999999"/>
    <s v="Гастроэнтерология"/>
    <n v="1.04"/>
    <s v="Хирургия"/>
    <n v="14.52"/>
  </r>
  <r>
    <x v="7"/>
    <x v="7"/>
    <x v="0"/>
    <n v="20171020"/>
    <s v="Болезни печени, невирусные (уровень 2)"/>
    <n v="18"/>
    <m/>
    <n v="18"/>
    <n v="1.21"/>
    <n v="0.875"/>
    <n v="18961.153749999998"/>
    <n v="341300.76749999996"/>
    <n v="0"/>
    <n v="341300.76749999996"/>
    <s v="Гастроэнтерология"/>
    <n v="1.04"/>
    <s v="Терапия"/>
    <n v="21.78"/>
  </r>
  <r>
    <x v="7"/>
    <x v="7"/>
    <x v="0"/>
    <n v="20171020"/>
    <s v="Болезни печени, невирусные (уровень 2)"/>
    <n v="4"/>
    <m/>
    <n v="4"/>
    <n v="1.21"/>
    <n v="0.875"/>
    <n v="18961.153749999998"/>
    <n v="75844.614999999991"/>
    <n v="0"/>
    <n v="75844.614999999991"/>
    <s v="Гастроэнтерология"/>
    <n v="1.04"/>
    <s v="Хирургия"/>
    <n v="4.84"/>
  </r>
  <r>
    <x v="8"/>
    <x v="8"/>
    <x v="0"/>
    <n v="20171020"/>
    <s v="Болезни печени, невирусные (уровень 2)"/>
    <n v="205"/>
    <n v="58"/>
    <n v="263"/>
    <n v="1.21"/>
    <n v="1"/>
    <n v="21669.89"/>
    <n v="4442327.45"/>
    <n v="1256853.6199999999"/>
    <n v="5699181.0700000003"/>
    <s v="Гастроэнтерология"/>
    <n v="1.04"/>
    <s v="Гастроэнтерология"/>
    <n v="318.23"/>
  </r>
  <r>
    <x v="8"/>
    <x v="8"/>
    <x v="0"/>
    <n v="20171020"/>
    <s v="Болезни печени, невирусные (уровень 2)"/>
    <n v="9"/>
    <n v="3"/>
    <n v="12"/>
    <n v="1.21"/>
    <n v="1"/>
    <n v="21669.89"/>
    <n v="195029.01"/>
    <n v="65009.67"/>
    <n v="260038.68"/>
    <s v="Гастроэнтерология"/>
    <n v="1.04"/>
    <s v="Хирургия"/>
    <n v="14.52"/>
  </r>
  <r>
    <x v="9"/>
    <x v="9"/>
    <x v="0"/>
    <n v="20171020"/>
    <s v="Болезни печени, невирусные (уровень 2)"/>
    <n v="8"/>
    <n v="2"/>
    <n v="10"/>
    <n v="1.21"/>
    <n v="1.4"/>
    <n v="30337.845999999998"/>
    <n v="242702.76799999998"/>
    <n v="60675.691999999995"/>
    <n v="303378.45999999996"/>
    <s v="Гастроэнтерология"/>
    <n v="1.04"/>
    <s v="Терапия"/>
    <n v="12.1"/>
  </r>
  <r>
    <x v="13"/>
    <x v="13"/>
    <x v="0"/>
    <n v="20171020"/>
    <s v="Болезни печени, невирусные (уровень 2)"/>
    <n v="2"/>
    <n v="1"/>
    <n v="3"/>
    <n v="1.21"/>
    <n v="1"/>
    <n v="21669.89"/>
    <n v="43339.78"/>
    <n v="21669.89"/>
    <n v="65009.67"/>
    <s v="Гастроэнтерология"/>
    <n v="1.04"/>
    <s v="Гастроэнтерология"/>
    <n v="3.63"/>
  </r>
  <r>
    <x v="11"/>
    <x v="11"/>
    <x v="0"/>
    <n v="20171020"/>
    <s v="Болезни печени, невирусные (уровень 2)"/>
    <n v="67"/>
    <n v="3"/>
    <n v="70"/>
    <n v="1.21"/>
    <n v="0.95099999999999996"/>
    <n v="20608.06539"/>
    <n v="1380740.3811299999"/>
    <n v="61824.196169999996"/>
    <n v="1442564.5772999998"/>
    <s v="Гастроэнтерология"/>
    <n v="1.04"/>
    <s v="Терапия"/>
    <n v="84.7"/>
  </r>
  <r>
    <x v="2"/>
    <x v="2"/>
    <x v="0"/>
    <n v="20171021"/>
    <s v="Болезни поджелудочной железы"/>
    <n v="3"/>
    <n v="1"/>
    <n v="4"/>
    <n v="0.93"/>
    <n v="0.88"/>
    <n v="14656.7256"/>
    <n v="43970.176800000001"/>
    <n v="14656.7256"/>
    <n v="58626.902399999999"/>
    <s v="Гастроэнтерология"/>
    <n v="1.04"/>
    <s v="Терапия"/>
    <n v="3.72"/>
  </r>
  <r>
    <x v="2"/>
    <x v="2"/>
    <x v="0"/>
    <n v="20171021"/>
    <s v="Болезни поджелудочной железы"/>
    <n v="20"/>
    <n v="10"/>
    <n v="30"/>
    <n v="0.93"/>
    <n v="0.88"/>
    <n v="14656.7256"/>
    <n v="293134.51199999999"/>
    <n v="146567.25599999999"/>
    <n v="439701.76799999998"/>
    <s v="Гастроэнтерология"/>
    <n v="1.04"/>
    <s v="Хирургия"/>
    <n v="27.900000000000002"/>
  </r>
  <r>
    <x v="3"/>
    <x v="3"/>
    <x v="0"/>
    <n v="20171021"/>
    <s v="Болезни поджелудочной железы"/>
    <n v="6"/>
    <n v="1"/>
    <n v="7"/>
    <n v="0.93"/>
    <n v="0.95099999999999996"/>
    <n v="15839.256870000001"/>
    <n v="95035.541220000014"/>
    <n v="15839.256870000001"/>
    <n v="110874.79809000001"/>
    <s v="Гастроэнтерология"/>
    <n v="1.04"/>
    <s v="Терапия"/>
    <n v="6.5100000000000007"/>
  </r>
  <r>
    <x v="3"/>
    <x v="3"/>
    <x v="0"/>
    <n v="20171021"/>
    <s v="Болезни поджелудочной железы"/>
    <n v="23"/>
    <n v="2"/>
    <n v="25"/>
    <n v="0.93"/>
    <n v="0.95099999999999996"/>
    <n v="15839.256870000001"/>
    <n v="364302.90801000001"/>
    <n v="31678.513740000002"/>
    <n v="395981.42175000004"/>
    <s v="Гастроэнтерология"/>
    <n v="1.04"/>
    <s v="Хирургия"/>
    <n v="23.25"/>
  </r>
  <r>
    <x v="4"/>
    <x v="4"/>
    <x v="0"/>
    <n v="20171021"/>
    <s v="Болезни поджелудочной железы"/>
    <n v="14"/>
    <n v="6"/>
    <n v="20"/>
    <n v="0.93"/>
    <n v="1.4"/>
    <n v="23317.518"/>
    <n v="326445.25199999998"/>
    <n v="139905.10800000001"/>
    <n v="466350.36"/>
    <s v="Гастроэнтерология"/>
    <n v="1.04"/>
    <s v="Гастроэнтерология"/>
    <n v="18.600000000000001"/>
  </r>
  <r>
    <x v="4"/>
    <x v="4"/>
    <x v="0"/>
    <n v="20171021"/>
    <s v="Болезни поджелудочной железы"/>
    <n v="308"/>
    <n v="132"/>
    <n v="440"/>
    <n v="0.93"/>
    <n v="1.4"/>
    <n v="23317.518"/>
    <n v="7181795.5439999998"/>
    <n v="3077912.3760000002"/>
    <n v="10259707.92"/>
    <s v="Гастроэнтерология"/>
    <n v="1.04"/>
    <s v="Хирургия"/>
    <n v="409.20000000000005"/>
  </r>
  <r>
    <x v="6"/>
    <x v="6"/>
    <x v="0"/>
    <n v="20171021"/>
    <s v="Болезни поджелудочной железы"/>
    <n v="26"/>
    <n v="1"/>
    <n v="27"/>
    <n v="0.93"/>
    <n v="0.88"/>
    <n v="14656.7256"/>
    <n v="381074.86560000002"/>
    <n v="14656.7256"/>
    <n v="395731.59120000002"/>
    <s v="Гастроэнтерология"/>
    <n v="1.04"/>
    <s v="Терапия"/>
    <n v="25.110000000000003"/>
  </r>
  <r>
    <x v="6"/>
    <x v="6"/>
    <x v="0"/>
    <n v="20171021"/>
    <s v="Болезни поджелудочной железы"/>
    <n v="71"/>
    <n v="2"/>
    <n v="73"/>
    <n v="0.93"/>
    <n v="0.88"/>
    <n v="14656.7256"/>
    <n v="1040627.5176"/>
    <n v="29313.4512"/>
    <n v="1069940.9687999999"/>
    <s v="Гастроэнтерология"/>
    <n v="1.04"/>
    <s v="Хирургия"/>
    <n v="67.89"/>
  </r>
  <r>
    <x v="7"/>
    <x v="7"/>
    <x v="0"/>
    <n v="20171021"/>
    <s v="Болезни поджелудочной железы"/>
    <n v="55"/>
    <n v="3"/>
    <n v="58"/>
    <n v="0.93"/>
    <n v="0.875"/>
    <n v="14573.448750000001"/>
    <n v="801539.68125000002"/>
    <n v="43720.346250000002"/>
    <n v="845260.02750000008"/>
    <s v="Гастроэнтерология"/>
    <n v="1.04"/>
    <s v="Хирургия"/>
    <n v="53.940000000000005"/>
  </r>
  <r>
    <x v="8"/>
    <x v="8"/>
    <x v="0"/>
    <n v="20171021"/>
    <s v="Болезни поджелудочной железы"/>
    <n v="98"/>
    <n v="27"/>
    <n v="125"/>
    <n v="0.93"/>
    <n v="1"/>
    <n v="16655.370000000003"/>
    <n v="1632226.2600000002"/>
    <n v="449694.99000000005"/>
    <n v="2081921.2500000002"/>
    <s v="Гастроэнтерология"/>
    <n v="1.04"/>
    <s v="Гастроэнтерология"/>
    <n v="116.25"/>
  </r>
  <r>
    <x v="8"/>
    <x v="8"/>
    <x v="0"/>
    <n v="20171021"/>
    <s v="Болезни поджелудочной железы"/>
    <n v="70"/>
    <n v="20"/>
    <n v="90"/>
    <n v="0.93"/>
    <n v="1"/>
    <n v="16655.370000000003"/>
    <n v="1165875.9000000001"/>
    <n v="333107.40000000002"/>
    <n v="1498983.3000000003"/>
    <s v="Гастроэнтерология"/>
    <n v="1.04"/>
    <s v="Хирургия"/>
    <n v="83.7"/>
  </r>
  <r>
    <x v="9"/>
    <x v="9"/>
    <x v="0"/>
    <n v="20171021"/>
    <s v="Болезни поджелудочной железы"/>
    <n v="37"/>
    <n v="3"/>
    <n v="40"/>
    <n v="0.93"/>
    <n v="1.4"/>
    <n v="23317.518"/>
    <n v="862748.16599999997"/>
    <n v="69952.554000000004"/>
    <n v="932700.72"/>
    <s v="Гастроэнтерология"/>
    <n v="1.04"/>
    <s v="Хирургия"/>
    <n v="37.200000000000003"/>
  </r>
  <r>
    <x v="13"/>
    <x v="13"/>
    <x v="0"/>
    <n v="20171021"/>
    <s v="Болезни поджелудочной железы"/>
    <n v="20"/>
    <n v="10"/>
    <n v="30"/>
    <n v="0.93"/>
    <n v="1"/>
    <n v="16655.370000000003"/>
    <n v="333107.40000000002"/>
    <n v="166553.70000000001"/>
    <n v="499661.10000000003"/>
    <s v="Гастроэнтерология"/>
    <n v="1.04"/>
    <s v="Гастроэнтерология"/>
    <n v="27.900000000000002"/>
  </r>
  <r>
    <x v="16"/>
    <x v="16"/>
    <x v="0"/>
    <n v="20171021"/>
    <s v="Болезни поджелудочной железы"/>
    <n v="4"/>
    <n v="1"/>
    <n v="5"/>
    <n v="0.93"/>
    <n v="1.4"/>
    <n v="23317.518"/>
    <n v="93270.072"/>
    <n v="23317.518"/>
    <n v="116587.59"/>
    <s v="Гастроэнтерология"/>
    <n v="1.04"/>
    <s v="Абдоминальная хирургия"/>
    <n v="4.6500000000000004"/>
  </r>
  <r>
    <x v="14"/>
    <x v="14"/>
    <x v="0"/>
    <n v="20171021"/>
    <s v="Болезни поджелудочной железы"/>
    <n v="7"/>
    <n v="1"/>
    <n v="8"/>
    <n v="0.93"/>
    <n v="0.8"/>
    <n v="13324.296000000002"/>
    <n v="93270.072000000015"/>
    <n v="13324.296000000002"/>
    <n v="106594.36800000002"/>
    <s v="Гастроэнтерология"/>
    <n v="1.04"/>
    <s v="Терапия"/>
    <n v="7.44"/>
  </r>
  <r>
    <x v="0"/>
    <x v="0"/>
    <x v="0"/>
    <n v="20171021"/>
    <s v="Болезни поджелудочной железы"/>
    <n v="20"/>
    <n v="3"/>
    <n v="23"/>
    <n v="0.93"/>
    <n v="0.875"/>
    <n v="14573.448750000001"/>
    <n v="291468.97500000003"/>
    <n v="43720.346250000002"/>
    <n v="335189.32125000004"/>
    <s v="Гастроэнтерология"/>
    <n v="1.04"/>
    <s v="Хирургия"/>
    <n v="21.39"/>
  </r>
  <r>
    <x v="0"/>
    <x v="0"/>
    <x v="0"/>
    <n v="20171021"/>
    <s v="Болезни поджелудочной железы"/>
    <n v="3"/>
    <n v="0"/>
    <n v="3"/>
    <n v="0.93"/>
    <n v="0.875"/>
    <n v="14573.448750000001"/>
    <n v="43720.346250000002"/>
    <n v="0"/>
    <n v="43720.346250000002"/>
    <s v="Гастроэнтерология"/>
    <n v="1.04"/>
    <s v="Терапия"/>
    <n v="2.79"/>
  </r>
  <r>
    <x v="11"/>
    <x v="11"/>
    <x v="0"/>
    <n v="20171021"/>
    <s v="Болезни поджелудочной железы"/>
    <n v="57"/>
    <n v="3"/>
    <n v="60"/>
    <n v="0.93"/>
    <n v="0.95099999999999996"/>
    <n v="15839.256870000001"/>
    <n v="902837.64159000001"/>
    <n v="47517.770610000007"/>
    <n v="950355.41220000002"/>
    <s v="Гастроэнтерология"/>
    <n v="1.04"/>
    <s v="Хирургия"/>
    <n v="55.800000000000004"/>
  </r>
  <r>
    <x v="3"/>
    <x v="3"/>
    <x v="0"/>
    <n v="20171022"/>
    <s v="Анемии (уровень 1)"/>
    <n v="10"/>
    <m/>
    <n v="10"/>
    <n v="1.1200000000000001"/>
    <n v="0.95099999999999996"/>
    <n v="19075.234080000002"/>
    <n v="190752.34080000001"/>
    <n v="0"/>
    <n v="190752.34080000001"/>
    <s v="Гематология"/>
    <n v="1.37"/>
    <s v="Терапия"/>
    <n v="11.200000000000001"/>
  </r>
  <r>
    <x v="4"/>
    <x v="4"/>
    <x v="0"/>
    <n v="20171022"/>
    <s v="Анемии (уровень 1)"/>
    <n v="3"/>
    <n v="2"/>
    <n v="5"/>
    <n v="1.1200000000000001"/>
    <n v="1.4"/>
    <n v="28081.312000000002"/>
    <n v="84243.936000000002"/>
    <n v="56162.624000000003"/>
    <n v="140406.56"/>
    <s v="Гематология"/>
    <n v="1.37"/>
    <s v="Гастроэнтерология"/>
    <n v="5.6000000000000005"/>
  </r>
  <r>
    <x v="4"/>
    <x v="4"/>
    <x v="0"/>
    <n v="20171022"/>
    <s v="Анемии (уровень 1)"/>
    <n v="3"/>
    <n v="1"/>
    <n v="4"/>
    <n v="1.1200000000000001"/>
    <n v="1.4"/>
    <n v="28081.312000000002"/>
    <n v="84243.936000000002"/>
    <n v="28081.312000000002"/>
    <n v="112325.24800000001"/>
    <s v="Гематология"/>
    <n v="1.37"/>
    <s v="Терапия"/>
    <n v="4.4800000000000004"/>
  </r>
  <r>
    <x v="6"/>
    <x v="6"/>
    <x v="0"/>
    <n v="20171022"/>
    <s v="Анемии (уровень 1)"/>
    <n v="94"/>
    <n v="1"/>
    <n v="95"/>
    <n v="1.1200000000000001"/>
    <n v="0.88"/>
    <n v="17651.110400000001"/>
    <n v="1659204.3776000002"/>
    <n v="17651.110400000001"/>
    <n v="1676855.4880000001"/>
    <s v="Гематология"/>
    <n v="1.37"/>
    <s v="Терапия"/>
    <n v="106.4"/>
  </r>
  <r>
    <x v="6"/>
    <x v="6"/>
    <x v="0"/>
    <n v="20171022"/>
    <s v="Анемии (уровень 1)"/>
    <n v="25"/>
    <m/>
    <n v="25"/>
    <n v="1.1200000000000001"/>
    <n v="0.88"/>
    <n v="17651.110400000001"/>
    <n v="441277.76"/>
    <n v="0"/>
    <n v="441277.76"/>
    <s v="Гематология"/>
    <n v="1.37"/>
    <s v="Педиатрия"/>
    <n v="28.000000000000004"/>
  </r>
  <r>
    <x v="7"/>
    <x v="7"/>
    <x v="0"/>
    <n v="20171022"/>
    <s v="Анемии (уровень 1)"/>
    <n v="13"/>
    <m/>
    <n v="13"/>
    <n v="1.1200000000000001"/>
    <n v="0.875"/>
    <n v="17550.820000000003"/>
    <n v="228160.66000000003"/>
    <n v="0"/>
    <n v="228160.66000000003"/>
    <s v="Гематология"/>
    <n v="1.37"/>
    <s v="Терапия"/>
    <n v="14.560000000000002"/>
  </r>
  <r>
    <x v="9"/>
    <x v="9"/>
    <x v="0"/>
    <n v="20171022"/>
    <s v="Анемии (уровень 1)"/>
    <n v="4"/>
    <n v="1"/>
    <n v="5"/>
    <n v="1.1200000000000001"/>
    <n v="1.4"/>
    <n v="28081.312000000002"/>
    <n v="112325.24800000001"/>
    <n v="28081.312000000002"/>
    <n v="140406.56"/>
    <s v="Гематология"/>
    <n v="1.37"/>
    <s v="Терапия"/>
    <n v="5.6000000000000005"/>
  </r>
  <r>
    <x v="10"/>
    <x v="10"/>
    <x v="0"/>
    <n v="20171022"/>
    <s v="Анемии (уровень 1)"/>
    <n v="10"/>
    <m/>
    <n v="10"/>
    <n v="1.1200000000000001"/>
    <n v="0.875"/>
    <n v="17550.820000000003"/>
    <n v="175508.20000000004"/>
    <n v="0"/>
    <n v="175508.20000000004"/>
    <s v="Гематология"/>
    <n v="1.37"/>
    <s v="Терапия"/>
    <n v="11.200000000000001"/>
  </r>
  <r>
    <x v="13"/>
    <x v="13"/>
    <x v="0"/>
    <n v="20171022"/>
    <s v="Анемии (уровень 1)"/>
    <n v="70"/>
    <n v="15"/>
    <n v="85"/>
    <n v="1.1200000000000001"/>
    <n v="1"/>
    <n v="20058.080000000002"/>
    <n v="1404065.6"/>
    <n v="300871.2"/>
    <n v="1704936.8"/>
    <s v="Гематология"/>
    <n v="1.37"/>
    <s v="Гематология"/>
    <n v="95.2"/>
  </r>
  <r>
    <x v="14"/>
    <x v="14"/>
    <x v="0"/>
    <n v="20171022"/>
    <s v="Анемии (уровень 1)"/>
    <n v="5"/>
    <n v="0"/>
    <n v="5"/>
    <n v="1.1200000000000001"/>
    <n v="0.8"/>
    <n v="16046.464000000002"/>
    <n v="80232.320000000007"/>
    <n v="0"/>
    <n v="80232.320000000007"/>
    <s v="Гематология"/>
    <n v="1.37"/>
    <s v="Терапия"/>
    <n v="5.6000000000000005"/>
  </r>
  <r>
    <x v="0"/>
    <x v="0"/>
    <x v="0"/>
    <n v="20171022"/>
    <s v="Анемии (уровень 1)"/>
    <n v="17"/>
    <n v="3"/>
    <n v="20"/>
    <n v="1.1200000000000001"/>
    <n v="0.875"/>
    <n v="17550.820000000003"/>
    <n v="298363.94000000006"/>
    <n v="52652.460000000006"/>
    <n v="351016.40000000008"/>
    <s v="Гематология"/>
    <n v="1.37"/>
    <s v="Хирургия"/>
    <n v="22.400000000000002"/>
  </r>
  <r>
    <x v="15"/>
    <x v="15"/>
    <x v="0"/>
    <n v="20171022"/>
    <s v="Анемии (уровень 1)"/>
    <n v="50"/>
    <n v="15"/>
    <n v="65"/>
    <n v="1.1200000000000001"/>
    <n v="1"/>
    <n v="20058.080000000002"/>
    <n v="1002904.0000000001"/>
    <n v="300871.2"/>
    <n v="1303775.2000000002"/>
    <s v="Гематология"/>
    <n v="1.37"/>
    <s v="Гематология"/>
    <n v="72.800000000000011"/>
  </r>
  <r>
    <x v="11"/>
    <x v="11"/>
    <x v="0"/>
    <n v="20171022"/>
    <s v="Анемии (уровень 1)"/>
    <n v="15"/>
    <n v="1"/>
    <n v="16"/>
    <n v="1.1200000000000001"/>
    <n v="0.95099999999999996"/>
    <n v="19075.234080000002"/>
    <n v="286128.51120000001"/>
    <n v="19075.234080000002"/>
    <n v="305203.74528000003"/>
    <s v="Гематология"/>
    <n v="1.37"/>
    <s v="Терапия"/>
    <n v="17.920000000000002"/>
  </r>
  <r>
    <x v="6"/>
    <x v="6"/>
    <x v="0"/>
    <n v="20171023"/>
    <s v="Анемии (уровень 2)"/>
    <n v="10"/>
    <m/>
    <n v="10"/>
    <n v="1.49"/>
    <n v="0.88"/>
    <n v="23482.280799999997"/>
    <n v="234822.80799999996"/>
    <n v="0"/>
    <n v="234822.80799999996"/>
    <s v="Гематология"/>
    <n v="1.37"/>
    <s v="Терапия"/>
    <n v="14.9"/>
  </r>
  <r>
    <x v="13"/>
    <x v="13"/>
    <x v="0"/>
    <n v="20171023"/>
    <s v="Анемии (уровень 2)"/>
    <n v="10"/>
    <n v="2"/>
    <n v="12"/>
    <n v="1.49"/>
    <n v="1"/>
    <n v="26684.41"/>
    <n v="266844.09999999998"/>
    <n v="53368.82"/>
    <n v="320212.92"/>
    <s v="Гематология"/>
    <n v="1.37"/>
    <s v="Гематология"/>
    <n v="17.88"/>
  </r>
  <r>
    <x v="15"/>
    <x v="15"/>
    <x v="0"/>
    <n v="20171023"/>
    <s v="Анемии (уровень 2)"/>
    <n v="18"/>
    <n v="2"/>
    <n v="20"/>
    <n v="1.49"/>
    <n v="1"/>
    <n v="26684.41"/>
    <n v="480319.38"/>
    <n v="53368.82"/>
    <n v="533688.19999999995"/>
    <s v="Гематология"/>
    <n v="1.37"/>
    <s v="Гематология"/>
    <n v="29.8"/>
  </r>
  <r>
    <x v="4"/>
    <x v="4"/>
    <x v="0"/>
    <n v="20171024"/>
    <s v="Анемии (уровень 3)"/>
    <n v="1"/>
    <n v="1"/>
    <n v="2"/>
    <n v="5.32"/>
    <n v="1.4"/>
    <n v="133386.23199999999"/>
    <n v="133386.23199999999"/>
    <n v="133386.23199999999"/>
    <n v="266772.46399999998"/>
    <s v="Гематология"/>
    <n v="1.37"/>
    <s v="Гастроэнтерология"/>
    <n v="10.64"/>
  </r>
  <r>
    <x v="6"/>
    <x v="6"/>
    <x v="0"/>
    <n v="20171024"/>
    <s v="Анемии (уровень 3)"/>
    <n v="5"/>
    <m/>
    <n v="5"/>
    <n v="5.32"/>
    <n v="0.88"/>
    <n v="83842.774400000009"/>
    <n v="419213.87200000003"/>
    <n v="0"/>
    <n v="419213.87200000003"/>
    <s v="Гематология"/>
    <n v="1.37"/>
    <s v="Терапия"/>
    <n v="26.6"/>
  </r>
  <r>
    <x v="13"/>
    <x v="13"/>
    <x v="0"/>
    <n v="20171024"/>
    <s v="Анемии (уровень 3)"/>
    <n v="8"/>
    <n v="2"/>
    <n v="10"/>
    <n v="5.32"/>
    <n v="1"/>
    <n v="95275.88"/>
    <n v="762207.04"/>
    <n v="190551.76"/>
    <n v="952758.8"/>
    <s v="Гематология"/>
    <n v="1.37"/>
    <s v="Гематология"/>
    <n v="53.2"/>
  </r>
  <r>
    <x v="15"/>
    <x v="15"/>
    <x v="0"/>
    <n v="20171024"/>
    <s v="Анемии (уровень 3)"/>
    <n v="30"/>
    <n v="5"/>
    <n v="35"/>
    <n v="5.32"/>
    <n v="1"/>
    <n v="95275.88"/>
    <n v="2858276.4000000004"/>
    <n v="476379.4"/>
    <n v="3334655.8000000003"/>
    <s v="Гематология"/>
    <n v="1.37"/>
    <s v="Гематология"/>
    <n v="186.20000000000002"/>
  </r>
  <r>
    <x v="9"/>
    <x v="9"/>
    <x v="0"/>
    <n v="20171025"/>
    <s v="Нарушения свертываемости крови"/>
    <n v="9"/>
    <n v="1"/>
    <n v="10"/>
    <n v="1.04"/>
    <n v="1.4"/>
    <n v="26075.504000000001"/>
    <n v="234679.53600000002"/>
    <n v="26075.504000000001"/>
    <n v="260755.04000000004"/>
    <s v="Гематология"/>
    <n v="1.37"/>
    <s v="Ревматология"/>
    <n v="10.4"/>
  </r>
  <r>
    <x v="13"/>
    <x v="13"/>
    <x v="0"/>
    <n v="20171025"/>
    <s v="Нарушения свертываемости крови"/>
    <n v="60"/>
    <n v="20"/>
    <n v="80"/>
    <n v="1.04"/>
    <n v="1"/>
    <n v="18625.36"/>
    <n v="1117521.6000000001"/>
    <n v="372507.2"/>
    <n v="1490028.8"/>
    <s v="Гематология"/>
    <n v="1.37"/>
    <s v="Гематология"/>
    <n v="83.2"/>
  </r>
  <r>
    <x v="15"/>
    <x v="15"/>
    <x v="0"/>
    <n v="20171025"/>
    <s v="Нарушения свертываемости крови"/>
    <n v="60"/>
    <n v="12"/>
    <n v="72"/>
    <n v="1.04"/>
    <n v="1"/>
    <n v="18625.36"/>
    <n v="1117521.6000000001"/>
    <n v="223504.32"/>
    <n v="1341025.9200000002"/>
    <s v="Гематология"/>
    <n v="1.37"/>
    <s v="Гематология"/>
    <n v="74.88"/>
  </r>
  <r>
    <x v="13"/>
    <x v="13"/>
    <x v="0"/>
    <n v="20171026"/>
    <s v="Другие болезни крови и кроветворных органов"/>
    <n v="15"/>
    <n v="5"/>
    <n v="20"/>
    <n v="1.0900000000000001"/>
    <n v="1"/>
    <n v="19520.810000000001"/>
    <n v="292812.15000000002"/>
    <n v="97604.05"/>
    <n v="390416.2"/>
    <s v="Гематология"/>
    <n v="1.37"/>
    <s v="Гематология"/>
    <n v="21.8"/>
  </r>
  <r>
    <x v="15"/>
    <x v="15"/>
    <x v="0"/>
    <n v="20171026"/>
    <s v="Другие болезни крови и кроветворных органов"/>
    <n v="35"/>
    <n v="13"/>
    <n v="48"/>
    <n v="1.0900000000000001"/>
    <n v="1"/>
    <n v="19520.810000000001"/>
    <n v="683228.35000000009"/>
    <n v="253770.53000000003"/>
    <n v="936998.88000000012"/>
    <s v="Гематология"/>
    <n v="1.37"/>
    <s v="Гематология"/>
    <n v="52.320000000000007"/>
  </r>
  <r>
    <x v="17"/>
    <x v="17"/>
    <x v="0"/>
    <n v="20171027"/>
    <s v="Редкие и тяжелые дерматозы"/>
    <n v="190"/>
    <n v="60"/>
    <n v="250"/>
    <n v="1.72"/>
    <n v="0.88"/>
    <n v="27107.062400000003"/>
    <n v="5150341.8560000006"/>
    <n v="1626423.7440000002"/>
    <n v="6776765.6000000006"/>
    <s v="Дерматология"/>
    <n v="0.8"/>
    <s v="Дерматовенерология"/>
    <n v="430"/>
  </r>
  <r>
    <x v="13"/>
    <x v="13"/>
    <x v="0"/>
    <n v="20171027"/>
    <s v="Редкие и тяжелые дерматозы"/>
    <n v="7"/>
    <n v="3"/>
    <n v="10"/>
    <n v="1.72"/>
    <n v="1"/>
    <n v="30803.48"/>
    <n v="215624.36"/>
    <n v="92410.44"/>
    <n v="308034.8"/>
    <s v="Дерматология"/>
    <n v="0.8"/>
    <s v="Ревматология"/>
    <n v="17.2"/>
  </r>
  <r>
    <x v="13"/>
    <x v="13"/>
    <x v="0"/>
    <n v="20171027"/>
    <s v="Редкие и тяжелые дерматозы"/>
    <n v="10"/>
    <n v="5"/>
    <n v="15"/>
    <n v="1.72"/>
    <n v="1"/>
    <n v="30803.48"/>
    <n v="308034.8"/>
    <n v="154017.4"/>
    <n v="462052.19999999995"/>
    <s v="Дерматология"/>
    <n v="0.8"/>
    <s v="Пульмонология"/>
    <n v="25.8"/>
  </r>
  <r>
    <x v="17"/>
    <x v="17"/>
    <x v="0"/>
    <n v="20171028"/>
    <s v="Среднетяжелые дерматозы"/>
    <n v="160"/>
    <n v="84"/>
    <n v="244"/>
    <n v="0.74"/>
    <n v="0.88"/>
    <n v="11662.3408"/>
    <n v="1865974.5279999999"/>
    <n v="979636.62719999999"/>
    <n v="2845611.1551999999"/>
    <s v="Дерматология"/>
    <n v="0.8"/>
    <s v="Дерматовенерология"/>
    <n v="180.56"/>
  </r>
  <r>
    <x v="3"/>
    <x v="3"/>
    <x v="0"/>
    <n v="20171028"/>
    <s v="Среднетяжелые дерматозы"/>
    <n v="14"/>
    <m/>
    <n v="14"/>
    <n v="0.74"/>
    <n v="0.95099999999999996"/>
    <n v="12603.279659999998"/>
    <n v="176445.91523999997"/>
    <n v="0"/>
    <n v="176445.91523999997"/>
    <s v="Дерматология"/>
    <n v="0.8"/>
    <s v="Терапия"/>
    <n v="10.36"/>
  </r>
  <r>
    <x v="3"/>
    <x v="3"/>
    <x v="0"/>
    <n v="20171028"/>
    <s v="Среднетяжелые дерматозы"/>
    <n v="5"/>
    <m/>
    <n v="5"/>
    <n v="0.74"/>
    <n v="0.95099999999999996"/>
    <n v="12603.279659999998"/>
    <n v="63016.398299999993"/>
    <n v="0"/>
    <n v="63016.398299999993"/>
    <s v="Дерматология"/>
    <n v="0.8"/>
    <s v="Педиатрия"/>
    <n v="3.7"/>
  </r>
  <r>
    <x v="4"/>
    <x v="4"/>
    <x v="0"/>
    <n v="20171028"/>
    <s v="Среднетяжелые дерматозы"/>
    <n v="4"/>
    <n v="1"/>
    <n v="5"/>
    <n v="0.74"/>
    <n v="1.4"/>
    <n v="18553.724000000002"/>
    <n v="74214.896000000008"/>
    <n v="18553.724000000002"/>
    <n v="92768.62000000001"/>
    <s v="Дерматология"/>
    <n v="0.8"/>
    <s v="Хирургия"/>
    <n v="3.7"/>
  </r>
  <r>
    <x v="6"/>
    <x v="6"/>
    <x v="0"/>
    <n v="20171028"/>
    <s v="Среднетяжелые дерматозы"/>
    <n v="10"/>
    <m/>
    <n v="10"/>
    <n v="0.74"/>
    <n v="0.88"/>
    <n v="11662.3408"/>
    <n v="116623.408"/>
    <n v="0"/>
    <n v="116623.408"/>
    <s v="Дерматология"/>
    <n v="0.8"/>
    <s v="Педиатрия"/>
    <n v="7.4"/>
  </r>
  <r>
    <x v="13"/>
    <x v="13"/>
    <x v="0"/>
    <n v="20171028"/>
    <s v="Среднетяжелые дерматозы"/>
    <n v="140"/>
    <n v="30"/>
    <n v="170"/>
    <n v="0.74"/>
    <n v="1"/>
    <n v="13252.66"/>
    <n v="1855372.4"/>
    <n v="397579.8"/>
    <n v="2252952.1999999997"/>
    <s v="Дерматология"/>
    <n v="0.8"/>
    <s v="Аллергология и иммунология"/>
    <n v="125.8"/>
  </r>
  <r>
    <x v="17"/>
    <x v="17"/>
    <x v="0"/>
    <n v="20171029"/>
    <s v="Легкие дерматозы"/>
    <n v="85"/>
    <n v="29"/>
    <n v="114"/>
    <n v="0.18"/>
    <n v="1"/>
    <n v="3223.62"/>
    <n v="274007.7"/>
    <n v="93484.98"/>
    <n v="367492.68"/>
    <s v="Дерматология"/>
    <n v="0.8"/>
    <s v="Дерматовенерология"/>
    <n v="20.52"/>
  </r>
  <r>
    <x v="3"/>
    <x v="3"/>
    <x v="0"/>
    <n v="20171029"/>
    <s v="Легкие дерматозы"/>
    <n v="6"/>
    <m/>
    <n v="6"/>
    <n v="0.18"/>
    <n v="1"/>
    <n v="3223.62"/>
    <n v="19341.72"/>
    <n v="0"/>
    <n v="19341.72"/>
    <s v="Дерматология"/>
    <n v="0.8"/>
    <s v="Терапия"/>
    <n v="1.08"/>
  </r>
  <r>
    <x v="6"/>
    <x v="6"/>
    <x v="0"/>
    <n v="20171029"/>
    <s v="Легкие дерматозы"/>
    <n v="22"/>
    <m/>
    <n v="22"/>
    <n v="0.18"/>
    <n v="1"/>
    <n v="3223.62"/>
    <n v="70919.64"/>
    <n v="0"/>
    <n v="70919.64"/>
    <s v="Дерматология"/>
    <n v="0.8"/>
    <s v="Терапия"/>
    <n v="3.96"/>
  </r>
  <r>
    <x v="6"/>
    <x v="6"/>
    <x v="0"/>
    <n v="20171029"/>
    <s v="Легкие дерматозы"/>
    <n v="25"/>
    <m/>
    <n v="25"/>
    <n v="0.18"/>
    <n v="1"/>
    <n v="3223.62"/>
    <n v="80590.5"/>
    <n v="0"/>
    <n v="80590.5"/>
    <s v="Дерматология"/>
    <n v="0.8"/>
    <s v="Педиатрия"/>
    <n v="4.5"/>
  </r>
  <r>
    <x v="9"/>
    <x v="9"/>
    <x v="0"/>
    <n v="20171029"/>
    <s v="Легкие дерматозы"/>
    <n v="2"/>
    <n v="1"/>
    <n v="3"/>
    <n v="0.18"/>
    <n v="1"/>
    <n v="3223.62"/>
    <n v="6447.24"/>
    <n v="3223.62"/>
    <n v="9670.86"/>
    <s v="Дерматология"/>
    <n v="0.8"/>
    <s v="Ревматология"/>
    <n v="0.54"/>
  </r>
  <r>
    <x v="13"/>
    <x v="13"/>
    <x v="0"/>
    <n v="20171029"/>
    <s v="Легкие дерматозы"/>
    <n v="5"/>
    <n v="5"/>
    <n v="10"/>
    <n v="0.18"/>
    <n v="1"/>
    <n v="3223.62"/>
    <n v="16118.099999999999"/>
    <n v="16118.099999999999"/>
    <n v="32236.199999999997"/>
    <s v="Дерматология"/>
    <n v="0.8"/>
    <s v="Аллергология и иммунология"/>
    <n v="1.7999999999999998"/>
  </r>
  <r>
    <x v="13"/>
    <x v="13"/>
    <x v="0"/>
    <n v="20171030"/>
    <s v="Врожденные аномалии сердечно-сосудистой системы, дети"/>
    <n v="40"/>
    <n v="7"/>
    <n v="47"/>
    <n v="1.84"/>
    <n v="1"/>
    <n v="32952.560000000005"/>
    <n v="1318102.4000000001"/>
    <n v="230667.92000000004"/>
    <n v="1548770.3200000003"/>
    <s v="Детская кардиология"/>
    <n v="1.84"/>
    <s v="Неонатология"/>
    <n v="86.48"/>
  </r>
  <r>
    <x v="13"/>
    <x v="13"/>
    <x v="0"/>
    <n v="20171030"/>
    <s v="Врожденные аномалии сердечно-сосудистой системы, дети"/>
    <n v="10"/>
    <n v="3"/>
    <n v="13"/>
    <n v="1.84"/>
    <n v="1"/>
    <n v="32952.560000000005"/>
    <n v="329525.60000000003"/>
    <n v="98857.680000000022"/>
    <n v="428383.28"/>
    <s v="Детская кардиология"/>
    <n v="1.84"/>
    <s v="Детская кардиология"/>
    <n v="23.92"/>
  </r>
  <r>
    <x v="13"/>
    <x v="13"/>
    <x v="0"/>
    <n v="20171031"/>
    <s v="Лекарственная терапия при остром лейкозе, дети"/>
    <n v="30"/>
    <n v="5"/>
    <n v="35"/>
    <n v="7.82"/>
    <n v="1"/>
    <n v="140048.38"/>
    <n v="4201451.4000000004"/>
    <n v="700241.9"/>
    <n v="4901693.3000000007"/>
    <s v="Детская онкология"/>
    <n v="4.59"/>
    <s v="Детская онкология"/>
    <n v="273.7"/>
  </r>
  <r>
    <x v="13"/>
    <x v="13"/>
    <x v="0"/>
    <n v="20171032"/>
    <s v="Лекарственная терапия при других злокачественных новообразованиях лимфоидной и кроветворной тканей, дети"/>
    <n v="15"/>
    <n v="3"/>
    <n v="18"/>
    <n v="5.68"/>
    <n v="1"/>
    <n v="101723.12"/>
    <n v="1525846.7999999998"/>
    <n v="305169.36"/>
    <n v="1831016.1599999997"/>
    <s v="Детская онкология"/>
    <n v="4.59"/>
    <s v="Детская онкология"/>
    <n v="102.24"/>
  </r>
  <r>
    <x v="13"/>
    <x v="13"/>
    <x v="0"/>
    <n v="20171033"/>
    <s v="Лекарственная терапия при злокачественных новообразованиях других локализаций (кроме лимфоидной и кроветворной тканей), дети"/>
    <n v="25"/>
    <n v="3"/>
    <n v="28"/>
    <n v="4.37"/>
    <n v="1"/>
    <n v="78262.33"/>
    <n v="1956558.25"/>
    <n v="234786.99"/>
    <n v="2191345.2400000002"/>
    <s v="Детская онкология"/>
    <n v="4.59"/>
    <s v="Детская онкология"/>
    <n v="122.36"/>
  </r>
  <r>
    <x v="13"/>
    <x v="13"/>
    <x v="0"/>
    <n v="20171034"/>
    <s v="Операции на мужских половых органах, дети (уровень 1)"/>
    <n v="145"/>
    <n v="50"/>
    <n v="195"/>
    <n v="0.97"/>
    <n v="1"/>
    <n v="17371.73"/>
    <n v="2518900.85"/>
    <n v="868586.5"/>
    <n v="3387487.35"/>
    <s v="Детская урология-андрология"/>
    <n v="1.1499999999999999"/>
    <s v="Детская урология-андрология"/>
    <n v="189.15"/>
  </r>
  <r>
    <x v="13"/>
    <x v="13"/>
    <x v="0"/>
    <n v="20171035"/>
    <s v="Операции на мужских половых органах, дети (уровень 2)"/>
    <n v="80"/>
    <n v="31"/>
    <n v="111"/>
    <n v="1.1100000000000001"/>
    <n v="1"/>
    <n v="19878.990000000002"/>
    <n v="1590319.2000000002"/>
    <n v="616248.69000000006"/>
    <n v="2206567.89"/>
    <s v="Детская урология-андрология"/>
    <n v="1.1499999999999999"/>
    <s v="Детская урология-андрология"/>
    <n v="123.21000000000001"/>
  </r>
  <r>
    <x v="13"/>
    <x v="13"/>
    <x v="0"/>
    <n v="20171036"/>
    <s v="Операции на мужских половых органах, дети (уровень 3)"/>
    <n v="20"/>
    <n v="10"/>
    <n v="30"/>
    <n v="1.97"/>
    <n v="1"/>
    <n v="35280.729999999996"/>
    <n v="705614.59999999986"/>
    <n v="352807.29999999993"/>
    <n v="1058421.8999999999"/>
    <s v="Детская урология-андрология"/>
    <n v="1.1499999999999999"/>
    <s v="Детская урология-андрология"/>
    <n v="59.1"/>
  </r>
  <r>
    <x v="13"/>
    <x v="13"/>
    <x v="0"/>
    <n v="20171037"/>
    <s v="Операции на мужских половых органах, дети (уровень 4)"/>
    <n v="3"/>
    <n v="2"/>
    <n v="5"/>
    <n v="2.78"/>
    <n v="1"/>
    <n v="49787.02"/>
    <n v="149361.06"/>
    <n v="99574.04"/>
    <n v="248935.09999999998"/>
    <s v="Детская урология-андрология"/>
    <n v="1.1499999999999999"/>
    <s v="Детская урология-андрология"/>
    <n v="13.899999999999999"/>
  </r>
  <r>
    <x v="13"/>
    <x v="13"/>
    <x v="0"/>
    <n v="20171038"/>
    <s v="Операции на почке и мочевыделительной системе, дети (уровень 1)"/>
    <n v="3"/>
    <n v="2"/>
    <n v="5"/>
    <n v="1.1499999999999999"/>
    <n v="1"/>
    <n v="20595.349999999999"/>
    <n v="61786.049999999996"/>
    <n v="41190.699999999997"/>
    <n v="102976.75"/>
    <s v="Детская урология-андрология"/>
    <n v="1.1499999999999999"/>
    <s v="Детская урология-андрология"/>
    <n v="5.75"/>
  </r>
  <r>
    <x v="13"/>
    <x v="13"/>
    <x v="0"/>
    <n v="20171039"/>
    <s v="Операции на почке и мочевыделительной системе, дети (уровень 2)"/>
    <n v="80"/>
    <n v="40"/>
    <n v="120"/>
    <n v="1.22"/>
    <n v="1"/>
    <n v="21848.98"/>
    <n v="1747918.4"/>
    <n v="873959.2"/>
    <n v="2621877.5999999996"/>
    <s v="Детская урология-андрология"/>
    <n v="1.1499999999999999"/>
    <s v="Детская урология-андрология"/>
    <n v="146.4"/>
  </r>
  <r>
    <x v="13"/>
    <x v="13"/>
    <x v="0"/>
    <n v="20171040"/>
    <s v="Операции на почке и мочевыделительной системе, дети (уровень 3)"/>
    <n v="5"/>
    <n v="1"/>
    <n v="6"/>
    <n v="1.78"/>
    <n v="1"/>
    <n v="31878.02"/>
    <n v="159390.1"/>
    <n v="31878.02"/>
    <n v="191268.12"/>
    <s v="Детская урология-андрология"/>
    <n v="1.1499999999999999"/>
    <s v="Детская урология-андрология"/>
    <n v="10.68"/>
  </r>
  <r>
    <x v="13"/>
    <x v="13"/>
    <x v="0"/>
    <n v="20171041"/>
    <s v="Операции на почке и мочевыделительной системе, дети (уровень 4)"/>
    <n v="7"/>
    <n v="2"/>
    <n v="9"/>
    <n v="2.23"/>
    <n v="1"/>
    <n v="39937.07"/>
    <n v="279559.49"/>
    <n v="79874.14"/>
    <n v="359433.63"/>
    <s v="Детская урология-андрология"/>
    <n v="1.1499999999999999"/>
    <s v="Детская урология-андрология"/>
    <n v="20.07"/>
  </r>
  <r>
    <x v="13"/>
    <x v="13"/>
    <x v="0"/>
    <n v="20171044"/>
    <s v="Детская хирургия (уровень 1)"/>
    <n v="90"/>
    <n v="20"/>
    <n v="110"/>
    <n v="2.95"/>
    <n v="1"/>
    <n v="52831.55"/>
    <n v="4754839.5"/>
    <n v="1056631"/>
    <n v="5811470.5"/>
    <s v="Детская хирургия"/>
    <n v="1.1000000000000001"/>
    <s v="Детская хирургия"/>
    <n v="324.5"/>
  </r>
  <r>
    <x v="13"/>
    <x v="13"/>
    <x v="0"/>
    <n v="20171045"/>
    <s v="Детская хирургия (уровень 2)"/>
    <n v="30"/>
    <n v="5"/>
    <n v="35"/>
    <n v="5.33"/>
    <n v="1"/>
    <n v="95454.97"/>
    <n v="2863649.1"/>
    <n v="477274.85"/>
    <n v="3340923.95"/>
    <s v="Детская хирургия"/>
    <n v="1.1000000000000001"/>
    <s v="Детская хирургия"/>
    <n v="186.55"/>
  </r>
  <r>
    <x v="6"/>
    <x v="6"/>
    <x v="0"/>
    <n v="20171046"/>
    <s v="Аппендэктомия, дети (уровень 1)"/>
    <n v="55"/>
    <m/>
    <n v="55"/>
    <n v="0.77"/>
    <n v="0.88"/>
    <n v="12135.1384"/>
    <n v="667432.61199999996"/>
    <n v="0"/>
    <n v="667432.61199999996"/>
    <s v="Детская хирургия"/>
    <n v="1.1000000000000001"/>
    <s v="Хирургия"/>
    <n v="42.35"/>
  </r>
  <r>
    <x v="13"/>
    <x v="13"/>
    <x v="0"/>
    <n v="20171046"/>
    <s v="Аппендэктомия, дети (уровень 1)"/>
    <n v="80"/>
    <n v="20"/>
    <n v="100"/>
    <n v="0.77"/>
    <n v="1"/>
    <n v="13789.93"/>
    <n v="1103194.3999999999"/>
    <n v="275798.59999999998"/>
    <n v="1378993"/>
    <s v="Детская хирургия"/>
    <n v="1.1000000000000001"/>
    <s v="Детская хирургия"/>
    <n v="77"/>
  </r>
  <r>
    <x v="13"/>
    <x v="13"/>
    <x v="0"/>
    <n v="20171047"/>
    <s v="Аппендэктомия, дети (уровень 2)"/>
    <n v="40"/>
    <n v="10"/>
    <n v="50"/>
    <n v="0.97"/>
    <n v="1"/>
    <n v="17371.73"/>
    <n v="694869.2"/>
    <n v="173717.3"/>
    <n v="868586.5"/>
    <s v="Детская хирургия"/>
    <n v="1.1000000000000001"/>
    <s v="Детская хирургия"/>
    <n v="48.5"/>
  </r>
  <r>
    <x v="13"/>
    <x v="13"/>
    <x v="0"/>
    <n v="20171048"/>
    <s v="Операции по поводу грыж, дети (уровень 1)"/>
    <n v="230"/>
    <n v="45"/>
    <n v="275"/>
    <n v="0.88"/>
    <n v="1"/>
    <n v="15759.92"/>
    <n v="3624781.6"/>
    <n v="709196.4"/>
    <n v="4333978"/>
    <s v="Детская хирургия"/>
    <n v="1.1000000000000001"/>
    <s v="Детская хирургия"/>
    <n v="242"/>
  </r>
  <r>
    <x v="13"/>
    <x v="13"/>
    <x v="0"/>
    <n v="20171048"/>
    <s v="Операции по поводу грыж, дети (уровень 1)"/>
    <n v="100"/>
    <n v="26"/>
    <n v="126"/>
    <n v="0.88"/>
    <n v="1"/>
    <n v="15759.92"/>
    <n v="1575992"/>
    <n v="409757.92"/>
    <n v="1985749.92"/>
    <s v="Детская хирургия"/>
    <n v="1.1000000000000001"/>
    <s v="Детская урология-андрология"/>
    <n v="110.88"/>
  </r>
  <r>
    <x v="13"/>
    <x v="13"/>
    <x v="0"/>
    <n v="20171049"/>
    <s v="Операции по поводу грыж, дети (уровень 2)"/>
    <n v="30"/>
    <n v="10"/>
    <n v="40"/>
    <n v="1.05"/>
    <n v="1"/>
    <n v="18804.45"/>
    <n v="564133.5"/>
    <n v="188044.5"/>
    <n v="752178"/>
    <s v="Детская хирургия"/>
    <n v="1.1000000000000001"/>
    <s v="Детская хирургия"/>
    <n v="42"/>
  </r>
  <r>
    <x v="13"/>
    <x v="13"/>
    <x v="0"/>
    <n v="20171051"/>
    <s v="Сахарный диабет, дети"/>
    <n v="100"/>
    <n v="50"/>
    <n v="150"/>
    <n v="1.51"/>
    <n v="1"/>
    <n v="27042.59"/>
    <n v="2704259"/>
    <n v="1352129.5"/>
    <n v="4056388.5"/>
    <s v="Детская эндокринология"/>
    <n v="1.48"/>
    <s v="Детская эндокринология"/>
    <n v="226.5"/>
  </r>
  <r>
    <x v="13"/>
    <x v="13"/>
    <x v="0"/>
    <n v="20171052"/>
    <s v="Заболевания гипофиза, дети"/>
    <n v="8"/>
    <n v="2"/>
    <n v="10"/>
    <n v="2.2599999999999998"/>
    <n v="1"/>
    <n v="40474.339999999997"/>
    <n v="323794.71999999997"/>
    <n v="80948.679999999993"/>
    <n v="404743.39999999997"/>
    <s v="Детская эндокринология"/>
    <n v="1.48"/>
    <s v="Детская эндокринология"/>
    <n v="22.599999999999998"/>
  </r>
  <r>
    <x v="13"/>
    <x v="13"/>
    <x v="0"/>
    <n v="20171053"/>
    <s v="Другие болезни эндокринной системы, дети (уровень 1)"/>
    <n v="65"/>
    <n v="20"/>
    <n v="85"/>
    <n v="1.38"/>
    <n v="1"/>
    <n v="24714.42"/>
    <n v="1606437.2999999998"/>
    <n v="494288.39999999997"/>
    <n v="2100725.6999999997"/>
    <s v="Детская эндокринология"/>
    <n v="1.48"/>
    <s v="Детская эндокринология"/>
    <n v="117.3"/>
  </r>
  <r>
    <x v="13"/>
    <x v="13"/>
    <x v="0"/>
    <n v="20171053"/>
    <s v="Другие болезни эндокринной системы, дети (уровень 1)"/>
    <n v="1"/>
    <m/>
    <n v="1"/>
    <n v="1.38"/>
    <n v="1"/>
    <n v="24714.42"/>
    <n v="24714.42"/>
    <n v="0"/>
    <n v="24714.42"/>
    <s v="Детская эндокринология"/>
    <n v="1.48"/>
    <s v="Неонатология"/>
    <n v="1.38"/>
  </r>
  <r>
    <x v="13"/>
    <x v="13"/>
    <x v="0"/>
    <n v="20171054"/>
    <s v="Другие болезни эндокринной системы, дети (уровень 2)"/>
    <n v="1"/>
    <m/>
    <n v="1"/>
    <n v="2.82"/>
    <n v="1"/>
    <n v="50503.38"/>
    <n v="50503.38"/>
    <n v="0"/>
    <n v="50503.38"/>
    <s v="Детская эндокринология"/>
    <n v="1.48"/>
    <s v="Детская эндокринология"/>
    <n v="2.82"/>
  </r>
  <r>
    <x v="4"/>
    <x v="4"/>
    <x v="0"/>
    <n v="20171055"/>
    <s v="Кишечные инфекции, взрослые"/>
    <n v="532"/>
    <n v="228"/>
    <n v="760"/>
    <n v="0.57999999999999996"/>
    <n v="1.4"/>
    <n v="14542.107999999998"/>
    <n v="7736401.4559999993"/>
    <n v="3315600.6239999998"/>
    <n v="11052002.079999998"/>
    <s v="Инфекционные болезни"/>
    <n v="0.65"/>
    <s v="Инфекционные болезни"/>
    <n v="440.79999999999995"/>
  </r>
  <r>
    <x v="6"/>
    <x v="6"/>
    <x v="0"/>
    <n v="20171055"/>
    <s v="Кишечные инфекции, взрослые"/>
    <n v="178"/>
    <n v="2"/>
    <n v="180"/>
    <n v="0.57999999999999996"/>
    <n v="0.88"/>
    <n v="9140.7536"/>
    <n v="1627054.1407999999"/>
    <n v="18281.5072"/>
    <n v="1645335.648"/>
    <s v="Инфекционные болезни"/>
    <n v="0.65"/>
    <s v="Инфекционные болезни"/>
    <n v="104.39999999999999"/>
  </r>
  <r>
    <x v="7"/>
    <x v="7"/>
    <x v="0"/>
    <n v="20171055"/>
    <s v="Кишечные инфекции, взрослые"/>
    <n v="45"/>
    <n v="2"/>
    <n v="47"/>
    <n v="0.57999999999999996"/>
    <n v="0.875"/>
    <n v="9088.8174999999992"/>
    <n v="408996.78749999998"/>
    <n v="18177.634999999998"/>
    <n v="427174.42249999999"/>
    <s v="Инфекционные болезни"/>
    <n v="0.65"/>
    <s v="Инфекционные болезни"/>
    <n v="27.259999999999998"/>
  </r>
  <r>
    <x v="14"/>
    <x v="14"/>
    <x v="0"/>
    <n v="20171055"/>
    <s v="Кишечные инфекции, взрослые"/>
    <n v="55"/>
    <n v="2"/>
    <n v="57"/>
    <n v="0.57999999999999996"/>
    <n v="0.8"/>
    <n v="8309.7759999999998"/>
    <n v="457037.68"/>
    <n v="16619.552"/>
    <n v="473657.23200000002"/>
    <s v="Инфекционные болезни"/>
    <n v="0.65"/>
    <s v="Инфекционные болезни"/>
    <n v="33.059999999999995"/>
  </r>
  <r>
    <x v="0"/>
    <x v="0"/>
    <x v="0"/>
    <n v="20171055"/>
    <s v="Кишечные инфекции, взрослые"/>
    <n v="70"/>
    <n v="5"/>
    <n v="75"/>
    <n v="0.57999999999999996"/>
    <n v="0.875"/>
    <n v="9088.8174999999992"/>
    <n v="636217.22499999998"/>
    <n v="45444.087499999994"/>
    <n v="681661.3125"/>
    <s v="Инфекционные болезни"/>
    <n v="0.65"/>
    <s v="Инфекционные болезни"/>
    <n v="43.5"/>
  </r>
  <r>
    <x v="11"/>
    <x v="11"/>
    <x v="0"/>
    <n v="20171055"/>
    <s v="Кишечные инфекции, взрослые"/>
    <n v="125"/>
    <n v="6"/>
    <n v="131"/>
    <n v="0.57999999999999996"/>
    <n v="0.95099999999999996"/>
    <n v="9878.2462199999991"/>
    <n v="1234780.7774999999"/>
    <n v="59269.477319999991"/>
    <n v="1294050.2548199999"/>
    <s v="Инфекционные болезни"/>
    <n v="0.65"/>
    <s v="Инфекционные болезни"/>
    <n v="75.97999999999999"/>
  </r>
  <r>
    <x v="6"/>
    <x v="6"/>
    <x v="0"/>
    <n v="20171056"/>
    <s v="Кишечные инфекции, дети"/>
    <n v="248"/>
    <n v="2"/>
    <n v="250"/>
    <n v="0.62"/>
    <n v="0.88"/>
    <n v="9771.1503999999986"/>
    <n v="2423245.2991999998"/>
    <n v="19542.300799999997"/>
    <n v="2442787.5999999996"/>
    <s v="Инфекционные болезни"/>
    <n v="0.65"/>
    <s v="Инфекционные болезни"/>
    <n v="155"/>
  </r>
  <r>
    <x v="7"/>
    <x v="7"/>
    <x v="0"/>
    <n v="20171056"/>
    <s v="Кишечные инфекции, дети"/>
    <n v="45"/>
    <n v="1"/>
    <n v="46"/>
    <n v="0.62"/>
    <n v="0.875"/>
    <n v="9715.6324999999997"/>
    <n v="437203.46249999997"/>
    <n v="9715.6324999999997"/>
    <n v="446919.09499999997"/>
    <s v="Инфекционные болезни"/>
    <n v="0.65"/>
    <s v="Инфекционные болезни"/>
    <n v="28.52"/>
  </r>
  <r>
    <x v="13"/>
    <x v="13"/>
    <x v="0"/>
    <n v="20171056"/>
    <s v="Кишечные инфекции, дети"/>
    <n v="1500"/>
    <n v="751"/>
    <n v="2251"/>
    <n v="0.62"/>
    <n v="1"/>
    <n v="11103.58"/>
    <n v="16655370"/>
    <n v="8338788.5800000001"/>
    <n v="24994158.579999998"/>
    <s v="Инфекционные болезни"/>
    <n v="0.65"/>
    <s v="Инфекционные болезни"/>
    <n v="1395.62"/>
  </r>
  <r>
    <x v="0"/>
    <x v="0"/>
    <x v="0"/>
    <n v="20171056"/>
    <s v="Кишечные инфекции, дети"/>
    <n v="60"/>
    <n v="5"/>
    <n v="65"/>
    <n v="0.62"/>
    <n v="0.875"/>
    <n v="9715.6324999999997"/>
    <n v="582937.94999999995"/>
    <n v="48578.162499999999"/>
    <n v="631516.11249999993"/>
    <s v="Инфекционные болезни"/>
    <n v="0.65"/>
    <s v="Инфекционные болезни"/>
    <n v="40.299999999999997"/>
  </r>
  <r>
    <x v="11"/>
    <x v="11"/>
    <x v="0"/>
    <n v="20171056"/>
    <s v="Кишечные инфекции, дети"/>
    <n v="168"/>
    <n v="8"/>
    <n v="176"/>
    <n v="0.62"/>
    <n v="0.95099999999999996"/>
    <n v="10559.504579999999"/>
    <n v="1773996.7694399997"/>
    <n v="84476.036639999991"/>
    <n v="1858472.8060799998"/>
    <s v="Инфекционные болезни"/>
    <n v="0.65"/>
    <s v="Инфекционные болезни"/>
    <n v="109.12"/>
  </r>
  <r>
    <x v="4"/>
    <x v="4"/>
    <x v="0"/>
    <n v="20171057"/>
    <s v="Вирусный гепатит острый"/>
    <n v="21"/>
    <n v="9"/>
    <n v="30"/>
    <n v="1.4"/>
    <n v="1.4"/>
    <n v="35101.639999999992"/>
    <n v="737134.43999999983"/>
    <n v="315914.75999999995"/>
    <n v="1053049.1999999997"/>
    <s v="Инфекционные болезни"/>
    <n v="0.65"/>
    <s v="Инфекционные болезни"/>
    <n v="42"/>
  </r>
  <r>
    <x v="6"/>
    <x v="6"/>
    <x v="0"/>
    <n v="20171057"/>
    <s v="Вирусный гепатит острый"/>
    <n v="5"/>
    <m/>
    <n v="5"/>
    <n v="1.4"/>
    <n v="0.88"/>
    <n v="22063.887999999999"/>
    <n v="110319.44"/>
    <n v="0"/>
    <n v="110319.44"/>
    <s v="Инфекционные болезни"/>
    <n v="0.65"/>
    <s v="Инфекционные болезни"/>
    <n v="7"/>
  </r>
  <r>
    <x v="7"/>
    <x v="7"/>
    <x v="0"/>
    <n v="20171057"/>
    <s v="Вирусный гепатит острый"/>
    <n v="1"/>
    <m/>
    <n v="1"/>
    <n v="1.4"/>
    <n v="0.875"/>
    <n v="21938.524999999998"/>
    <n v="21938.524999999998"/>
    <n v="0"/>
    <n v="21938.524999999998"/>
    <s v="Инфекционные болезни"/>
    <n v="0.65"/>
    <s v="Инфекционные болезни"/>
    <n v="1.4"/>
  </r>
  <r>
    <x v="13"/>
    <x v="13"/>
    <x v="0"/>
    <n v="20171057"/>
    <s v="Вирусный гепатит острый"/>
    <n v="2"/>
    <n v="1"/>
    <n v="3"/>
    <n v="1.4"/>
    <n v="1"/>
    <n v="25072.6"/>
    <n v="50145.2"/>
    <n v="25072.6"/>
    <n v="75217.799999999988"/>
    <s v="Инфекционные болезни"/>
    <n v="0.65"/>
    <s v="Инфекционные болезни"/>
    <n v="4.1999999999999993"/>
  </r>
  <r>
    <x v="4"/>
    <x v="4"/>
    <x v="0"/>
    <n v="20171058"/>
    <s v="Вирусный гепатит хронический"/>
    <n v="28"/>
    <n v="12"/>
    <n v="40"/>
    <n v="1.27"/>
    <n v="1.4"/>
    <n v="31842.201999999997"/>
    <n v="891581.65599999996"/>
    <n v="382106.424"/>
    <n v="1273688.08"/>
    <s v="Инфекционные болезни"/>
    <n v="0.65"/>
    <s v="Гастроэнтерология"/>
    <n v="50.8"/>
  </r>
  <r>
    <x v="4"/>
    <x v="4"/>
    <x v="0"/>
    <n v="20171058"/>
    <s v="Вирусный гепатит хронический"/>
    <n v="280"/>
    <n v="120"/>
    <n v="400"/>
    <n v="1.27"/>
    <n v="1.4"/>
    <n v="31842.201999999997"/>
    <n v="8915816.5599999987"/>
    <n v="3821064.2399999998"/>
    <n v="12736880.799999999"/>
    <s v="Инфекционные болезни"/>
    <n v="0.65"/>
    <s v="Инфекционные болезни"/>
    <n v="508"/>
  </r>
  <r>
    <x v="6"/>
    <x v="6"/>
    <x v="0"/>
    <n v="20171058"/>
    <s v="Вирусный гепатит хронический"/>
    <n v="5"/>
    <m/>
    <n v="5"/>
    <n v="1.27"/>
    <n v="0.88"/>
    <n v="20015.098399999999"/>
    <n v="100075.492"/>
    <n v="0"/>
    <n v="100075.492"/>
    <s v="Инфекционные болезни"/>
    <n v="0.65"/>
    <s v="Инфекционные болезни"/>
    <n v="6.35"/>
  </r>
  <r>
    <x v="7"/>
    <x v="7"/>
    <x v="0"/>
    <n v="20171058"/>
    <s v="Вирусный гепатит хронический"/>
    <n v="16"/>
    <m/>
    <n v="16"/>
    <n v="1.27"/>
    <n v="0.875"/>
    <n v="19901.376250000001"/>
    <n v="318422.02"/>
    <n v="0"/>
    <n v="318422.02"/>
    <s v="Инфекционные болезни"/>
    <n v="0.65"/>
    <s v="Инфекционные болезни"/>
    <n v="20.32"/>
  </r>
  <r>
    <x v="8"/>
    <x v="8"/>
    <x v="0"/>
    <n v="20171058"/>
    <s v="Вирусный гепатит хронический"/>
    <n v="20"/>
    <n v="5"/>
    <n v="25"/>
    <n v="1.27"/>
    <n v="1"/>
    <n v="22744.43"/>
    <n v="454888.6"/>
    <n v="113722.15"/>
    <n v="568610.75"/>
    <s v="Инфекционные болезни"/>
    <n v="0.65"/>
    <s v="Гастроэнтерология"/>
    <n v="31.75"/>
  </r>
  <r>
    <x v="13"/>
    <x v="13"/>
    <x v="0"/>
    <n v="20171058"/>
    <s v="Вирусный гепатит хронический"/>
    <n v="2"/>
    <n v="1"/>
    <n v="3"/>
    <n v="1.27"/>
    <n v="1"/>
    <n v="22744.43"/>
    <n v="45488.86"/>
    <n v="22744.43"/>
    <n v="68233.290000000008"/>
    <s v="Инфекционные болезни"/>
    <n v="0.65"/>
    <s v="Инфекционные болезни"/>
    <n v="3.81"/>
  </r>
  <r>
    <x v="0"/>
    <x v="0"/>
    <x v="0"/>
    <n v="20171058"/>
    <s v="Вирусный гепатит хронический"/>
    <n v="12"/>
    <n v="3"/>
    <n v="15"/>
    <n v="1.27"/>
    <n v="0.875"/>
    <n v="19901.376250000001"/>
    <n v="238816.51500000001"/>
    <n v="59704.128750000003"/>
    <n v="298520.64375000005"/>
    <s v="Инфекционные болезни"/>
    <n v="0.65"/>
    <s v="Инфекционные болезни"/>
    <n v="19.05"/>
  </r>
  <r>
    <x v="11"/>
    <x v="11"/>
    <x v="0"/>
    <n v="20171058"/>
    <s v="Вирусный гепатит хронический"/>
    <n v="68"/>
    <n v="3"/>
    <n v="71"/>
    <n v="1.27"/>
    <n v="0.95099999999999996"/>
    <n v="21629.952929999999"/>
    <n v="1470836.7992400001"/>
    <n v="64889.858789999998"/>
    <n v="1535726.65803"/>
    <s v="Инфекционные болезни"/>
    <n v="0.65"/>
    <s v="Инфекционные болезни"/>
    <n v="90.17"/>
  </r>
  <r>
    <x v="4"/>
    <x v="4"/>
    <x v="0"/>
    <n v="20171059"/>
    <s v="Сепсис, взрослые"/>
    <n v="1"/>
    <n v="1"/>
    <n v="2"/>
    <n v="3.12"/>
    <n v="1.4"/>
    <n v="78226.511999999988"/>
    <n v="78226.511999999988"/>
    <n v="78226.511999999988"/>
    <n v="156453.02399999998"/>
    <s v="Инфекционные болезни"/>
    <n v="0.65"/>
    <s v="Хирургия"/>
    <n v="6.24"/>
  </r>
  <r>
    <x v="13"/>
    <x v="13"/>
    <x v="0"/>
    <n v="20171060"/>
    <s v="Сепсис, дети"/>
    <n v="4"/>
    <n v="1"/>
    <n v="5"/>
    <n v="4.51"/>
    <n v="1"/>
    <n v="80769.59"/>
    <n v="323078.36"/>
    <n v="80769.59"/>
    <n v="403847.94999999995"/>
    <s v="Инфекционные болезни"/>
    <n v="0.65"/>
    <s v="Неонатология"/>
    <n v="22.549999999999997"/>
  </r>
  <r>
    <x v="13"/>
    <x v="13"/>
    <x v="0"/>
    <n v="20171060"/>
    <s v="Сепсис, дети"/>
    <n v="4"/>
    <n v="1"/>
    <n v="5"/>
    <n v="4.51"/>
    <n v="1"/>
    <n v="80769.59"/>
    <n v="323078.36"/>
    <n v="80769.59"/>
    <n v="403847.94999999995"/>
    <s v="Инфекционные болезни"/>
    <n v="0.65"/>
    <s v="Инфекционные болезни"/>
    <n v="22.549999999999997"/>
  </r>
  <r>
    <x v="17"/>
    <x v="17"/>
    <x v="0"/>
    <n v="20171061"/>
    <s v="Другие инфекционные и паразитарные болезни, взрослые"/>
    <n v="12"/>
    <n v="5"/>
    <n v="17"/>
    <n v="1.18"/>
    <n v="0.88"/>
    <n v="18596.705600000001"/>
    <n v="223160.46720000001"/>
    <n v="92983.528000000006"/>
    <n v="316143.9952"/>
    <s v="Инфекционные болезни"/>
    <n v="0.65"/>
    <s v="Дерматовенерология"/>
    <n v="20.059999999999999"/>
  </r>
  <r>
    <x v="4"/>
    <x v="4"/>
    <x v="0"/>
    <n v="20171061"/>
    <s v="Другие инфекционные и паразитарные болезни, взрослые"/>
    <n v="196"/>
    <n v="84"/>
    <n v="280"/>
    <n v="1.18"/>
    <n v="1.4"/>
    <n v="29585.667999999998"/>
    <n v="5798790.9279999994"/>
    <n v="2485196.1119999997"/>
    <n v="8283987.0399999991"/>
    <s v="Инфекционные болезни"/>
    <n v="0.65"/>
    <s v="Инфекционные болезни"/>
    <n v="330.4"/>
  </r>
  <r>
    <x v="6"/>
    <x v="6"/>
    <x v="0"/>
    <n v="20171061"/>
    <s v="Другие инфекционные и паразитарные болезни, взрослые"/>
    <n v="54"/>
    <n v="1"/>
    <n v="55"/>
    <n v="1.18"/>
    <n v="0.88"/>
    <n v="18596.705600000001"/>
    <n v="1004222.1024000001"/>
    <n v="18596.705600000001"/>
    <n v="1022818.8080000001"/>
    <s v="Инфекционные болезни"/>
    <n v="0.65"/>
    <s v="Инфекционные болезни"/>
    <n v="64.899999999999991"/>
  </r>
  <r>
    <x v="7"/>
    <x v="7"/>
    <x v="0"/>
    <n v="20171061"/>
    <s v="Другие инфекционные и паразитарные болезни, взрослые"/>
    <n v="15"/>
    <m/>
    <n v="15"/>
    <n v="1.18"/>
    <n v="0.875"/>
    <n v="18491.0425"/>
    <n v="277365.63750000001"/>
    <n v="0"/>
    <n v="277365.63750000001"/>
    <s v="Инфекционные болезни"/>
    <n v="0.65"/>
    <s v="Инфекционные болезни"/>
    <n v="17.7"/>
  </r>
  <r>
    <x v="14"/>
    <x v="14"/>
    <x v="0"/>
    <n v="20171061"/>
    <s v="Другие инфекционные и паразитарные болезни, взрослые"/>
    <n v="65"/>
    <n v="3"/>
    <n v="68"/>
    <n v="1.18"/>
    <n v="0.8"/>
    <n v="16906.095999999998"/>
    <n v="1098896.2399999998"/>
    <n v="50718.287999999993"/>
    <n v="1149614.5279999997"/>
    <s v="Инфекционные болезни"/>
    <n v="0.65"/>
    <s v="Инфекционные болезни"/>
    <n v="80.239999999999995"/>
  </r>
  <r>
    <x v="0"/>
    <x v="0"/>
    <x v="0"/>
    <n v="20171061"/>
    <s v="Другие инфекционные и паразитарные болезни, взрослые"/>
    <n v="55"/>
    <n v="3"/>
    <n v="58"/>
    <n v="1.18"/>
    <n v="0.875"/>
    <n v="18491.0425"/>
    <n v="1017007.3375"/>
    <n v="55473.127500000002"/>
    <n v="1072480.4650000001"/>
    <s v="Инфекционные болезни"/>
    <n v="0.65"/>
    <s v="Инфекционные болезни"/>
    <n v="68.44"/>
  </r>
  <r>
    <x v="11"/>
    <x v="11"/>
    <x v="0"/>
    <n v="20171061"/>
    <s v="Другие инфекционные и паразитарные болезни, взрослые"/>
    <n v="8"/>
    <n v="0"/>
    <n v="8"/>
    <n v="1.18"/>
    <n v="0.95099999999999996"/>
    <n v="20097.121619999998"/>
    <n v="160776.97295999998"/>
    <n v="0"/>
    <n v="160776.97295999998"/>
    <s v="Инфекционные болезни"/>
    <n v="0.65"/>
    <s v="Инфекционные болезни"/>
    <n v="9.44"/>
  </r>
  <r>
    <x v="17"/>
    <x v="17"/>
    <x v="0"/>
    <n v="20171062"/>
    <s v="Другие инфекционные и паразитарные болезни, дети"/>
    <n v="6"/>
    <n v="2"/>
    <n v="8"/>
    <n v="0.98"/>
    <n v="0.88"/>
    <n v="15444.721599999999"/>
    <n v="92668.329599999997"/>
    <n v="30889.443199999998"/>
    <n v="123557.77279999999"/>
    <s v="Инфекционные болезни"/>
    <n v="0.65"/>
    <s v="Дерматовенерология"/>
    <n v="7.84"/>
  </r>
  <r>
    <x v="6"/>
    <x v="6"/>
    <x v="0"/>
    <n v="20171062"/>
    <s v="Другие инфекционные и паразитарные болезни, дети"/>
    <n v="49"/>
    <n v="1"/>
    <n v="50"/>
    <n v="0.98"/>
    <n v="0.88"/>
    <n v="15444.721599999999"/>
    <n v="756791.35839999991"/>
    <n v="15444.721599999999"/>
    <n v="772236.08"/>
    <s v="Инфекционные болезни"/>
    <n v="0.65"/>
    <s v="Инфекционные болезни"/>
    <n v="49"/>
  </r>
  <r>
    <x v="13"/>
    <x v="13"/>
    <x v="0"/>
    <n v="20171062"/>
    <s v="Другие инфекционные и паразитарные болезни, дети"/>
    <n v="200"/>
    <n v="100"/>
    <n v="300"/>
    <n v="0.98"/>
    <n v="1"/>
    <n v="17550.82"/>
    <n v="3510164"/>
    <n v="1755082"/>
    <n v="5265246"/>
    <s v="Инфекционные болезни"/>
    <n v="0.65"/>
    <s v="Инфекционные болезни"/>
    <n v="294"/>
  </r>
  <r>
    <x v="0"/>
    <x v="0"/>
    <x v="0"/>
    <n v="20171062"/>
    <s v="Другие инфекционные и паразитарные болезни, дети"/>
    <n v="10"/>
    <n v="4"/>
    <n v="14"/>
    <n v="0.98"/>
    <n v="0.875"/>
    <n v="15356.967499999999"/>
    <n v="153569.67499999999"/>
    <n v="61427.869999999995"/>
    <n v="214997.54499999998"/>
    <s v="Инфекционные болезни"/>
    <n v="0.65"/>
    <s v="Инфекционные болезни"/>
    <n v="13.719999999999999"/>
  </r>
  <r>
    <x v="11"/>
    <x v="11"/>
    <x v="0"/>
    <n v="20171062"/>
    <s v="Другие инфекционные и паразитарные болезни, дети"/>
    <n v="4"/>
    <n v="0"/>
    <n v="4"/>
    <n v="0.98"/>
    <n v="0.95099999999999996"/>
    <n v="16690.829819999999"/>
    <n v="66763.319279999996"/>
    <n v="0"/>
    <n v="66763.319279999996"/>
    <s v="Инфекционные болезни"/>
    <n v="0.65"/>
    <s v="Инфекционные болезни"/>
    <n v="3.92"/>
  </r>
  <r>
    <x v="2"/>
    <x v="2"/>
    <x v="0"/>
    <n v="20171063"/>
    <s v="Респираторные инфекции верхних дыхательных путей с осложнениями, взрослые"/>
    <n v="61"/>
    <n v="26"/>
    <n v="87"/>
    <n v="0.18"/>
    <n v="0.88"/>
    <n v="2836.7855999999997"/>
    <n v="173043.92159999997"/>
    <n v="73756.425599999988"/>
    <n v="246800.34719999996"/>
    <s v="Инфекционные болезни"/>
    <n v="0.65"/>
    <s v="Терапия"/>
    <n v="15.66"/>
  </r>
  <r>
    <x v="3"/>
    <x v="3"/>
    <x v="0"/>
    <n v="20171063"/>
    <s v="Респираторные инфекции верхних дыхательных путей с осложнениями, взрослые"/>
    <n v="5"/>
    <m/>
    <n v="5"/>
    <n v="0.18"/>
    <n v="0.95099999999999996"/>
    <n v="3065.6626200000001"/>
    <n v="15328.313099999999"/>
    <n v="0"/>
    <n v="15328.313099999999"/>
    <s v="Инфекционные болезни"/>
    <n v="0.65"/>
    <s v="Терапия"/>
    <n v="0.89999999999999991"/>
  </r>
  <r>
    <x v="4"/>
    <x v="4"/>
    <x v="0"/>
    <n v="20171063"/>
    <s v="Респираторные инфекции верхних дыхательных путей с осложнениями, взрослые"/>
    <n v="245"/>
    <n v="105"/>
    <n v="350"/>
    <n v="0.18"/>
    <n v="1.4"/>
    <n v="4513.0680000000002"/>
    <n v="1105701.6600000001"/>
    <n v="473872.14"/>
    <n v="1579573.8000000003"/>
    <s v="Инфекционные болезни"/>
    <n v="0.65"/>
    <s v="Инфекционные болезни"/>
    <n v="63"/>
  </r>
  <r>
    <x v="6"/>
    <x v="6"/>
    <x v="0"/>
    <n v="20171063"/>
    <s v="Респираторные инфекции верхних дыхательных путей с осложнениями, взрослые"/>
    <n v="2"/>
    <m/>
    <n v="2"/>
    <n v="0.18"/>
    <n v="0.88"/>
    <n v="2836.7855999999997"/>
    <n v="5673.5711999999994"/>
    <n v="0"/>
    <n v="5673.5711999999994"/>
    <s v="Инфекционные болезни"/>
    <n v="0.65"/>
    <s v="Терапия"/>
    <n v="0.36"/>
  </r>
  <r>
    <x v="6"/>
    <x v="6"/>
    <x v="0"/>
    <n v="20171063"/>
    <s v="Респираторные инфекции верхних дыхательных путей с осложнениями, взрослые"/>
    <n v="149"/>
    <n v="1"/>
    <n v="150"/>
    <n v="0.18"/>
    <n v="0.88"/>
    <n v="2836.7855999999997"/>
    <n v="422681.05439999996"/>
    <n v="2836.7855999999997"/>
    <n v="425517.83999999997"/>
    <s v="Инфекционные болезни"/>
    <n v="0.65"/>
    <s v="Инфекционные болезни"/>
    <n v="27"/>
  </r>
  <r>
    <x v="6"/>
    <x v="6"/>
    <x v="0"/>
    <n v="20171063"/>
    <s v="Респираторные инфекции верхних дыхательных путей с осложнениями, взрослые"/>
    <n v="110"/>
    <n v="0"/>
    <n v="110"/>
    <n v="0.18"/>
    <n v="0.88"/>
    <n v="2836.7855999999997"/>
    <n v="312046.41599999997"/>
    <n v="0"/>
    <n v="312046.41599999997"/>
    <s v="Инфекционные болезни"/>
    <n v="0.65"/>
    <s v="Оториноларингология"/>
    <n v="19.8"/>
  </r>
  <r>
    <x v="7"/>
    <x v="7"/>
    <x v="0"/>
    <n v="20171063"/>
    <s v="Респираторные инфекции верхних дыхательных путей с осложнениями, взрослые"/>
    <n v="90"/>
    <n v="2"/>
    <n v="92"/>
    <n v="0.18"/>
    <n v="0.875"/>
    <n v="2820.6675"/>
    <n v="253860.07500000001"/>
    <n v="5641.335"/>
    <n v="259501.41"/>
    <s v="Инфекционные болезни"/>
    <n v="0.65"/>
    <s v="Инфекционные болезни"/>
    <n v="16.559999999999999"/>
  </r>
  <r>
    <x v="8"/>
    <x v="8"/>
    <x v="0"/>
    <n v="20171063"/>
    <s v="Респираторные инфекции верхних дыхательных путей с осложнениями, взрослые"/>
    <n v="39"/>
    <n v="11"/>
    <n v="50"/>
    <n v="0.18"/>
    <n v="1"/>
    <n v="3223.62"/>
    <n v="125721.18"/>
    <n v="35459.82"/>
    <n v="161181"/>
    <s v="Инфекционные болезни"/>
    <n v="0.65"/>
    <s v="Оториноларингология"/>
    <n v="9"/>
  </r>
  <r>
    <x v="0"/>
    <x v="0"/>
    <x v="0"/>
    <n v="20171063"/>
    <s v="Респираторные инфекции верхних дыхательных путей с осложнениями, взрослые"/>
    <n v="20"/>
    <n v="5"/>
    <n v="25"/>
    <n v="0.18"/>
    <n v="0.875"/>
    <n v="2820.6675"/>
    <n v="56413.35"/>
    <n v="14103.3375"/>
    <n v="70516.6875"/>
    <s v="Инфекционные болезни"/>
    <n v="0.65"/>
    <s v="Инфекционные болезни"/>
    <n v="4.5"/>
  </r>
  <r>
    <x v="11"/>
    <x v="11"/>
    <x v="0"/>
    <n v="20171063"/>
    <s v="Респираторные инфекции верхних дыхательных путей с осложнениями, взрослые"/>
    <n v="95"/>
    <n v="5"/>
    <n v="100"/>
    <n v="0.18"/>
    <n v="0.95099999999999996"/>
    <n v="3065.6626200000001"/>
    <n v="291237.94890000002"/>
    <n v="15328.313099999999"/>
    <n v="306566.26199999999"/>
    <s v="Инфекционные болезни"/>
    <n v="0.65"/>
    <s v="Инфекционные болезни"/>
    <n v="18"/>
  </r>
  <r>
    <x v="3"/>
    <x v="3"/>
    <x v="0"/>
    <n v="20171064"/>
    <s v="Респираторные инфекции верхних дыхательных путей, дети"/>
    <n v="128"/>
    <n v="5"/>
    <n v="133"/>
    <n v="0.5"/>
    <n v="0.95099999999999996"/>
    <n v="8515.7294999999995"/>
    <n v="1090013.3759999999"/>
    <n v="42578.647499999999"/>
    <n v="1132592.0234999999"/>
    <s v="Инфекционные болезни"/>
    <n v="0.65"/>
    <s v="Педиатрия"/>
    <n v="66.5"/>
  </r>
  <r>
    <x v="6"/>
    <x v="6"/>
    <x v="0"/>
    <n v="20171064"/>
    <s v="Респираторные инфекции верхних дыхательных путей, дети"/>
    <n v="149"/>
    <n v="1"/>
    <n v="150"/>
    <n v="0.5"/>
    <n v="0.88"/>
    <n v="7879.96"/>
    <n v="1174114.04"/>
    <n v="7879.96"/>
    <n v="1181994"/>
    <s v="Инфекционные болезни"/>
    <n v="0.65"/>
    <s v="Инфекционные болезни"/>
    <n v="75"/>
  </r>
  <r>
    <x v="6"/>
    <x v="6"/>
    <x v="0"/>
    <n v="20171064"/>
    <s v="Респираторные инфекции верхних дыхательных путей, дети"/>
    <n v="10"/>
    <m/>
    <n v="10"/>
    <n v="0.5"/>
    <n v="0.88"/>
    <n v="7879.96"/>
    <n v="78799.600000000006"/>
    <n v="0"/>
    <n v="78799.600000000006"/>
    <s v="Инфекционные болезни"/>
    <n v="0.65"/>
    <s v="Оториноларингология"/>
    <n v="5"/>
  </r>
  <r>
    <x v="6"/>
    <x v="6"/>
    <x v="0"/>
    <n v="20171064"/>
    <s v="Респираторные инфекции верхних дыхательных путей, дети"/>
    <n v="152"/>
    <m/>
    <n v="152"/>
    <n v="0.5"/>
    <n v="0.88"/>
    <n v="7879.96"/>
    <n v="1197753.92"/>
    <n v="0"/>
    <n v="1197753.92"/>
    <s v="Инфекционные болезни"/>
    <n v="0.65"/>
    <s v="Педиатрия"/>
    <n v="76"/>
  </r>
  <r>
    <x v="7"/>
    <x v="7"/>
    <x v="0"/>
    <n v="20171064"/>
    <s v="Респираторные инфекции верхних дыхательных путей, дети"/>
    <n v="45"/>
    <m/>
    <n v="45"/>
    <n v="0.5"/>
    <n v="0.875"/>
    <n v="7835.1875"/>
    <n v="352583.4375"/>
    <n v="0"/>
    <n v="352583.4375"/>
    <s v="Инфекционные болезни"/>
    <n v="0.65"/>
    <s v="Инфекционные болезни"/>
    <n v="22.5"/>
  </r>
  <r>
    <x v="7"/>
    <x v="7"/>
    <x v="0"/>
    <n v="20171064"/>
    <s v="Респираторные инфекции верхних дыхательных путей, дети"/>
    <n v="160"/>
    <n v="2"/>
    <n v="162"/>
    <n v="0.5"/>
    <n v="0.875"/>
    <n v="7835.1875"/>
    <n v="1253630"/>
    <n v="15670.375"/>
    <n v="1269300.375"/>
    <s v="Инфекционные болезни"/>
    <n v="0.65"/>
    <s v="Педиатрия"/>
    <n v="81"/>
  </r>
  <r>
    <x v="13"/>
    <x v="13"/>
    <x v="0"/>
    <n v="20171064"/>
    <s v="Респираторные инфекции верхних дыхательных путей, дети"/>
    <n v="1150"/>
    <n v="300"/>
    <n v="1450"/>
    <n v="0.5"/>
    <n v="1"/>
    <n v="8954.5"/>
    <n v="10297675"/>
    <n v="2686350"/>
    <n v="12984025"/>
    <s v="Инфекционные болезни"/>
    <n v="0.65"/>
    <s v="Инфекционные болезни"/>
    <n v="725"/>
  </r>
  <r>
    <x v="13"/>
    <x v="13"/>
    <x v="0"/>
    <n v="20171064"/>
    <s v="Респираторные инфекции верхних дыхательных путей, дети"/>
    <n v="40"/>
    <n v="10"/>
    <n v="50"/>
    <n v="0.5"/>
    <n v="1"/>
    <n v="8954.5"/>
    <n v="358180"/>
    <n v="89545"/>
    <n v="447725"/>
    <s v="Инфекционные болезни"/>
    <n v="0.65"/>
    <s v="Неонатология"/>
    <n v="25"/>
  </r>
  <r>
    <x v="14"/>
    <x v="14"/>
    <x v="0"/>
    <n v="20171064"/>
    <s v="Респираторные инфекции верхних дыхательных путей, дети"/>
    <n v="147"/>
    <n v="3"/>
    <n v="150"/>
    <n v="0.5"/>
    <n v="0.8"/>
    <n v="7163.6"/>
    <n v="1053049.2"/>
    <n v="21490.800000000003"/>
    <n v="1074540"/>
    <s v="Инфекционные болезни"/>
    <n v="0.65"/>
    <s v="Инфекционные болезни"/>
    <n v="75"/>
  </r>
  <r>
    <x v="11"/>
    <x v="11"/>
    <x v="0"/>
    <n v="20171064"/>
    <s v="Респираторные инфекции верхних дыхательных путей, дети"/>
    <n v="100"/>
    <n v="5"/>
    <n v="105"/>
    <n v="0.5"/>
    <n v="0.95099999999999996"/>
    <n v="8515.7294999999995"/>
    <n v="851572.95"/>
    <n v="42578.647499999999"/>
    <n v="894151.59749999992"/>
    <s v="Инфекционные болезни"/>
    <n v="0.65"/>
    <s v="Педиатрия"/>
    <n v="52.5"/>
  </r>
  <r>
    <x v="13"/>
    <x v="13"/>
    <x v="0"/>
    <n v="20171065"/>
    <s v="Грипп, вирус гриппа идентифицирован"/>
    <n v="70"/>
    <n v="30"/>
    <n v="100"/>
    <n v="1.01"/>
    <n v="1"/>
    <n v="18088.09"/>
    <n v="1266166.3"/>
    <n v="542642.69999999995"/>
    <n v="1808809"/>
    <s v="Инфекционные болезни"/>
    <n v="0.65"/>
    <s v="Инфекционные болезни"/>
    <n v="101"/>
  </r>
  <r>
    <x v="8"/>
    <x v="8"/>
    <x v="0"/>
    <n v="20171067"/>
    <s v="Нестабильная стенокардия, инфаркт миокарда, легочная эмболия (уровень 1)"/>
    <n v="358"/>
    <n v="87"/>
    <n v="445"/>
    <n v="1.42"/>
    <n v="1"/>
    <n v="25430.78"/>
    <n v="9104219.2400000002"/>
    <n v="2212477.86"/>
    <n v="11316697.1"/>
    <s v="Кардиология"/>
    <n v="1.49"/>
    <s v="Кардиология"/>
    <n v="631.9"/>
  </r>
  <r>
    <x v="8"/>
    <x v="8"/>
    <x v="0"/>
    <n v="20171068"/>
    <s v="Нестабильная стенокардия, инфаркт миокарда, легочная эмболия (уровень 2)"/>
    <n v="265"/>
    <n v="70"/>
    <n v="335"/>
    <n v="2.81"/>
    <n v="1"/>
    <n v="50324.29"/>
    <n v="13335936.85"/>
    <n v="3522700.3000000003"/>
    <n v="16858637.149999999"/>
    <s v="Кардиология"/>
    <n v="1.49"/>
    <s v="Кардиология"/>
    <n v="941.35"/>
  </r>
  <r>
    <x v="8"/>
    <x v="8"/>
    <x v="0"/>
    <n v="20171069"/>
    <s v=" Инфаркт миокарда, легочная эмболия, лечение с применением тромболитической терапии "/>
    <n v="117"/>
    <n v="33"/>
    <n v="150"/>
    <n v="3.48"/>
    <n v="1"/>
    <n v="62323.32"/>
    <n v="7291828.4400000004"/>
    <n v="2056669.56"/>
    <n v="9348498"/>
    <s v="Кардиология"/>
    <n v="1.49"/>
    <s v="Кардиология"/>
    <n v="522"/>
  </r>
  <r>
    <x v="8"/>
    <x v="8"/>
    <x v="0"/>
    <n v="20171070"/>
    <s v="Нарушения ритма и проводимости (уровень 1)"/>
    <n v="8"/>
    <n v="2"/>
    <n v="10"/>
    <n v="1.1200000000000001"/>
    <n v="1"/>
    <n v="20058.080000000002"/>
    <n v="160464.64000000001"/>
    <n v="40116.160000000003"/>
    <n v="200580.80000000002"/>
    <s v="Кардиология"/>
    <n v="1.49"/>
    <s v="Кардиология"/>
    <n v="11.200000000000001"/>
  </r>
  <r>
    <x v="8"/>
    <x v="8"/>
    <x v="0"/>
    <n v="20171072"/>
    <s v="Эндокардит, миокардит, перикардит, кардиомиопатии (уровень 1)"/>
    <n v="78"/>
    <n v="22"/>
    <n v="100"/>
    <n v="1.42"/>
    <n v="1"/>
    <n v="25430.78"/>
    <n v="1983600.8399999999"/>
    <n v="559477.15999999992"/>
    <n v="2543078"/>
    <s v="Кардиология"/>
    <n v="1.49"/>
    <s v="Кардиология"/>
    <n v="142"/>
  </r>
  <r>
    <x v="13"/>
    <x v="13"/>
    <x v="0"/>
    <n v="20171070"/>
    <s v="Нарушения ритма и проводимости (уровень 1)"/>
    <n v="5"/>
    <n v="1"/>
    <n v="6"/>
    <n v="1.1200000000000001"/>
    <n v="1"/>
    <n v="20058.080000000002"/>
    <n v="100290.40000000001"/>
    <n v="20058.080000000002"/>
    <n v="120348.48000000001"/>
    <s v="Кардиология"/>
    <n v="1.49"/>
    <s v="Детская кардиология"/>
    <n v="6.7200000000000006"/>
  </r>
  <r>
    <x v="13"/>
    <x v="13"/>
    <x v="0"/>
    <n v="20171071"/>
    <s v="Нарушения ритма и проводимости (уровень 2)"/>
    <n v="2"/>
    <n v="1"/>
    <n v="3"/>
    <n v="2.0099999999999998"/>
    <n v="1"/>
    <n v="35997.089999999997"/>
    <n v="71994.179999999993"/>
    <n v="35997.089999999997"/>
    <n v="107991.26999999999"/>
    <s v="Кардиология"/>
    <n v="1.49"/>
    <s v="Детская кардиология"/>
    <n v="6.0299999999999994"/>
  </r>
  <r>
    <x v="13"/>
    <x v="13"/>
    <x v="0"/>
    <n v="20171072"/>
    <s v="Эндокардит, миокардит, перикардит, кардиомиопатии (уровень 1)"/>
    <n v="8"/>
    <n v="2"/>
    <n v="10"/>
    <n v="1.42"/>
    <n v="1"/>
    <n v="25430.78"/>
    <n v="203446.24"/>
    <n v="50861.56"/>
    <n v="254307.8"/>
    <s v="Кардиология"/>
    <n v="1.49"/>
    <s v="Детская кардиология"/>
    <n v="14.2"/>
  </r>
  <r>
    <x v="13"/>
    <x v="13"/>
    <x v="0"/>
    <n v="20171073"/>
    <s v="Эндокардит, миокардит, перикардит, кардиомиопатии (уровень 2)"/>
    <n v="1"/>
    <m/>
    <n v="1"/>
    <n v="2.38"/>
    <n v="1"/>
    <n v="42623.42"/>
    <n v="42623.42"/>
    <n v="0"/>
    <n v="42623.42"/>
    <s v="Кардиология"/>
    <n v="1.49"/>
    <s v="Детская кардиология"/>
    <n v="2.38"/>
  </r>
  <r>
    <x v="4"/>
    <x v="4"/>
    <x v="0"/>
    <n v="20171067"/>
    <s v="Нестабильная стенокардия, инфаркт миокарда, легочная эмболия (уровень 1)"/>
    <n v="50"/>
    <n v="21"/>
    <n v="71"/>
    <n v="1.42"/>
    <n v="1.4"/>
    <n v="35603.091999999997"/>
    <n v="1780154.5999999999"/>
    <n v="747664.93199999991"/>
    <n v="2527819.5319999997"/>
    <s v="Кардиология"/>
    <n v="1.49"/>
    <s v="Терапия"/>
    <n v="100.82"/>
  </r>
  <r>
    <x v="4"/>
    <x v="4"/>
    <x v="0"/>
    <n v="20171070"/>
    <s v="Нарушения ритма и проводимости (уровень 1)"/>
    <n v="1"/>
    <n v="1"/>
    <n v="2"/>
    <n v="1.1200000000000001"/>
    <n v="1.4"/>
    <n v="28081.312000000002"/>
    <n v="28081.312000000002"/>
    <n v="28081.312000000002"/>
    <n v="56162.624000000003"/>
    <s v="Кардиология"/>
    <n v="1.49"/>
    <s v="Терапия"/>
    <n v="2.2400000000000002"/>
  </r>
  <r>
    <x v="4"/>
    <x v="4"/>
    <x v="0"/>
    <n v="20171073"/>
    <s v="Эндокардит, миокардит, перикардит, кардиомиопатии (уровень 2)"/>
    <n v="9"/>
    <n v="4"/>
    <n v="13"/>
    <n v="2.38"/>
    <n v="1.4"/>
    <n v="59672.788"/>
    <n v="537055.09199999995"/>
    <n v="238691.152"/>
    <n v="775746.24399999995"/>
    <s v="Кардиология"/>
    <n v="1.49"/>
    <s v="Терапия"/>
    <n v="30.939999999999998"/>
  </r>
  <r>
    <x v="0"/>
    <x v="0"/>
    <x v="0"/>
    <n v="20171070"/>
    <s v="Нарушения ритма и проводимости (уровень 1)"/>
    <n v="90"/>
    <n v="10"/>
    <n v="100"/>
    <n v="1.1200000000000001"/>
    <n v="0.875"/>
    <n v="17550.820000000003"/>
    <n v="1579573.8000000003"/>
    <n v="175508.20000000004"/>
    <n v="1755082.0000000002"/>
    <s v="Кардиология"/>
    <n v="1.49"/>
    <s v="Терапия"/>
    <n v="112.00000000000001"/>
  </r>
  <r>
    <x v="10"/>
    <x v="10"/>
    <x v="0"/>
    <n v="20171070"/>
    <s v="Нарушения ритма и проводимости (уровень 1)"/>
    <n v="78"/>
    <n v="2"/>
    <n v="80"/>
    <n v="1.1200000000000001"/>
    <n v="0.875"/>
    <n v="17550.820000000003"/>
    <n v="1368963.9600000002"/>
    <n v="35101.640000000007"/>
    <n v="1404065.6"/>
    <s v="Кардиология"/>
    <n v="1.49"/>
    <s v="Терапия"/>
    <n v="89.600000000000009"/>
  </r>
  <r>
    <x v="10"/>
    <x v="10"/>
    <x v="0"/>
    <n v="20171072"/>
    <s v="Эндокардит, миокардит, перикардит, кардиомиопатии (уровень 1)"/>
    <n v="8"/>
    <m/>
    <n v="8"/>
    <n v="1.42"/>
    <n v="0.875"/>
    <n v="22251.932499999999"/>
    <n v="178015.46"/>
    <n v="0"/>
    <n v="178015.46"/>
    <s v="Кардиология"/>
    <n v="1.49"/>
    <s v="Терапия"/>
    <n v="11.36"/>
  </r>
  <r>
    <x v="11"/>
    <x v="11"/>
    <x v="0"/>
    <n v="20171070"/>
    <s v="Нарушения ритма и проводимости (уровень 1)"/>
    <n v="19"/>
    <n v="1"/>
    <n v="20"/>
    <n v="1.1200000000000001"/>
    <n v="0.95099999999999996"/>
    <n v="19075.234080000002"/>
    <n v="362429.44752000005"/>
    <n v="19075.234080000002"/>
    <n v="381504.68160000007"/>
    <s v="Кардиология"/>
    <n v="1.49"/>
    <s v="Кардиология"/>
    <n v="22.400000000000002"/>
  </r>
  <r>
    <x v="11"/>
    <x v="11"/>
    <x v="0"/>
    <n v="20171070"/>
    <s v="Нарушения ритма и проводимости (уровень 1)"/>
    <n v="49"/>
    <n v="1"/>
    <n v="50"/>
    <n v="1.1200000000000001"/>
    <n v="0.95099999999999996"/>
    <n v="19075.234080000002"/>
    <n v="934686.46992000006"/>
    <n v="19075.234080000002"/>
    <n v="953761.70400000003"/>
    <s v="Кардиология"/>
    <n v="1.49"/>
    <s v="Терапия"/>
    <n v="56.000000000000007"/>
  </r>
  <r>
    <x v="9"/>
    <x v="9"/>
    <x v="0"/>
    <n v="20171067"/>
    <s v="Нестабильная стенокардия, инфаркт миокарда, легочная эмболия (уровень 1)"/>
    <n v="210"/>
    <n v="60"/>
    <n v="270"/>
    <n v="1.42"/>
    <n v="1.4"/>
    <n v="35603.091999999997"/>
    <n v="7476649.3199999994"/>
    <n v="2136185.52"/>
    <n v="9612834.8399999999"/>
    <s v="Кардиология"/>
    <n v="1.49"/>
    <s v="Кардиология"/>
    <n v="383.4"/>
  </r>
  <r>
    <x v="9"/>
    <x v="9"/>
    <x v="0"/>
    <n v="20171070"/>
    <s v="Нарушения ритма и проводимости (уровень 1)"/>
    <n v="45"/>
    <n v="15"/>
    <n v="60"/>
    <n v="1.1200000000000001"/>
    <n v="1.4"/>
    <n v="28081.312000000002"/>
    <n v="1263659.04"/>
    <n v="421219.68000000005"/>
    <n v="1684878.7200000002"/>
    <s v="Кардиология"/>
    <n v="1.49"/>
    <s v="Кардиология"/>
    <n v="67.2"/>
  </r>
  <r>
    <x v="9"/>
    <x v="9"/>
    <x v="0"/>
    <n v="20171072"/>
    <s v="Эндокардит, миокардит, перикардит, кардиомиопатии (уровень 1)"/>
    <n v="17"/>
    <n v="3"/>
    <n v="20"/>
    <n v="1.42"/>
    <n v="1.4"/>
    <n v="35603.091999999997"/>
    <n v="605252.5639999999"/>
    <n v="106809.27599999998"/>
    <n v="712061.83999999985"/>
    <s v="Кардиология"/>
    <n v="1.49"/>
    <s v="Кардиология"/>
    <n v="28.4"/>
  </r>
  <r>
    <x v="7"/>
    <x v="7"/>
    <x v="0"/>
    <n v="20171067"/>
    <s v="Нестабильная стенокардия, инфаркт миокарда, легочная эмболия (уровень 1)"/>
    <n v="0"/>
    <m/>
    <n v="0"/>
    <n v="1.42"/>
    <n v="0.875"/>
    <n v="22251.932499999999"/>
    <n v="0"/>
    <n v="0"/>
    <n v="0"/>
    <s v="Кардиология"/>
    <n v="1.49"/>
    <s v="Терапия"/>
    <n v="0"/>
  </r>
  <r>
    <x v="7"/>
    <x v="7"/>
    <x v="0"/>
    <n v="20171072"/>
    <s v="Эндокардит, миокардит, перикардит, кардиомиопатии (уровень 1)"/>
    <n v="8"/>
    <m/>
    <n v="8"/>
    <n v="1.42"/>
    <n v="0.875"/>
    <n v="22251.932499999999"/>
    <n v="178015.46"/>
    <n v="0"/>
    <n v="178015.46"/>
    <s v="Кардиология"/>
    <n v="1.49"/>
    <s v="Терапия"/>
    <n v="11.36"/>
  </r>
  <r>
    <x v="16"/>
    <x v="16"/>
    <x v="0"/>
    <n v="20171067"/>
    <s v="Нестабильная стенокардия, инфаркт миокарда, легочная эмболия (уровень 1)"/>
    <n v="50"/>
    <n v="25"/>
    <n v="75"/>
    <n v="1.42"/>
    <n v="1.4"/>
    <n v="35603.091999999997"/>
    <n v="1780154.5999999999"/>
    <n v="890077.29999999993"/>
    <n v="2670231.9"/>
    <s v="Кардиология"/>
    <n v="1.49"/>
    <s v="Кардиология"/>
    <n v="106.5"/>
  </r>
  <r>
    <x v="16"/>
    <x v="16"/>
    <x v="0"/>
    <n v="20171068"/>
    <s v="Нестабильная стенокардия, инфаркт миокарда, легочная эмболия (уровень 2)"/>
    <n v="120"/>
    <n v="60"/>
    <n v="180"/>
    <n v="2.81"/>
    <n v="1.4"/>
    <n v="70454.005999999994"/>
    <n v="8454480.7199999988"/>
    <n v="4227240.3599999994"/>
    <n v="12681721.079999998"/>
    <s v="Кардиология"/>
    <n v="1.49"/>
    <s v="Кардиология"/>
    <n v="505.8"/>
  </r>
  <r>
    <x v="16"/>
    <x v="16"/>
    <x v="0"/>
    <n v="20171069"/>
    <s v=" Инфаркт миокарда, легочная эмболия, лечение с применением тромболитической терапии "/>
    <n v="2"/>
    <n v="0"/>
    <n v="2"/>
    <n v="3.48"/>
    <n v="1.4"/>
    <n v="87252.648000000001"/>
    <n v="174505.296"/>
    <n v="0"/>
    <n v="174505.296"/>
    <s v="Кардиология"/>
    <n v="1.49"/>
    <s v="Кардиология"/>
    <n v="6.96"/>
  </r>
  <r>
    <x v="16"/>
    <x v="16"/>
    <x v="0"/>
    <n v="20171070"/>
    <s v="Нарушения ритма и проводимости (уровень 1)"/>
    <n v="135"/>
    <n v="65"/>
    <n v="200"/>
    <n v="1.1200000000000001"/>
    <n v="1.4"/>
    <n v="28081.312000000002"/>
    <n v="3790977.12"/>
    <n v="1825285.28"/>
    <n v="5616262.4000000004"/>
    <s v="Кардиология"/>
    <n v="1.49"/>
    <s v="Кардиология"/>
    <n v="224.00000000000003"/>
  </r>
  <r>
    <x v="16"/>
    <x v="16"/>
    <x v="0"/>
    <n v="20171071"/>
    <s v="Нарушения ритма и проводимости (уровень 2)"/>
    <n v="100"/>
    <n v="50"/>
    <n v="150"/>
    <n v="2.0099999999999998"/>
    <n v="1.4"/>
    <n v="50395.925999999992"/>
    <n v="5039592.5999999996"/>
    <n v="2519796.2999999998"/>
    <n v="7559388.8999999994"/>
    <s v="Кардиология"/>
    <n v="1.49"/>
    <s v="Кардиология"/>
    <n v="301.49999999999994"/>
  </r>
  <r>
    <x v="16"/>
    <x v="16"/>
    <x v="0"/>
    <n v="20171072"/>
    <s v="Эндокардит, миокардит, перикардит, кардиомиопатии (уровень 1)"/>
    <n v="7"/>
    <n v="3"/>
    <n v="10"/>
    <n v="1.42"/>
    <n v="1.4"/>
    <n v="35603.091999999997"/>
    <n v="249221.64399999997"/>
    <n v="106809.27599999998"/>
    <n v="356030.91999999993"/>
    <s v="Кардиология"/>
    <n v="1.49"/>
    <s v="Кардиология"/>
    <n v="14.2"/>
  </r>
  <r>
    <x v="16"/>
    <x v="16"/>
    <x v="0"/>
    <n v="20171073"/>
    <s v="Эндокардит, миокардит, перикардит, кардиомиопатии (уровень 2)"/>
    <n v="7"/>
    <n v="3"/>
    <n v="10"/>
    <n v="2.38"/>
    <n v="1.4"/>
    <n v="59672.788"/>
    <n v="417709.516"/>
    <n v="179018.364"/>
    <n v="596727.88"/>
    <s v="Кардиология"/>
    <n v="1.49"/>
    <s v="Кардиология"/>
    <n v="23.799999999999997"/>
  </r>
  <r>
    <x v="6"/>
    <x v="6"/>
    <x v="0"/>
    <n v="20171067"/>
    <s v="Нестабильная стенокардия, инфаркт миокарда, легочная эмболия (уровень 1)"/>
    <n v="112"/>
    <n v="2"/>
    <n v="114"/>
    <n v="1.42"/>
    <n v="0.88"/>
    <n v="22379.0864"/>
    <n v="2506457.6768"/>
    <n v="44758.1728"/>
    <n v="2551215.8495999998"/>
    <s v="Кардиология"/>
    <n v="1.49"/>
    <s v="Кардиология"/>
    <n v="161.88"/>
  </r>
  <r>
    <x v="6"/>
    <x v="6"/>
    <x v="0"/>
    <n v="20171072"/>
    <s v="Эндокардит, миокардит, перикардит, кардиомиопатии (уровень 1)"/>
    <n v="50"/>
    <n v="1"/>
    <n v="51"/>
    <n v="1.42"/>
    <n v="0.88"/>
    <n v="22379.0864"/>
    <n v="1118954.32"/>
    <n v="22379.0864"/>
    <n v="1141333.4064"/>
    <s v="Кардиология"/>
    <n v="1.49"/>
    <s v="Кардиология"/>
    <n v="72.42"/>
  </r>
  <r>
    <x v="2"/>
    <x v="2"/>
    <x v="0"/>
    <n v="20171074"/>
    <s v="Операции на кишечнике и анальной области (уровень 1)"/>
    <n v="7"/>
    <n v="3"/>
    <n v="10"/>
    <n v="0.84"/>
    <n v="0.88"/>
    <n v="13238.3328"/>
    <n v="92668.329599999997"/>
    <n v="39714.998399999997"/>
    <n v="132383.32799999998"/>
    <s v="Колопроктология"/>
    <n v="1.36"/>
    <s v="Хирургия"/>
    <n v="8.4"/>
  </r>
  <r>
    <x v="3"/>
    <x v="3"/>
    <x v="0"/>
    <n v="20171074"/>
    <s v="Операции на кишечнике и анальной области (уровень 1)"/>
    <n v="15"/>
    <m/>
    <n v="15"/>
    <n v="0.84"/>
    <n v="0.95099999999999996"/>
    <n v="14306.425559999998"/>
    <n v="214596.38339999996"/>
    <n v="0"/>
    <n v="214596.38339999996"/>
    <s v="Колопроктология"/>
    <n v="1.36"/>
    <s v="Хирургия"/>
    <n v="12.6"/>
  </r>
  <r>
    <x v="4"/>
    <x v="4"/>
    <x v="0"/>
    <n v="20171074"/>
    <s v="Операции на кишечнике и анальной области (уровень 1)"/>
    <n v="40"/>
    <n v="9"/>
    <n v="49"/>
    <n v="0.84"/>
    <n v="1.4"/>
    <n v="21060.984"/>
    <n v="842439.36"/>
    <n v="189548.856"/>
    <n v="1031988.216"/>
    <s v="Колопроктология"/>
    <n v="1.36"/>
    <s v="Хирургия"/>
    <n v="41.16"/>
  </r>
  <r>
    <x v="6"/>
    <x v="6"/>
    <x v="0"/>
    <n v="20171074"/>
    <s v="Операции на кишечнике и анальной области (уровень 1)"/>
    <n v="12"/>
    <m/>
    <n v="12"/>
    <n v="0.84"/>
    <n v="0.88"/>
    <n v="13238.3328"/>
    <n v="158859.99359999999"/>
    <n v="0"/>
    <n v="158859.99359999999"/>
    <s v="Колопроктология"/>
    <n v="1.36"/>
    <s v="Хирургия"/>
    <n v="10.08"/>
  </r>
  <r>
    <x v="8"/>
    <x v="8"/>
    <x v="0"/>
    <n v="20171074"/>
    <s v="Операции на кишечнике и анальной области (уровень 1)"/>
    <n v="226"/>
    <n v="64"/>
    <n v="290"/>
    <n v="0.84"/>
    <n v="1"/>
    <n v="15043.56"/>
    <n v="3399844.56"/>
    <n v="962787.83999999997"/>
    <n v="4362632.4000000004"/>
    <s v="Колопроктология"/>
    <n v="1.36"/>
    <s v="Колопроктология"/>
    <n v="243.6"/>
  </r>
  <r>
    <x v="9"/>
    <x v="9"/>
    <x v="0"/>
    <n v="20171074"/>
    <s v="Операции на кишечнике и анальной области (уровень 1)"/>
    <n v="8"/>
    <n v="2"/>
    <n v="10"/>
    <n v="0.84"/>
    <n v="1.4"/>
    <n v="21060.984"/>
    <n v="168487.872"/>
    <n v="42121.968000000001"/>
    <n v="210609.84"/>
    <s v="Колопроктология"/>
    <n v="1.36"/>
    <s v="Абдоминальная хирургия"/>
    <n v="8.4"/>
  </r>
  <r>
    <x v="13"/>
    <x v="13"/>
    <x v="0"/>
    <n v="20171074"/>
    <s v="Операции на кишечнике и анальной области (уровень 1)"/>
    <n v="35"/>
    <n v="10"/>
    <n v="45"/>
    <n v="0.84"/>
    <n v="1"/>
    <n v="15043.56"/>
    <n v="526524.6"/>
    <n v="150435.6"/>
    <n v="676960.2"/>
    <s v="Колопроктология"/>
    <n v="1.36"/>
    <s v="Детская хирургия"/>
    <n v="37.799999999999997"/>
  </r>
  <r>
    <x v="14"/>
    <x v="14"/>
    <x v="0"/>
    <n v="20171074"/>
    <s v="Операции на кишечнике и анальной области (уровень 1)"/>
    <n v="5"/>
    <n v="0"/>
    <n v="5"/>
    <n v="0.84"/>
    <n v="0.8"/>
    <n v="12034.848"/>
    <n v="60174.239999999998"/>
    <n v="0"/>
    <n v="60174.239999999998"/>
    <s v="Колопроктология"/>
    <n v="1.36"/>
    <s v="Хирургия"/>
    <n v="4.2"/>
  </r>
  <r>
    <x v="0"/>
    <x v="0"/>
    <x v="0"/>
    <n v="20171074"/>
    <s v="Операции на кишечнике и анальной области (уровень 1)"/>
    <n v="11"/>
    <n v="1"/>
    <n v="12"/>
    <n v="0.84"/>
    <n v="0.875"/>
    <n v="13163.115"/>
    <n v="144794.26499999998"/>
    <n v="13163.115"/>
    <n v="157957.37999999998"/>
    <s v="Колопроктология"/>
    <n v="1.36"/>
    <s v="Хирургия"/>
    <n v="10.08"/>
  </r>
  <r>
    <x v="2"/>
    <x v="2"/>
    <x v="0"/>
    <n v="20171075"/>
    <s v="Операции на кишечнике и анальной области (уровень 2)"/>
    <n v="1"/>
    <n v="1"/>
    <n v="2"/>
    <n v="1.74"/>
    <n v="0.88"/>
    <n v="27422.260799999996"/>
    <n v="27422.260799999996"/>
    <n v="27422.260799999996"/>
    <n v="54844.521599999993"/>
    <s v="Колопроктология"/>
    <n v="1.36"/>
    <s v="Хирургия"/>
    <n v="3.48"/>
  </r>
  <r>
    <x v="4"/>
    <x v="4"/>
    <x v="0"/>
    <n v="20171075"/>
    <s v="Операции на кишечнике и анальной области (уровень 2)"/>
    <n v="30"/>
    <n v="7"/>
    <n v="37"/>
    <n v="1.74"/>
    <n v="1.4"/>
    <n v="43626.324000000001"/>
    <n v="1308789.72"/>
    <n v="305384.26799999998"/>
    <n v="1614173.9879999999"/>
    <s v="Колопроктология"/>
    <n v="1.36"/>
    <s v="Хирургия"/>
    <n v="64.38"/>
  </r>
  <r>
    <x v="7"/>
    <x v="7"/>
    <x v="0"/>
    <n v="20171075"/>
    <s v="Операции на кишечнике и анальной области (уровень 2)"/>
    <n v="6"/>
    <m/>
    <n v="6"/>
    <n v="1.74"/>
    <n v="0.875"/>
    <n v="27266.452499999999"/>
    <n v="163598.715"/>
    <n v="0"/>
    <n v="163598.715"/>
    <s v="Колопроктология"/>
    <n v="1.36"/>
    <s v="Хирургия"/>
    <n v="10.44"/>
  </r>
  <r>
    <x v="8"/>
    <x v="8"/>
    <x v="0"/>
    <n v="20171075"/>
    <s v="Операции на кишечнике и анальной области (уровень 2)"/>
    <n v="172"/>
    <n v="48"/>
    <n v="220"/>
    <n v="1.74"/>
    <n v="1"/>
    <n v="31161.66"/>
    <n v="5359805.5199999996"/>
    <n v="1495759.68"/>
    <n v="6855565.1999999993"/>
    <s v="Колопроктология"/>
    <n v="1.36"/>
    <s v="Колопроктология"/>
    <n v="382.8"/>
  </r>
  <r>
    <x v="8"/>
    <x v="8"/>
    <x v="0"/>
    <n v="20171075"/>
    <s v="Операции на кишечнике и анальной области (уровень 2)"/>
    <n v="12"/>
    <n v="3"/>
    <n v="15"/>
    <n v="1.74"/>
    <n v="1"/>
    <n v="31161.66"/>
    <n v="373939.92"/>
    <n v="93484.98"/>
    <n v="467424.89999999997"/>
    <s v="Колопроктология"/>
    <n v="1.36"/>
    <s v="Хирургия"/>
    <n v="26.1"/>
  </r>
  <r>
    <x v="9"/>
    <x v="9"/>
    <x v="0"/>
    <n v="20171075"/>
    <s v="Операции на кишечнике и анальной области (уровень 2)"/>
    <n v="13"/>
    <n v="2"/>
    <n v="15"/>
    <n v="1.74"/>
    <n v="1.4"/>
    <n v="43626.324000000001"/>
    <n v="567142.21200000006"/>
    <n v="87252.648000000001"/>
    <n v="654394.8600000001"/>
    <s v="Колопроктология"/>
    <n v="1.36"/>
    <s v="Абдоминальная хирургия"/>
    <n v="26.1"/>
  </r>
  <r>
    <x v="13"/>
    <x v="13"/>
    <x v="0"/>
    <n v="20171075"/>
    <s v="Операции на кишечнике и анальной области (уровень 2)"/>
    <n v="15"/>
    <n v="10"/>
    <n v="25"/>
    <n v="1.74"/>
    <n v="1"/>
    <n v="31161.66"/>
    <n v="467424.9"/>
    <n v="311616.59999999998"/>
    <n v="779041.5"/>
    <s v="Колопроктология"/>
    <n v="1.36"/>
    <s v="Детская хирургия"/>
    <n v="43.5"/>
  </r>
  <r>
    <x v="0"/>
    <x v="0"/>
    <x v="0"/>
    <n v="20171075"/>
    <s v="Операции на кишечнике и анальной области (уровень 2)"/>
    <n v="11"/>
    <n v="2"/>
    <n v="13"/>
    <n v="1.74"/>
    <n v="0.875"/>
    <n v="27266.452499999999"/>
    <n v="299930.97749999998"/>
    <n v="54532.904999999999"/>
    <n v="354463.88249999995"/>
    <s v="Колопроктология"/>
    <n v="1.36"/>
    <s v="Хирургия"/>
    <n v="22.62"/>
  </r>
  <r>
    <x v="11"/>
    <x v="11"/>
    <x v="0"/>
    <n v="20171075"/>
    <s v="Операции на кишечнике и анальной области (уровень 2)"/>
    <n v="19"/>
    <n v="1"/>
    <n v="20"/>
    <n v="1.74"/>
    <n v="0.95099999999999996"/>
    <n v="29634.738659999999"/>
    <n v="563060.03454000002"/>
    <n v="29634.738659999999"/>
    <n v="592694.77320000005"/>
    <s v="Колопроктология"/>
    <n v="1.36"/>
    <s v="Хирургия"/>
    <n v="34.799999999999997"/>
  </r>
  <r>
    <x v="4"/>
    <x v="4"/>
    <x v="0"/>
    <n v="20171076"/>
    <s v="Операции на кишечнике и анальной области (уровень 3)"/>
    <n v="5"/>
    <n v="2"/>
    <n v="7"/>
    <n v="2.4900000000000002"/>
    <n v="1.4"/>
    <n v="62430.774000000005"/>
    <n v="312153.87"/>
    <n v="124861.54800000001"/>
    <n v="437015.41800000001"/>
    <s v="Колопроктология"/>
    <n v="1.36"/>
    <s v="Хирургия"/>
    <n v="17.43"/>
  </r>
  <r>
    <x v="8"/>
    <x v="8"/>
    <x v="0"/>
    <n v="20171076"/>
    <s v="Операции на кишечнике и анальной области (уровень 3)"/>
    <n v="20"/>
    <n v="5"/>
    <n v="25"/>
    <n v="2.4900000000000002"/>
    <n v="1"/>
    <n v="44593.41"/>
    <n v="891868.20000000007"/>
    <n v="222967.05000000002"/>
    <n v="1114835.25"/>
    <s v="Колопроктология"/>
    <n v="1.36"/>
    <s v="Колопроктология"/>
    <n v="62.250000000000007"/>
  </r>
  <r>
    <x v="9"/>
    <x v="9"/>
    <x v="0"/>
    <n v="20171076"/>
    <s v="Операции на кишечнике и анальной области (уровень 3)"/>
    <n v="3"/>
    <n v="1"/>
    <n v="4"/>
    <n v="2.4900000000000002"/>
    <n v="1.4"/>
    <n v="62430.774000000005"/>
    <n v="187292.32200000001"/>
    <n v="62430.774000000005"/>
    <n v="249723.09600000002"/>
    <s v="Колопроктология"/>
    <n v="1.36"/>
    <s v="Абдоминальная хирургия"/>
    <n v="9.9600000000000009"/>
  </r>
  <r>
    <x v="13"/>
    <x v="13"/>
    <x v="0"/>
    <n v="20171076"/>
    <s v="Операции на кишечнике и анальной области (уровень 3)"/>
    <n v="3"/>
    <n v="1"/>
    <n v="4"/>
    <n v="2.4900000000000002"/>
    <n v="1"/>
    <n v="44593.41"/>
    <n v="133780.23000000001"/>
    <n v="44593.41"/>
    <n v="178373.64"/>
    <s v="Колопроктология"/>
    <n v="1.36"/>
    <s v="Детская хирургия"/>
    <n v="9.9600000000000009"/>
  </r>
  <r>
    <x v="8"/>
    <x v="8"/>
    <x v="0"/>
    <n v="20171077"/>
    <s v="Воспалительные заболевания ЦНС, взрослые"/>
    <n v="16"/>
    <n v="4"/>
    <n v="20"/>
    <n v="0.98"/>
    <n v="1"/>
    <n v="17550.82"/>
    <n v="280813.12"/>
    <n v="70203.28"/>
    <n v="351016.4"/>
    <s v="Неврология"/>
    <n v="1.1200000000000001"/>
    <s v="Неврология"/>
    <n v="19.600000000000001"/>
  </r>
  <r>
    <x v="8"/>
    <x v="8"/>
    <x v="0"/>
    <n v="20171077"/>
    <s v="Воспалительные заболевания ЦНС, взрослые"/>
    <n v="4"/>
    <n v="1"/>
    <n v="5"/>
    <n v="0.98"/>
    <n v="1"/>
    <n v="17550.82"/>
    <n v="70203.28"/>
    <n v="17550.82"/>
    <n v="87754.1"/>
    <s v="Неврология"/>
    <n v="1.1200000000000001"/>
    <s v="Нейрохирургия"/>
    <n v="4.9000000000000004"/>
  </r>
  <r>
    <x v="16"/>
    <x v="16"/>
    <x v="0"/>
    <n v="20171077"/>
    <s v="Воспалительные заболевания ЦНС, взрослые"/>
    <n v="10"/>
    <n v="5"/>
    <n v="15"/>
    <n v="0.98"/>
    <n v="1.4"/>
    <n v="24571.147999999997"/>
    <n v="245711.47999999998"/>
    <n v="122855.73999999999"/>
    <n v="368567.22"/>
    <s v="Неврология"/>
    <n v="1.1200000000000001"/>
    <s v="Неврология"/>
    <n v="14.7"/>
  </r>
  <r>
    <x v="0"/>
    <x v="0"/>
    <x v="0"/>
    <n v="20171077"/>
    <s v="Воспалительные заболевания ЦНС, взрослые"/>
    <n v="20"/>
    <n v="2"/>
    <n v="22"/>
    <n v="0.98"/>
    <n v="0.875"/>
    <n v="15356.967499999999"/>
    <n v="307139.34999999998"/>
    <n v="30713.934999999998"/>
    <n v="337853.28499999997"/>
    <s v="Неврология"/>
    <n v="1.1200000000000001"/>
    <s v="Неврология"/>
    <n v="21.56"/>
  </r>
  <r>
    <x v="11"/>
    <x v="11"/>
    <x v="0"/>
    <n v="20171077"/>
    <s v="Воспалительные заболевания ЦНС, взрослые"/>
    <n v="1"/>
    <n v="0"/>
    <n v="1"/>
    <n v="0.98"/>
    <n v="0.95099999999999996"/>
    <n v="16690.829819999999"/>
    <n v="16690.829819999999"/>
    <n v="0"/>
    <n v="16690.829819999999"/>
    <s v="Неврология"/>
    <n v="1.1200000000000001"/>
    <s v="Неврология"/>
    <n v="0.98"/>
  </r>
  <r>
    <x v="10"/>
    <x v="10"/>
    <x v="0"/>
    <n v="20171078"/>
    <s v="Воспалительные заболевания ЦНС, дети"/>
    <n v="1"/>
    <m/>
    <n v="1"/>
    <n v="1.55"/>
    <n v="0.875"/>
    <n v="24289.081249999999"/>
    <n v="24289.081249999999"/>
    <n v="0"/>
    <n v="24289.081249999999"/>
    <s v="Неврология"/>
    <n v="1.1200000000000001"/>
    <s v="Терапия"/>
    <n v="1.55"/>
  </r>
  <r>
    <x v="13"/>
    <x v="13"/>
    <x v="0"/>
    <n v="20171078"/>
    <s v="Воспалительные заболевания ЦНС, дети"/>
    <n v="10"/>
    <n v="5"/>
    <n v="15"/>
    <n v="1.55"/>
    <n v="1"/>
    <n v="27758.95"/>
    <n v="277589.5"/>
    <n v="138794.75"/>
    <n v="416384.25"/>
    <s v="Неврология"/>
    <n v="1.1200000000000001"/>
    <s v="Неврология"/>
    <n v="23.25"/>
  </r>
  <r>
    <x v="13"/>
    <x v="13"/>
    <x v="0"/>
    <n v="20171078"/>
    <s v="Воспалительные заболевания ЦНС, дети"/>
    <n v="100"/>
    <n v="20"/>
    <n v="120"/>
    <n v="1.55"/>
    <n v="1"/>
    <n v="27758.95"/>
    <n v="2775895"/>
    <n v="555179"/>
    <n v="3331074"/>
    <s v="Неврология"/>
    <n v="1.1200000000000001"/>
    <s v="Инфекционные болезни"/>
    <n v="186"/>
  </r>
  <r>
    <x v="3"/>
    <x v="3"/>
    <x v="0"/>
    <n v="20171079"/>
    <s v="Дегенеративные болезни нервной системы"/>
    <n v="1"/>
    <m/>
    <n v="1"/>
    <n v="0.84"/>
    <n v="0.95099999999999996"/>
    <n v="14306.425559999998"/>
    <n v="14306.425559999998"/>
    <n v="0"/>
    <n v="14306.425559999998"/>
    <s v="Неврология"/>
    <n v="1.1200000000000001"/>
    <s v="Неврология"/>
    <n v="0.84"/>
  </r>
  <r>
    <x v="4"/>
    <x v="4"/>
    <x v="0"/>
    <n v="20171079"/>
    <s v="Дегенеративные болезни нервной системы"/>
    <n v="6"/>
    <n v="2"/>
    <n v="8"/>
    <n v="0.84"/>
    <n v="1.4"/>
    <n v="21060.984"/>
    <n v="126365.90400000001"/>
    <n v="42121.968000000001"/>
    <n v="168487.872"/>
    <s v="Неврология"/>
    <n v="1.1200000000000001"/>
    <s v="Терапия"/>
    <n v="6.72"/>
  </r>
  <r>
    <x v="6"/>
    <x v="6"/>
    <x v="0"/>
    <n v="20171079"/>
    <s v="Дегенеративные болезни нервной системы"/>
    <n v="10"/>
    <m/>
    <n v="10"/>
    <n v="0.84"/>
    <n v="0.88"/>
    <n v="13238.3328"/>
    <n v="132383.32800000001"/>
    <n v="0"/>
    <n v="132383.32800000001"/>
    <s v="Неврология"/>
    <n v="1.1200000000000001"/>
    <s v="Неврология"/>
    <n v="8.4"/>
  </r>
  <r>
    <x v="7"/>
    <x v="7"/>
    <x v="0"/>
    <n v="20171079"/>
    <s v="Дегенеративные болезни нервной системы"/>
    <n v="12"/>
    <n v="2"/>
    <n v="14"/>
    <n v="0.84"/>
    <n v="0.875"/>
    <n v="13163.115"/>
    <n v="157957.38"/>
    <n v="26326.23"/>
    <n v="184283.61000000002"/>
    <s v="Неврология"/>
    <n v="1.1200000000000001"/>
    <s v="Неврология"/>
    <n v="11.76"/>
  </r>
  <r>
    <x v="7"/>
    <x v="7"/>
    <x v="0"/>
    <n v="20171079"/>
    <s v="Дегенеративные болезни нервной системы"/>
    <n v="5"/>
    <m/>
    <n v="5"/>
    <n v="0.84"/>
    <n v="0.875"/>
    <n v="13163.115"/>
    <n v="65815.574999999997"/>
    <n v="0"/>
    <n v="65815.574999999997"/>
    <s v="Неврология"/>
    <n v="1.1200000000000001"/>
    <s v="Педиатрия"/>
    <n v="4.2"/>
  </r>
  <r>
    <x v="8"/>
    <x v="8"/>
    <x v="0"/>
    <n v="20171079"/>
    <s v="Дегенеративные болезни нервной системы"/>
    <n v="12"/>
    <n v="3"/>
    <n v="15"/>
    <n v="0.84"/>
    <n v="1"/>
    <n v="15043.56"/>
    <n v="180522.72"/>
    <n v="45130.68"/>
    <n v="225653.4"/>
    <s v="Неврология"/>
    <n v="1.1200000000000001"/>
    <s v="Неврология"/>
    <n v="12.6"/>
  </r>
  <r>
    <x v="9"/>
    <x v="9"/>
    <x v="0"/>
    <n v="20171079"/>
    <s v="Дегенеративные болезни нервной системы"/>
    <n v="47"/>
    <n v="18"/>
    <n v="65"/>
    <n v="0.84"/>
    <n v="1.4"/>
    <n v="21060.984"/>
    <n v="989866.24800000002"/>
    <n v="379097.712"/>
    <n v="1368963.96"/>
    <s v="Неврология"/>
    <n v="1.1200000000000001"/>
    <s v="Неврология"/>
    <n v="54.6"/>
  </r>
  <r>
    <x v="10"/>
    <x v="10"/>
    <x v="0"/>
    <n v="20171079"/>
    <s v="Дегенеративные болезни нервной системы"/>
    <n v="4"/>
    <m/>
    <n v="4"/>
    <n v="0.84"/>
    <n v="0.875"/>
    <n v="13163.115"/>
    <n v="52652.46"/>
    <n v="0"/>
    <n v="52652.46"/>
    <s v="Неврология"/>
    <n v="1.1200000000000001"/>
    <s v="Терапия"/>
    <n v="3.36"/>
  </r>
  <r>
    <x v="10"/>
    <x v="10"/>
    <x v="0"/>
    <n v="20171079"/>
    <s v="Дегенеративные болезни нервной системы"/>
    <n v="4"/>
    <m/>
    <n v="4"/>
    <n v="0.84"/>
    <n v="0.875"/>
    <n v="13163.115"/>
    <n v="52652.46"/>
    <n v="0"/>
    <n v="52652.46"/>
    <s v="Неврология"/>
    <n v="1.1200000000000001"/>
    <s v="Неврология"/>
    <n v="3.36"/>
  </r>
  <r>
    <x v="13"/>
    <x v="13"/>
    <x v="0"/>
    <n v="20171079"/>
    <s v="Дегенеративные болезни нервной системы"/>
    <n v="30"/>
    <n v="20"/>
    <n v="50"/>
    <n v="0.84"/>
    <n v="1"/>
    <n v="15043.56"/>
    <n v="451306.8"/>
    <n v="300871.2"/>
    <n v="752178"/>
    <s v="Неврология"/>
    <n v="1.1200000000000001"/>
    <s v="Неврология"/>
    <n v="42"/>
  </r>
  <r>
    <x v="16"/>
    <x v="16"/>
    <x v="0"/>
    <n v="20171079"/>
    <s v="Дегенеративные болезни нервной системы"/>
    <n v="20"/>
    <n v="10"/>
    <n v="30"/>
    <n v="0.84"/>
    <n v="1.4"/>
    <n v="21060.984"/>
    <n v="421219.68"/>
    <n v="210609.84"/>
    <n v="631829.52"/>
    <s v="Неврология"/>
    <n v="1.1200000000000001"/>
    <s v="Неврология"/>
    <n v="25.2"/>
  </r>
  <r>
    <x v="14"/>
    <x v="14"/>
    <x v="0"/>
    <n v="20171079"/>
    <s v="Дегенеративные болезни нервной системы"/>
    <n v="10"/>
    <n v="0"/>
    <n v="10"/>
    <n v="0.84"/>
    <n v="0.8"/>
    <n v="12034.848"/>
    <n v="120348.48"/>
    <n v="0"/>
    <n v="120348.48"/>
    <s v="Неврология"/>
    <n v="1.1200000000000001"/>
    <s v="Неврология"/>
    <n v="8.4"/>
  </r>
  <r>
    <x v="0"/>
    <x v="0"/>
    <x v="0"/>
    <n v="20171079"/>
    <s v="Дегенеративные болезни нервной системы"/>
    <n v="15"/>
    <n v="1"/>
    <n v="16"/>
    <n v="0.84"/>
    <n v="0.875"/>
    <n v="13163.115"/>
    <n v="197446.72500000001"/>
    <n v="13163.115"/>
    <n v="210609.84"/>
    <s v="Неврология"/>
    <n v="1.1200000000000001"/>
    <s v="Неврология"/>
    <n v="13.44"/>
  </r>
  <r>
    <x v="11"/>
    <x v="11"/>
    <x v="0"/>
    <n v="20171079"/>
    <s v="Дегенеративные болезни нервной системы"/>
    <n v="2"/>
    <n v="0"/>
    <n v="2"/>
    <n v="0.84"/>
    <n v="0.95099999999999996"/>
    <n v="14306.425559999998"/>
    <n v="28612.851119999996"/>
    <n v="0"/>
    <n v="28612.851119999996"/>
    <s v="Неврология"/>
    <n v="1.1200000000000001"/>
    <s v="Неврология"/>
    <n v="1.68"/>
  </r>
  <r>
    <x v="6"/>
    <x v="6"/>
    <x v="0"/>
    <n v="20171080"/>
    <s v="Демиелинизирующие болезни нервной системы"/>
    <n v="15"/>
    <m/>
    <n v="15"/>
    <n v="1.33"/>
    <n v="0.88"/>
    <n v="20960.693600000002"/>
    <n v="314410.40400000004"/>
    <n v="0"/>
    <n v="314410.40400000004"/>
    <s v="Неврология"/>
    <n v="1.1200000000000001"/>
    <s v="Неврология"/>
    <n v="19.950000000000003"/>
  </r>
  <r>
    <x v="7"/>
    <x v="7"/>
    <x v="0"/>
    <n v="20171080"/>
    <s v="Демиелинизирующие болезни нервной системы"/>
    <n v="8"/>
    <m/>
    <n v="8"/>
    <n v="1.33"/>
    <n v="0.875"/>
    <n v="20841.598750000001"/>
    <n v="166732.79"/>
    <n v="0"/>
    <n v="166732.79"/>
    <s v="Неврология"/>
    <n v="1.1200000000000001"/>
    <s v="Неврология"/>
    <n v="10.64"/>
  </r>
  <r>
    <x v="8"/>
    <x v="8"/>
    <x v="0"/>
    <n v="20171080"/>
    <s v="Демиелинизирующие болезни нервной системы"/>
    <n v="20"/>
    <n v="5"/>
    <n v="25"/>
    <n v="1.33"/>
    <n v="1"/>
    <n v="23818.97"/>
    <n v="476379.4"/>
    <n v="119094.85"/>
    <n v="595474.25"/>
    <s v="Неврология"/>
    <n v="1.1200000000000001"/>
    <s v="Неврология"/>
    <n v="33.25"/>
  </r>
  <r>
    <x v="9"/>
    <x v="9"/>
    <x v="0"/>
    <n v="20171080"/>
    <s v="Демиелинизирующие болезни нервной системы"/>
    <n v="15"/>
    <n v="10"/>
    <n v="25"/>
    <n v="1.33"/>
    <n v="1.4"/>
    <n v="33346.557999999997"/>
    <n v="500198.36999999994"/>
    <n v="333465.57999999996"/>
    <n v="833663.95"/>
    <s v="Неврология"/>
    <n v="1.1200000000000001"/>
    <s v="Неврология"/>
    <n v="33.25"/>
  </r>
  <r>
    <x v="13"/>
    <x v="13"/>
    <x v="0"/>
    <n v="20171080"/>
    <s v="Демиелинизирующие болезни нервной системы"/>
    <n v="4"/>
    <n v="1"/>
    <n v="5"/>
    <n v="1.33"/>
    <n v="1"/>
    <n v="23818.97"/>
    <n v="95275.88"/>
    <n v="23818.97"/>
    <n v="119094.85"/>
    <s v="Неврология"/>
    <n v="1.1200000000000001"/>
    <s v="Неврология"/>
    <n v="6.65"/>
  </r>
  <r>
    <x v="16"/>
    <x v="16"/>
    <x v="0"/>
    <n v="20171080"/>
    <s v="Демиелинизирующие болезни нервной системы"/>
    <n v="60"/>
    <n v="20"/>
    <n v="80"/>
    <n v="1.33"/>
    <n v="1.4"/>
    <n v="33346.557999999997"/>
    <n v="2000793.4799999997"/>
    <n v="666931.15999999992"/>
    <n v="2667724.6399999997"/>
    <s v="Неврология"/>
    <n v="1.1200000000000001"/>
    <s v="Неврология"/>
    <n v="106.4"/>
  </r>
  <r>
    <x v="14"/>
    <x v="14"/>
    <x v="0"/>
    <n v="20171080"/>
    <s v="Демиелинизирующие болезни нервной системы"/>
    <n v="3"/>
    <n v="0"/>
    <n v="3"/>
    <n v="1.33"/>
    <n v="0.8"/>
    <n v="19055.175999999999"/>
    <n v="57165.527999999998"/>
    <n v="0"/>
    <n v="57165.527999999998"/>
    <s v="Неврология"/>
    <n v="1.1200000000000001"/>
    <s v="Неврология"/>
    <n v="3.99"/>
  </r>
  <r>
    <x v="3"/>
    <x v="3"/>
    <x v="0"/>
    <n v="20171081"/>
    <s v="Эпилепсия, судороги (уровень 1)"/>
    <n v="9"/>
    <m/>
    <n v="9"/>
    <n v="0.96"/>
    <n v="0.95099999999999996"/>
    <n v="16350.200639999997"/>
    <n v="147151.80575999999"/>
    <n v="0"/>
    <n v="147151.80575999999"/>
    <s v="Неврология"/>
    <n v="1.1200000000000001"/>
    <s v="Неврология"/>
    <n v="8.64"/>
  </r>
  <r>
    <x v="6"/>
    <x v="6"/>
    <x v="0"/>
    <n v="20171081"/>
    <s v="Эпилепсия, судороги (уровень 1)"/>
    <n v="35"/>
    <m/>
    <n v="35"/>
    <n v="0.96"/>
    <n v="0.88"/>
    <n v="15129.5232"/>
    <n v="529533.31200000003"/>
    <n v="0"/>
    <n v="529533.31200000003"/>
    <s v="Неврология"/>
    <n v="1.1200000000000001"/>
    <s v="Неврология"/>
    <n v="33.6"/>
  </r>
  <r>
    <x v="7"/>
    <x v="7"/>
    <x v="0"/>
    <n v="20171081"/>
    <s v="Эпилепсия, судороги (уровень 1)"/>
    <n v="13"/>
    <m/>
    <n v="13"/>
    <n v="0.96"/>
    <n v="0.875"/>
    <n v="15043.56"/>
    <n v="195566.28"/>
    <n v="0"/>
    <n v="195566.28"/>
    <s v="Неврология"/>
    <n v="1.1200000000000001"/>
    <s v="Неврология"/>
    <n v="12.48"/>
  </r>
  <r>
    <x v="7"/>
    <x v="7"/>
    <x v="0"/>
    <n v="20171081"/>
    <s v="Эпилепсия, судороги (уровень 1)"/>
    <n v="8"/>
    <m/>
    <n v="8"/>
    <n v="0.96"/>
    <n v="0.875"/>
    <n v="15043.56"/>
    <n v="120348.48"/>
    <n v="0"/>
    <n v="120348.48"/>
    <s v="Неврология"/>
    <n v="1.1200000000000001"/>
    <s v="Педиатрия"/>
    <n v="7.68"/>
  </r>
  <r>
    <x v="8"/>
    <x v="8"/>
    <x v="0"/>
    <n v="20171081"/>
    <s v="Эпилепсия, судороги (уровень 1)"/>
    <n v="75"/>
    <n v="25"/>
    <n v="100"/>
    <n v="0.96"/>
    <n v="1"/>
    <n v="17192.64"/>
    <n v="1289448"/>
    <n v="429816"/>
    <n v="1719264"/>
    <s v="Неврология"/>
    <n v="1.1200000000000001"/>
    <s v="Неврология"/>
    <n v="96"/>
  </r>
  <r>
    <x v="9"/>
    <x v="9"/>
    <x v="0"/>
    <n v="20171081"/>
    <s v="Эпилепсия, судороги (уровень 1)"/>
    <n v="50"/>
    <n v="10"/>
    <n v="60"/>
    <n v="0.96"/>
    <n v="1.4"/>
    <n v="24069.695999999996"/>
    <n v="1203484.7999999998"/>
    <n v="240696.95999999996"/>
    <n v="1444181.7599999998"/>
    <s v="Неврология"/>
    <n v="1.1200000000000001"/>
    <s v="Неврология"/>
    <n v="57.599999999999994"/>
  </r>
  <r>
    <x v="10"/>
    <x v="10"/>
    <x v="0"/>
    <n v="20171081"/>
    <s v="Эпилепсия, судороги (уровень 1)"/>
    <n v="15"/>
    <m/>
    <n v="15"/>
    <n v="0.96"/>
    <n v="0.875"/>
    <n v="15043.56"/>
    <n v="225653.4"/>
    <n v="0"/>
    <n v="225653.4"/>
    <s v="Неврология"/>
    <n v="1.1200000000000001"/>
    <s v="Терапия"/>
    <n v="14.399999999999999"/>
  </r>
  <r>
    <x v="10"/>
    <x v="10"/>
    <x v="0"/>
    <n v="20171081"/>
    <s v="Эпилепсия, судороги (уровень 1)"/>
    <n v="7"/>
    <m/>
    <n v="7"/>
    <n v="0.96"/>
    <n v="0.875"/>
    <n v="15043.56"/>
    <n v="105304.92"/>
    <n v="0"/>
    <n v="105304.92"/>
    <s v="Неврология"/>
    <n v="1.1200000000000001"/>
    <s v="Неврология"/>
    <n v="6.72"/>
  </r>
  <r>
    <x v="13"/>
    <x v="13"/>
    <x v="0"/>
    <n v="20171081"/>
    <s v="Эпилепсия, судороги (уровень 1)"/>
    <n v="210"/>
    <n v="59"/>
    <n v="269"/>
    <n v="0.96"/>
    <n v="1"/>
    <n v="17192.64"/>
    <n v="3610454.4"/>
    <n v="1014365.76"/>
    <n v="4624820.16"/>
    <s v="Неврология"/>
    <n v="1.1200000000000001"/>
    <s v="Неврология"/>
    <n v="258.24"/>
  </r>
  <r>
    <x v="14"/>
    <x v="14"/>
    <x v="0"/>
    <n v="20171081"/>
    <s v="Эпилепсия, судороги (уровень 1)"/>
    <n v="3"/>
    <n v="0"/>
    <n v="3"/>
    <n v="0.96"/>
    <n v="0.8"/>
    <n v="13754.112000000001"/>
    <n v="41262.336000000003"/>
    <n v="0"/>
    <n v="41262.336000000003"/>
    <s v="Неврология"/>
    <n v="1.1200000000000001"/>
    <s v="Неврология"/>
    <n v="2.88"/>
  </r>
  <r>
    <x v="0"/>
    <x v="0"/>
    <x v="0"/>
    <n v="20171081"/>
    <s v="Эпилепсия, судороги (уровень 1)"/>
    <n v="12"/>
    <n v="2"/>
    <n v="14"/>
    <n v="0.96"/>
    <n v="0.875"/>
    <n v="15043.56"/>
    <n v="180522.72"/>
    <n v="30087.119999999999"/>
    <n v="210609.84"/>
    <s v="Неврология"/>
    <n v="1.1200000000000001"/>
    <s v="Неврология"/>
    <n v="13.44"/>
  </r>
  <r>
    <x v="11"/>
    <x v="11"/>
    <x v="0"/>
    <n v="20171081"/>
    <s v="Эпилепсия, судороги (уровень 1)"/>
    <n v="19"/>
    <n v="1"/>
    <n v="20"/>
    <n v="0.96"/>
    <n v="0.95099999999999996"/>
    <n v="16350.200639999997"/>
    <n v="310653.81215999997"/>
    <n v="16350.200639999997"/>
    <n v="327004.01279999997"/>
    <s v="Неврология"/>
    <n v="1.1200000000000001"/>
    <s v="Неврология"/>
    <n v="19.2"/>
  </r>
  <r>
    <x v="13"/>
    <x v="13"/>
    <x v="0"/>
    <n v="20171082"/>
    <s v="Эпилепсия, судороги (уровень 2)"/>
    <n v="5"/>
    <n v="3"/>
    <n v="8"/>
    <n v="2.0099999999999998"/>
    <n v="1"/>
    <n v="35997.089999999997"/>
    <n v="179985.44999999998"/>
    <n v="107991.26999999999"/>
    <n v="287976.71999999997"/>
    <s v="Неврология"/>
    <n v="1.1200000000000001"/>
    <s v="Неврология"/>
    <n v="16.079999999999998"/>
  </r>
  <r>
    <x v="2"/>
    <x v="2"/>
    <x v="0"/>
    <n v="20171083"/>
    <s v="Расстройства периферической нервной системы"/>
    <n v="95"/>
    <n v="41"/>
    <n v="136"/>
    <n v="1.02"/>
    <n v="0.88"/>
    <n v="16075.118400000001"/>
    <n v="1527136.2480000001"/>
    <n v="659079.85440000007"/>
    <n v="2186216.1024000002"/>
    <s v="Неврология"/>
    <n v="1.1200000000000001"/>
    <s v="Неврология"/>
    <n v="138.72"/>
  </r>
  <r>
    <x v="12"/>
    <x v="12"/>
    <x v="0"/>
    <n v="20171083"/>
    <s v="Расстройства периферической нервной системы"/>
    <n v="7"/>
    <n v="3"/>
    <n v="10"/>
    <n v="1.02"/>
    <n v="0.7"/>
    <n v="12787.026"/>
    <n v="89509.182000000001"/>
    <n v="38361.078000000001"/>
    <n v="127870.26000000001"/>
    <s v="Неврология"/>
    <n v="1.1200000000000001"/>
    <s v="Неврология"/>
    <n v="10.199999999999999"/>
  </r>
  <r>
    <x v="6"/>
    <x v="6"/>
    <x v="0"/>
    <n v="20171083"/>
    <s v="Расстройства периферической нервной системы"/>
    <n v="20"/>
    <m/>
    <n v="20"/>
    <n v="1.02"/>
    <n v="0.88"/>
    <n v="16075.118400000001"/>
    <n v="321502.36800000002"/>
    <n v="0"/>
    <n v="321502.36800000002"/>
    <s v="Неврология"/>
    <n v="1.1200000000000001"/>
    <s v="Неврология"/>
    <n v="20.399999999999999"/>
  </r>
  <r>
    <x v="7"/>
    <x v="7"/>
    <x v="0"/>
    <n v="20171083"/>
    <s v="Расстройства периферической нервной системы"/>
    <n v="18"/>
    <m/>
    <n v="18"/>
    <n v="1.02"/>
    <n v="0.875"/>
    <n v="15983.782500000001"/>
    <n v="287708.08500000002"/>
    <n v="0"/>
    <n v="287708.08500000002"/>
    <s v="Неврология"/>
    <n v="1.1200000000000001"/>
    <s v="Неврология"/>
    <n v="18.36"/>
  </r>
  <r>
    <x v="8"/>
    <x v="8"/>
    <x v="0"/>
    <n v="20171083"/>
    <s v="Расстройства периферической нервной системы"/>
    <n v="90"/>
    <n v="25"/>
    <n v="115"/>
    <n v="1.02"/>
    <n v="1"/>
    <n v="18267.18"/>
    <n v="1644046.2"/>
    <n v="456679.5"/>
    <n v="2100725.7000000002"/>
    <s v="Неврология"/>
    <n v="1.1200000000000001"/>
    <s v="Неврология"/>
    <n v="117.3"/>
  </r>
  <r>
    <x v="8"/>
    <x v="8"/>
    <x v="0"/>
    <n v="20171083"/>
    <s v="Расстройства периферической нервной системы"/>
    <n v="2"/>
    <n v="1"/>
    <n v="3"/>
    <n v="1.02"/>
    <n v="1"/>
    <n v="18267.18"/>
    <n v="36534.36"/>
    <n v="18267.18"/>
    <n v="54801.54"/>
    <s v="Неврология"/>
    <n v="1.1200000000000001"/>
    <s v="Нейрохирургия"/>
    <n v="3.06"/>
  </r>
  <r>
    <x v="18"/>
    <x v="18"/>
    <x v="0"/>
    <n v="20171083"/>
    <s v="Расстройства периферической нервной системы"/>
    <n v="30"/>
    <n v="14"/>
    <n v="44"/>
    <n v="1.02"/>
    <n v="0.7"/>
    <n v="12787.026"/>
    <n v="383610.77999999997"/>
    <n v="179018.364"/>
    <n v="562629.14399999997"/>
    <s v="Неврология"/>
    <n v="1.1200000000000001"/>
    <s v="Терапия"/>
    <n v="44.88"/>
  </r>
  <r>
    <x v="9"/>
    <x v="9"/>
    <x v="0"/>
    <n v="20171083"/>
    <s v="Расстройства периферической нервной системы"/>
    <n v="16"/>
    <n v="4"/>
    <n v="20"/>
    <n v="1.02"/>
    <n v="1.4"/>
    <n v="25574.052"/>
    <n v="409184.83199999999"/>
    <n v="102296.208"/>
    <n v="511481.04"/>
    <s v="Неврология"/>
    <n v="1.1200000000000001"/>
    <s v="Неврология"/>
    <n v="20.399999999999999"/>
  </r>
  <r>
    <x v="10"/>
    <x v="10"/>
    <x v="0"/>
    <n v="20171083"/>
    <s v="Расстройства периферической нервной системы"/>
    <n v="19"/>
    <n v="1"/>
    <n v="20"/>
    <n v="1.02"/>
    <n v="0.875"/>
    <n v="15983.782500000001"/>
    <n v="303691.86750000005"/>
    <n v="15983.782500000001"/>
    <n v="319675.65000000002"/>
    <s v="Неврология"/>
    <n v="1.1200000000000001"/>
    <s v="Терапия"/>
    <n v="20.399999999999999"/>
  </r>
  <r>
    <x v="10"/>
    <x v="10"/>
    <x v="0"/>
    <n v="20171083"/>
    <s v="Расстройства периферической нервной системы"/>
    <n v="15"/>
    <n v="1"/>
    <n v="16"/>
    <n v="1.02"/>
    <n v="0.875"/>
    <n v="15983.782500000001"/>
    <n v="239756.73750000002"/>
    <n v="15983.782500000001"/>
    <n v="255740.52000000002"/>
    <s v="Неврология"/>
    <n v="1.1200000000000001"/>
    <s v="Неврология"/>
    <n v="16.32"/>
  </r>
  <r>
    <x v="13"/>
    <x v="13"/>
    <x v="0"/>
    <n v="20171083"/>
    <s v="Расстройства периферической нервной системы"/>
    <n v="30"/>
    <n v="10"/>
    <n v="40"/>
    <n v="1.02"/>
    <n v="1"/>
    <n v="18267.18"/>
    <n v="548015.4"/>
    <n v="182671.8"/>
    <n v="730687.2"/>
    <s v="Неврология"/>
    <n v="1.1200000000000001"/>
    <s v="Неврология"/>
    <n v="40.799999999999997"/>
  </r>
  <r>
    <x v="16"/>
    <x v="16"/>
    <x v="0"/>
    <n v="20171083"/>
    <s v="Расстройства периферической нервной системы"/>
    <n v="100"/>
    <n v="30"/>
    <n v="130"/>
    <n v="1.02"/>
    <n v="1.4"/>
    <n v="25574.052"/>
    <n v="2557405.2000000002"/>
    <n v="767221.55999999994"/>
    <n v="3324626.7600000002"/>
    <s v="Неврология"/>
    <n v="1.1200000000000001"/>
    <s v="Неврология"/>
    <n v="132.6"/>
  </r>
  <r>
    <x v="14"/>
    <x v="14"/>
    <x v="0"/>
    <n v="20171083"/>
    <s v="Расстройства периферической нервной системы"/>
    <n v="35"/>
    <n v="2"/>
    <n v="37"/>
    <n v="1.02"/>
    <n v="0.8"/>
    <n v="14613.744000000001"/>
    <n v="511481.04000000004"/>
    <n v="29227.488000000001"/>
    <n v="540708.52800000005"/>
    <s v="Неврология"/>
    <n v="1.1200000000000001"/>
    <s v="Неврология"/>
    <n v="37.74"/>
  </r>
  <r>
    <x v="0"/>
    <x v="0"/>
    <x v="0"/>
    <n v="20171083"/>
    <s v="Расстройства периферической нервной системы"/>
    <n v="30"/>
    <n v="3"/>
    <n v="33"/>
    <n v="1.02"/>
    <n v="0.875"/>
    <n v="15983.782500000001"/>
    <n v="479513.47500000003"/>
    <n v="47951.347500000003"/>
    <n v="527464.82250000001"/>
    <s v="Неврология"/>
    <n v="1.1200000000000001"/>
    <s v="Неврология"/>
    <n v="33.660000000000004"/>
  </r>
  <r>
    <x v="11"/>
    <x v="11"/>
    <x v="0"/>
    <n v="20171083"/>
    <s v="Расстройства периферической нервной системы"/>
    <n v="10"/>
    <n v="0"/>
    <n v="10"/>
    <n v="1.02"/>
    <n v="0.95099999999999996"/>
    <n v="17372.088179999999"/>
    <n v="173720.88179999997"/>
    <n v="0"/>
    <n v="173720.88179999997"/>
    <s v="Неврология"/>
    <n v="1.1200000000000001"/>
    <s v="Неврология"/>
    <n v="10.199999999999999"/>
  </r>
  <r>
    <x v="13"/>
    <x v="13"/>
    <x v="0"/>
    <n v="20171084"/>
    <s v="Неврологические заболевания, лечение с применением ботулотоксина"/>
    <n v="9"/>
    <n v="1"/>
    <n v="10"/>
    <n v="1.95"/>
    <n v="1"/>
    <n v="34922.549999999996"/>
    <n v="314302.94999999995"/>
    <n v="34922.549999999996"/>
    <n v="349225.49999999994"/>
    <s v="Неврология"/>
    <n v="1.1200000000000001"/>
    <s v="Неврология"/>
    <n v="19.5"/>
  </r>
  <r>
    <x v="16"/>
    <x v="16"/>
    <x v="0"/>
    <n v="20171084"/>
    <s v="Неврологические заболевания, лечение с применением ботулотоксина"/>
    <n v="35"/>
    <n v="15"/>
    <n v="50"/>
    <n v="1.95"/>
    <n v="1"/>
    <n v="34922.549999999996"/>
    <n v="1222289.2499999998"/>
    <n v="523838.24999999994"/>
    <n v="1746127.4999999998"/>
    <s v="Неврология"/>
    <n v="1.1200000000000001"/>
    <s v="Неврология"/>
    <n v="97.5"/>
  </r>
  <r>
    <x v="16"/>
    <x v="16"/>
    <x v="0"/>
    <n v="20171300"/>
    <s v="Комплексное лечение заболеваний нервной системы с применением препаратов иммуноглобулина"/>
    <n v="35"/>
    <n v="15"/>
    <n v="50"/>
    <n v="4.32"/>
    <n v="1"/>
    <n v="77366.880000000005"/>
    <n v="2707840.8000000003"/>
    <n v="1160503.2000000002"/>
    <n v="3868344.0000000005"/>
    <s v="Прочее"/>
    <n v="0.57999999999999996"/>
    <s v="Неврология"/>
    <n v="216"/>
  </r>
  <r>
    <x v="3"/>
    <x v="3"/>
    <x v="0"/>
    <n v="20171085"/>
    <s v="Другие нарушения нервной системы (уровень 1)"/>
    <n v="14"/>
    <m/>
    <n v="14"/>
    <n v="0.74"/>
    <n v="0.95099999999999996"/>
    <n v="12603.279659999998"/>
    <n v="176445.91523999997"/>
    <n v="0"/>
    <n v="176445.91523999997"/>
    <s v="Неврология"/>
    <n v="1.1200000000000001"/>
    <s v="Неврология"/>
    <n v="10.36"/>
  </r>
  <r>
    <x v="4"/>
    <x v="4"/>
    <x v="0"/>
    <n v="20171085"/>
    <s v="Другие нарушения нервной системы (уровень 1)"/>
    <n v="11"/>
    <n v="5"/>
    <n v="16"/>
    <n v="0.74"/>
    <n v="1.4"/>
    <n v="18553.724000000002"/>
    <n v="204090.96400000004"/>
    <n v="92768.62000000001"/>
    <n v="296859.58400000003"/>
    <s v="Неврология"/>
    <n v="1.1200000000000001"/>
    <s v="Терапия"/>
    <n v="11.84"/>
  </r>
  <r>
    <x v="6"/>
    <x v="6"/>
    <x v="0"/>
    <n v="20171085"/>
    <s v="Другие нарушения нервной системы (уровень 1)"/>
    <n v="120"/>
    <n v="2"/>
    <n v="122"/>
    <n v="0.74"/>
    <n v="0.88"/>
    <n v="11662.3408"/>
    <n v="1399480.8959999999"/>
    <n v="23324.6816"/>
    <n v="1422805.5776"/>
    <s v="Неврология"/>
    <n v="1.1200000000000001"/>
    <s v="Неврология"/>
    <n v="90.28"/>
  </r>
  <r>
    <x v="7"/>
    <x v="7"/>
    <x v="0"/>
    <n v="20171085"/>
    <s v="Другие нарушения нервной системы (уровень 1)"/>
    <n v="13"/>
    <m/>
    <n v="13"/>
    <n v="0.74"/>
    <n v="0.875"/>
    <n v="11596.077499999999"/>
    <n v="150749.00750000001"/>
    <n v="0"/>
    <n v="150749.00750000001"/>
    <s v="Неврология"/>
    <n v="1.1200000000000001"/>
    <s v="Неврология"/>
    <n v="9.6199999999999992"/>
  </r>
  <r>
    <x v="7"/>
    <x v="7"/>
    <x v="0"/>
    <n v="20171085"/>
    <s v="Другие нарушения нервной системы (уровень 1)"/>
    <n v="4"/>
    <m/>
    <n v="4"/>
    <n v="0.74"/>
    <n v="0.875"/>
    <n v="11596.077499999999"/>
    <n v="46384.31"/>
    <n v="0"/>
    <n v="46384.31"/>
    <s v="Неврология"/>
    <n v="1.1200000000000001"/>
    <s v="Педиатрия"/>
    <n v="2.96"/>
  </r>
  <r>
    <x v="8"/>
    <x v="8"/>
    <x v="0"/>
    <n v="20171085"/>
    <s v="Другие нарушения нервной системы (уровень 1)"/>
    <n v="8"/>
    <n v="2"/>
    <n v="10"/>
    <n v="0.74"/>
    <n v="1"/>
    <n v="13252.66"/>
    <n v="106021.28"/>
    <n v="26505.32"/>
    <n v="132526.6"/>
    <s v="Неврология"/>
    <n v="1.1200000000000001"/>
    <s v="Кардиология"/>
    <n v="7.4"/>
  </r>
  <r>
    <x v="8"/>
    <x v="8"/>
    <x v="0"/>
    <n v="20171085"/>
    <s v="Другие нарушения нервной системы (уровень 1)"/>
    <n v="70"/>
    <n v="20"/>
    <n v="90"/>
    <n v="0.74"/>
    <n v="1"/>
    <n v="13252.66"/>
    <n v="927686.2"/>
    <n v="265053.2"/>
    <n v="1192739.3999999999"/>
    <s v="Неврология"/>
    <n v="1.1200000000000001"/>
    <s v="Неврология"/>
    <n v="66.599999999999994"/>
  </r>
  <r>
    <x v="8"/>
    <x v="8"/>
    <x v="0"/>
    <n v="20171085"/>
    <s v="Другие нарушения нервной системы (уровень 1)"/>
    <n v="1"/>
    <n v="1"/>
    <n v="2"/>
    <n v="0.74"/>
    <n v="1"/>
    <n v="13252.66"/>
    <n v="13252.66"/>
    <n v="13252.66"/>
    <n v="26505.32"/>
    <s v="Неврология"/>
    <n v="1.1200000000000001"/>
    <s v="Нейрохирургия"/>
    <n v="1.48"/>
  </r>
  <r>
    <x v="9"/>
    <x v="9"/>
    <x v="0"/>
    <n v="20171085"/>
    <s v="Другие нарушения нервной системы (уровень 1)"/>
    <n v="10"/>
    <n v="5"/>
    <n v="15"/>
    <n v="0.74"/>
    <n v="1.4"/>
    <n v="18553.724000000002"/>
    <n v="185537.24000000002"/>
    <n v="92768.62000000001"/>
    <n v="278305.86000000004"/>
    <s v="Неврология"/>
    <n v="1.1200000000000001"/>
    <s v="Неврология"/>
    <n v="11.1"/>
  </r>
  <r>
    <x v="13"/>
    <x v="13"/>
    <x v="0"/>
    <n v="20171085"/>
    <s v="Другие нарушения нервной системы (уровень 1)"/>
    <n v="100"/>
    <n v="50"/>
    <n v="150"/>
    <n v="0.74"/>
    <n v="1"/>
    <n v="13252.66"/>
    <n v="1325266"/>
    <n v="662633"/>
    <n v="1987899"/>
    <s v="Неврология"/>
    <n v="1.1200000000000001"/>
    <s v="Неврология"/>
    <n v="111"/>
  </r>
  <r>
    <x v="13"/>
    <x v="13"/>
    <x v="0"/>
    <n v="20171085"/>
    <s v="Другие нарушения нервной системы (уровень 1)"/>
    <n v="50"/>
    <n v="20"/>
    <n v="70"/>
    <n v="0.74"/>
    <n v="1"/>
    <n v="13252.66"/>
    <n v="662633"/>
    <n v="265053.2"/>
    <n v="927686.2"/>
    <s v="Неврология"/>
    <n v="1.1200000000000001"/>
    <s v="Неонатология"/>
    <n v="51.8"/>
  </r>
  <r>
    <x v="16"/>
    <x v="16"/>
    <x v="0"/>
    <n v="20171085"/>
    <s v="Другие нарушения нервной системы (уровень 1)"/>
    <n v="35"/>
    <n v="15"/>
    <n v="50"/>
    <n v="0.74"/>
    <n v="1.4"/>
    <n v="18553.724000000002"/>
    <n v="649380.34000000008"/>
    <n v="278305.86000000004"/>
    <n v="927686.20000000019"/>
    <s v="Неврология"/>
    <n v="1.1200000000000001"/>
    <s v="Неврология"/>
    <n v="37"/>
  </r>
  <r>
    <x v="14"/>
    <x v="14"/>
    <x v="0"/>
    <n v="20171085"/>
    <s v="Другие нарушения нервной системы (уровень 1)"/>
    <n v="58"/>
    <n v="2"/>
    <n v="60"/>
    <n v="0.74"/>
    <n v="0.8"/>
    <n v="10602.127999999999"/>
    <n v="614923.42399999988"/>
    <n v="21204.255999999998"/>
    <n v="636127.67999999993"/>
    <s v="Неврология"/>
    <n v="1.1200000000000001"/>
    <s v="Неврология"/>
    <n v="44.4"/>
  </r>
  <r>
    <x v="11"/>
    <x v="11"/>
    <x v="0"/>
    <n v="20171085"/>
    <s v="Другие нарушения нервной системы (уровень 1)"/>
    <n v="15"/>
    <n v="0"/>
    <n v="15"/>
    <n v="0.74"/>
    <n v="0.95099999999999996"/>
    <n v="12603.279659999998"/>
    <n v="189049.19489999997"/>
    <n v="0"/>
    <n v="189049.19489999997"/>
    <s v="Неврология"/>
    <n v="1.1200000000000001"/>
    <s v="Терапия"/>
    <n v="11.1"/>
  </r>
  <r>
    <x v="2"/>
    <x v="2"/>
    <x v="0"/>
    <n v="20171086"/>
    <s v="Другие нарушения нервной системы (уровень 2)"/>
    <n v="3"/>
    <n v="1"/>
    <n v="4"/>
    <n v="0.99"/>
    <n v="0.88"/>
    <n v="15602.3208"/>
    <n v="46806.962399999997"/>
    <n v="15602.3208"/>
    <n v="62409.283199999998"/>
    <s v="Неврология"/>
    <n v="1.1200000000000001"/>
    <s v="Неврология"/>
    <n v="3.96"/>
  </r>
  <r>
    <x v="4"/>
    <x v="4"/>
    <x v="0"/>
    <n v="20171086"/>
    <s v="Другие нарушения нервной системы (уровень 2)"/>
    <n v="5"/>
    <n v="2"/>
    <n v="7"/>
    <n v="0.99"/>
    <n v="1.4"/>
    <n v="24821.874"/>
    <n v="124109.37"/>
    <n v="49643.748"/>
    <n v="173753.11799999999"/>
    <s v="Неврология"/>
    <n v="1.1200000000000001"/>
    <s v="Терапия"/>
    <n v="6.93"/>
  </r>
  <r>
    <x v="7"/>
    <x v="7"/>
    <x v="0"/>
    <n v="20171086"/>
    <s v="Другие нарушения нервной системы (уровень 2)"/>
    <n v="8"/>
    <m/>
    <n v="8"/>
    <n v="0.99"/>
    <n v="0.875"/>
    <n v="15513.671249999999"/>
    <n v="124109.37"/>
    <n v="0"/>
    <n v="124109.37"/>
    <s v="Неврология"/>
    <n v="1.1200000000000001"/>
    <s v="Неврология"/>
    <n v="7.92"/>
  </r>
  <r>
    <x v="8"/>
    <x v="8"/>
    <x v="0"/>
    <n v="20171086"/>
    <s v="Другие нарушения нервной системы (уровень 2)"/>
    <n v="5"/>
    <n v="1"/>
    <n v="6"/>
    <n v="0.99"/>
    <n v="1"/>
    <n v="17729.91"/>
    <n v="88649.55"/>
    <n v="17729.91"/>
    <n v="106379.46"/>
    <s v="Неврология"/>
    <n v="1.1200000000000001"/>
    <s v="Неврология"/>
    <n v="5.9399999999999995"/>
  </r>
  <r>
    <x v="18"/>
    <x v="18"/>
    <x v="0"/>
    <n v="20171086"/>
    <s v="Другие нарушения нервной системы (уровень 2)"/>
    <n v="30"/>
    <n v="20"/>
    <n v="50"/>
    <n v="0.99"/>
    <n v="0.7"/>
    <n v="12410.937"/>
    <n v="372328.11"/>
    <n v="248218.74"/>
    <n v="620546.85"/>
    <s v="Неврология"/>
    <n v="1.1200000000000001"/>
    <s v="Неврология"/>
    <n v="49.5"/>
  </r>
  <r>
    <x v="9"/>
    <x v="9"/>
    <x v="0"/>
    <n v="20171086"/>
    <s v="Другие нарушения нервной системы (уровень 2)"/>
    <n v="150"/>
    <n v="35"/>
    <n v="185"/>
    <n v="0.99"/>
    <n v="1.4"/>
    <n v="24821.874"/>
    <n v="3723281.1"/>
    <n v="868765.59"/>
    <n v="4592046.6900000004"/>
    <s v="Неврология"/>
    <n v="1.1200000000000001"/>
    <s v="Неврология"/>
    <n v="183.15"/>
  </r>
  <r>
    <x v="13"/>
    <x v="13"/>
    <x v="0"/>
    <n v="20171086"/>
    <s v="Другие нарушения нервной системы (уровень 2)"/>
    <n v="70"/>
    <n v="30"/>
    <n v="100"/>
    <n v="0.99"/>
    <n v="1"/>
    <n v="17729.91"/>
    <n v="1241093.7"/>
    <n v="531897.30000000005"/>
    <n v="1772991"/>
    <s v="Неврология"/>
    <n v="1.1200000000000001"/>
    <s v="Неврология"/>
    <n v="99"/>
  </r>
  <r>
    <x v="16"/>
    <x v="16"/>
    <x v="0"/>
    <n v="20171086"/>
    <s v="Другие нарушения нервной системы (уровень 2)"/>
    <n v="45"/>
    <n v="25"/>
    <n v="70"/>
    <n v="0.99"/>
    <n v="1.4"/>
    <n v="24821.874"/>
    <n v="1116984.33"/>
    <n v="620546.85"/>
    <n v="1737531.1800000002"/>
    <s v="Неврология"/>
    <n v="1.1200000000000001"/>
    <s v="Неврология"/>
    <n v="69.3"/>
  </r>
  <r>
    <x v="0"/>
    <x v="0"/>
    <x v="0"/>
    <n v="20171086"/>
    <s v="Другие нарушения нервной системы (уровень 2)"/>
    <n v="60"/>
    <n v="7"/>
    <n v="67"/>
    <n v="0.99"/>
    <n v="0.875"/>
    <n v="15513.671249999999"/>
    <n v="930820.27499999991"/>
    <n v="108595.69875"/>
    <n v="1039415.9737499999"/>
    <s v="Неврология"/>
    <n v="1.1200000000000001"/>
    <s v="Неврология"/>
    <n v="66.33"/>
  </r>
  <r>
    <x v="11"/>
    <x v="11"/>
    <x v="0"/>
    <n v="20171086"/>
    <s v="Другие нарушения нервной системы (уровень 2)"/>
    <n v="14"/>
    <n v="1"/>
    <n v="15"/>
    <n v="0.99"/>
    <n v="0.95099999999999996"/>
    <n v="16861.144409999997"/>
    <n v="236056.02173999997"/>
    <n v="16861.144409999997"/>
    <n v="252917.16614999998"/>
    <s v="Неврология"/>
    <n v="1.1200000000000001"/>
    <s v="Неврология"/>
    <n v="14.85"/>
  </r>
  <r>
    <x v="3"/>
    <x v="3"/>
    <x v="0"/>
    <n v="20171087"/>
    <s v="Транзиторные ишемические приступы, сосудистые мозговые синдромы"/>
    <n v="160"/>
    <n v="11"/>
    <n v="171"/>
    <n v="1.1499999999999999"/>
    <n v="0.95099999999999996"/>
    <n v="19586.177849999996"/>
    <n v="3133788.4559999993"/>
    <n v="215447.95634999996"/>
    <n v="3349236.4123499994"/>
    <s v="Неврология"/>
    <n v="1.1200000000000001"/>
    <s v="Неврология"/>
    <n v="196.64999999999998"/>
  </r>
  <r>
    <x v="6"/>
    <x v="6"/>
    <x v="0"/>
    <n v="20171087"/>
    <s v="Транзиторные ишемические приступы, сосудистые мозговые синдромы"/>
    <n v="45"/>
    <m/>
    <n v="45"/>
    <n v="1.1499999999999999"/>
    <n v="0.88"/>
    <n v="18123.907999999999"/>
    <n v="815575.86"/>
    <n v="0"/>
    <n v="815575.86"/>
    <s v="Неврология"/>
    <n v="1.1200000000000001"/>
    <s v="Неврология"/>
    <n v="51.749999999999993"/>
  </r>
  <r>
    <x v="7"/>
    <x v="7"/>
    <x v="0"/>
    <n v="20171087"/>
    <s v="Транзиторные ишемические приступы, сосудистые мозговые синдромы"/>
    <n v="21"/>
    <n v="2"/>
    <n v="23"/>
    <n v="1.1499999999999999"/>
    <n v="0.875"/>
    <n v="18020.931249999998"/>
    <n v="378439.55624999997"/>
    <n v="36041.862499999996"/>
    <n v="414481.41874999995"/>
    <s v="Неврология"/>
    <n v="1.1200000000000001"/>
    <s v="Неврология"/>
    <n v="26.45"/>
  </r>
  <r>
    <x v="8"/>
    <x v="8"/>
    <x v="0"/>
    <n v="20171087"/>
    <s v="Транзиторные ишемические приступы, сосудистые мозговые синдромы"/>
    <n v="281"/>
    <n v="79"/>
    <n v="360"/>
    <n v="1.1499999999999999"/>
    <n v="1"/>
    <n v="20595.349999999999"/>
    <n v="5787293.3499999996"/>
    <n v="1627032.65"/>
    <n v="7414326"/>
    <s v="Неврология"/>
    <n v="1.1200000000000001"/>
    <s v="Неврология"/>
    <n v="413.99999999999994"/>
  </r>
  <r>
    <x v="18"/>
    <x v="18"/>
    <x v="0"/>
    <n v="20171087"/>
    <s v="Транзиторные ишемические приступы, сосудистые мозговые синдромы"/>
    <n v="30"/>
    <n v="20"/>
    <n v="50"/>
    <n v="1.1499999999999999"/>
    <n v="0.7"/>
    <n v="14416.744999999999"/>
    <n v="432502.35"/>
    <n v="288334.89999999997"/>
    <n v="720837.25"/>
    <s v="Неврология"/>
    <n v="1.1200000000000001"/>
    <s v="Неврология"/>
    <n v="57.499999999999993"/>
  </r>
  <r>
    <x v="10"/>
    <x v="10"/>
    <x v="0"/>
    <n v="20171087"/>
    <s v="Транзиторные ишемические приступы, сосудистые мозговые синдромы"/>
    <n v="28"/>
    <n v="2"/>
    <n v="30"/>
    <n v="1.1499999999999999"/>
    <n v="0.875"/>
    <n v="18020.931249999998"/>
    <n v="504586.07499999995"/>
    <n v="36041.862499999996"/>
    <n v="540627.9375"/>
    <s v="Неврология"/>
    <n v="1.1200000000000001"/>
    <s v="Терапия"/>
    <n v="34.5"/>
  </r>
  <r>
    <x v="10"/>
    <x v="10"/>
    <x v="0"/>
    <n v="20171087"/>
    <s v="Транзиторные ишемические приступы, сосудистые мозговые синдромы"/>
    <n v="25"/>
    <n v="2"/>
    <n v="27"/>
    <n v="1.1499999999999999"/>
    <n v="0.875"/>
    <n v="18020.931249999998"/>
    <n v="450523.28124999994"/>
    <n v="36041.862499999996"/>
    <n v="486565.14374999993"/>
    <s v="Неврология"/>
    <n v="1.1200000000000001"/>
    <s v="Неврология"/>
    <n v="31.049999999999997"/>
  </r>
  <r>
    <x v="13"/>
    <x v="13"/>
    <x v="0"/>
    <n v="20171087"/>
    <s v="Транзиторные ишемические приступы, сосудистые мозговые синдромы"/>
    <n v="9"/>
    <n v="1"/>
    <n v="10"/>
    <n v="1.1499999999999999"/>
    <n v="1"/>
    <n v="20595.349999999999"/>
    <n v="185358.15"/>
    <n v="20595.349999999999"/>
    <n v="205953.5"/>
    <s v="Неврология"/>
    <n v="1.1200000000000001"/>
    <s v="Неврология"/>
    <n v="11.5"/>
  </r>
  <r>
    <x v="16"/>
    <x v="16"/>
    <x v="0"/>
    <n v="20171087"/>
    <s v="Транзиторные ишемические приступы, сосудистые мозговые синдромы"/>
    <n v="25"/>
    <n v="10"/>
    <n v="35"/>
    <n v="1.1499999999999999"/>
    <n v="1.4"/>
    <n v="28833.489999999998"/>
    <n v="720837.25"/>
    <n v="288334.89999999997"/>
    <n v="1009172.1499999999"/>
    <s v="Неврология"/>
    <n v="1.1200000000000001"/>
    <s v="Неврология"/>
    <n v="40.25"/>
  </r>
  <r>
    <x v="14"/>
    <x v="14"/>
    <x v="0"/>
    <n v="20171087"/>
    <s v="Транзиторные ишемические приступы, сосудистые мозговые синдромы"/>
    <n v="25"/>
    <n v="0"/>
    <n v="25"/>
    <n v="1.1499999999999999"/>
    <n v="0.8"/>
    <n v="16476.28"/>
    <n v="411907"/>
    <n v="0"/>
    <n v="411907"/>
    <s v="Неврология"/>
    <n v="1.1200000000000001"/>
    <s v="Неврология"/>
    <n v="28.749999999999996"/>
  </r>
  <r>
    <x v="0"/>
    <x v="0"/>
    <x v="0"/>
    <n v="20171087"/>
    <s v="Транзиторные ишемические приступы, сосудистые мозговые синдромы"/>
    <n v="60"/>
    <n v="7"/>
    <n v="67"/>
    <n v="1.1499999999999999"/>
    <n v="0.875"/>
    <n v="18020.931249999998"/>
    <n v="1081255.8749999998"/>
    <n v="126146.51874999999"/>
    <n v="1207402.3937499998"/>
    <s v="Неврология"/>
    <n v="1.1200000000000001"/>
    <s v="Неврология"/>
    <n v="77.05"/>
  </r>
  <r>
    <x v="11"/>
    <x v="11"/>
    <x v="0"/>
    <n v="20171087"/>
    <s v="Транзиторные ишемические приступы, сосудистые мозговые синдромы"/>
    <n v="21"/>
    <n v="1"/>
    <n v="22"/>
    <n v="1.1499999999999999"/>
    <n v="0.95099999999999996"/>
    <n v="19586.177849999996"/>
    <n v="411309.73484999995"/>
    <n v="19586.177849999996"/>
    <n v="430895.91269999993"/>
    <s v="Неврология"/>
    <n v="1.1200000000000001"/>
    <s v="Неврология"/>
    <n v="25.299999999999997"/>
  </r>
  <r>
    <x v="3"/>
    <x v="3"/>
    <x v="0"/>
    <n v="20171088"/>
    <s v="Кровоизлияние в мозг"/>
    <n v="0"/>
    <n v="0"/>
    <n v="0"/>
    <n v="2.82"/>
    <n v="0.95099999999999996"/>
    <n v="48028.71437999999"/>
    <n v="0"/>
    <n v="0"/>
    <n v="0"/>
    <s v="Неврология"/>
    <n v="1.1200000000000001"/>
    <s v="Неврология"/>
    <n v="0"/>
  </r>
  <r>
    <x v="4"/>
    <x v="4"/>
    <x v="0"/>
    <n v="20171088"/>
    <s v="Кровоизлияние в мозг"/>
    <n v="3"/>
    <n v="2"/>
    <n v="5"/>
    <n v="2.82"/>
    <n v="1.4"/>
    <n v="70704.731999999989"/>
    <n v="212114.19599999997"/>
    <n v="141409.46399999998"/>
    <n v="353523.65999999992"/>
    <s v="Неврология"/>
    <n v="1.1200000000000001"/>
    <s v="Терапия"/>
    <n v="14.1"/>
  </r>
  <r>
    <x v="6"/>
    <x v="6"/>
    <x v="0"/>
    <n v="20171088"/>
    <s v="Кровоизлияние в мозг"/>
    <n v="20"/>
    <m/>
    <n v="20"/>
    <n v="2.82"/>
    <n v="0.88"/>
    <n v="44442.974399999999"/>
    <n v="888859.48800000001"/>
    <n v="0"/>
    <n v="888859.48800000001"/>
    <s v="Неврология"/>
    <n v="1.1200000000000001"/>
    <s v="Неврология"/>
    <n v="56.4"/>
  </r>
  <r>
    <x v="8"/>
    <x v="8"/>
    <x v="0"/>
    <n v="20171088"/>
    <s v="Кровоизлияние в мозг"/>
    <n v="117"/>
    <n v="33"/>
    <n v="150"/>
    <n v="2.82"/>
    <n v="1"/>
    <n v="50503.38"/>
    <n v="5908895.46"/>
    <n v="1666611.5399999998"/>
    <n v="7575507"/>
    <s v="Неврология"/>
    <n v="1.1200000000000001"/>
    <s v="Неврология"/>
    <n v="423"/>
  </r>
  <r>
    <x v="8"/>
    <x v="8"/>
    <x v="0"/>
    <n v="20171088"/>
    <s v="Кровоизлияние в мозг"/>
    <n v="20"/>
    <n v="5"/>
    <n v="25"/>
    <n v="2.82"/>
    <n v="1"/>
    <n v="50503.38"/>
    <n v="1010067.6"/>
    <n v="252516.9"/>
    <n v="1262584.5"/>
    <s v="Неврология"/>
    <n v="1.1200000000000001"/>
    <s v="Нейрохирургия"/>
    <n v="70.5"/>
  </r>
  <r>
    <x v="13"/>
    <x v="13"/>
    <x v="0"/>
    <n v="20171088"/>
    <s v="Кровоизлияние в мозг"/>
    <n v="3"/>
    <m/>
    <n v="3"/>
    <n v="2.82"/>
    <n v="1"/>
    <n v="50503.38"/>
    <n v="151510.13999999998"/>
    <n v="0"/>
    <n v="151510.13999999998"/>
    <s v="Неврология"/>
    <n v="1.1200000000000001"/>
    <s v="Неврология"/>
    <n v="8.4599999999999991"/>
  </r>
  <r>
    <x v="16"/>
    <x v="16"/>
    <x v="0"/>
    <n v="20171088"/>
    <s v="Кровоизлияние в мозг"/>
    <n v="7"/>
    <n v="3"/>
    <n v="10"/>
    <n v="2.82"/>
    <n v="1.4"/>
    <n v="70704.731999999989"/>
    <n v="494933.12399999995"/>
    <n v="212114.19599999997"/>
    <n v="707047.32"/>
    <s v="Неврология"/>
    <n v="1.1200000000000001"/>
    <s v="Неврология"/>
    <n v="28.2"/>
  </r>
  <r>
    <x v="11"/>
    <x v="11"/>
    <x v="0"/>
    <n v="20171088"/>
    <s v="Кровоизлияние в мозг"/>
    <n v="0"/>
    <n v="0"/>
    <n v="0"/>
    <n v="2.82"/>
    <n v="0.95099999999999996"/>
    <n v="48028.71437999999"/>
    <n v="0"/>
    <n v="0"/>
    <n v="0"/>
    <s v="Неврология"/>
    <n v="1.1200000000000001"/>
    <s v="Неврология"/>
    <n v="0"/>
  </r>
  <r>
    <x v="3"/>
    <x v="3"/>
    <x v="0"/>
    <n v="20171089"/>
    <s v="Инфаркт мозга (уровень 1)"/>
    <n v="0"/>
    <n v="0"/>
    <n v="0"/>
    <n v="2.52"/>
    <n v="0.95099999999999996"/>
    <n v="42919.276679999995"/>
    <n v="0"/>
    <n v="0"/>
    <n v="0"/>
    <s v="Неврология"/>
    <n v="1.1200000000000001"/>
    <s v="Неврология"/>
    <n v="0"/>
  </r>
  <r>
    <x v="4"/>
    <x v="4"/>
    <x v="0"/>
    <n v="20171089"/>
    <s v="Инфаркт мозга (уровень 1)"/>
    <n v="2"/>
    <n v="1"/>
    <n v="3"/>
    <n v="2.52"/>
    <n v="1.4"/>
    <n v="63182.95199999999"/>
    <n v="126365.90399999998"/>
    <n v="63182.95199999999"/>
    <n v="189548.85599999997"/>
    <s v="Неврология"/>
    <n v="1.1200000000000001"/>
    <s v="Терапия"/>
    <n v="7.5600000000000005"/>
  </r>
  <r>
    <x v="6"/>
    <x v="6"/>
    <x v="0"/>
    <n v="20171089"/>
    <s v="Инфаркт мозга (уровень 1)"/>
    <n v="131"/>
    <n v="1"/>
    <n v="132"/>
    <n v="2.52"/>
    <n v="0.88"/>
    <n v="39714.998399999997"/>
    <n v="5202664.7903999994"/>
    <n v="39714.998399999997"/>
    <n v="5242379.7887999993"/>
    <s v="Неврология"/>
    <n v="1.1200000000000001"/>
    <s v="Неврология"/>
    <n v="332.64"/>
  </r>
  <r>
    <x v="8"/>
    <x v="8"/>
    <x v="0"/>
    <n v="20171089"/>
    <s v="Инфаркт мозга (уровень 1)"/>
    <n v="751"/>
    <n v="214"/>
    <n v="965"/>
    <n v="2.52"/>
    <n v="1"/>
    <n v="45130.68"/>
    <n v="33893140.68"/>
    <n v="9657965.5199999996"/>
    <n v="43551106.200000003"/>
    <s v="Неврология"/>
    <n v="1.1200000000000001"/>
    <s v="Неврология"/>
    <n v="2431.8000000000002"/>
  </r>
  <r>
    <x v="11"/>
    <x v="11"/>
    <x v="0"/>
    <n v="20171089"/>
    <s v="Инфаркт мозга (уровень 1)"/>
    <n v="0"/>
    <n v="0"/>
    <n v="0"/>
    <n v="2.52"/>
    <n v="0.95099999999999996"/>
    <n v="42919.276679999995"/>
    <n v="0"/>
    <n v="0"/>
    <n v="0"/>
    <s v="Неврология"/>
    <n v="1.1200000000000001"/>
    <s v="Неврология"/>
    <n v="0"/>
  </r>
  <r>
    <x v="8"/>
    <x v="8"/>
    <x v="0"/>
    <n v="20171090"/>
    <s v="Инфаркт мозга (уровень 2)"/>
    <n v="78"/>
    <n v="22"/>
    <n v="100"/>
    <n v="3.12"/>
    <n v="1"/>
    <n v="55876.08"/>
    <n v="4358334.24"/>
    <n v="1229273.76"/>
    <n v="5587608"/>
    <s v="Неврология"/>
    <n v="1.1200000000000001"/>
    <s v="Неврология"/>
    <n v="312"/>
  </r>
  <r>
    <x v="16"/>
    <x v="16"/>
    <x v="0"/>
    <n v="20171090"/>
    <s v="Инфаркт мозга (уровень 2)"/>
    <n v="7"/>
    <n v="3"/>
    <n v="10"/>
    <n v="3.12"/>
    <n v="1.4"/>
    <n v="78226.511999999988"/>
    <n v="547585.58399999992"/>
    <n v="234679.53599999996"/>
    <n v="782265.11999999988"/>
    <s v="Неврология"/>
    <n v="1.1200000000000001"/>
    <s v="Неврология"/>
    <n v="31.200000000000003"/>
  </r>
  <r>
    <x v="8"/>
    <x v="8"/>
    <x v="0"/>
    <n v="20171091"/>
    <s v="Инфаркт мозга (уровень 3)"/>
    <n v="94"/>
    <n v="26"/>
    <n v="120"/>
    <n v="4.51"/>
    <n v="1"/>
    <n v="80769.59"/>
    <n v="7592341.46"/>
    <n v="2100009.34"/>
    <n v="9692350.8000000007"/>
    <s v="Неврология"/>
    <n v="1.1200000000000001"/>
    <s v="Неврология"/>
    <n v="541.19999999999993"/>
  </r>
  <r>
    <x v="12"/>
    <x v="12"/>
    <x v="0"/>
    <n v="20171092"/>
    <s v="Другие цереброваскулярные болезни"/>
    <n v="7"/>
    <n v="3"/>
    <n v="10"/>
    <n v="0.82"/>
    <n v="0.7"/>
    <n v="10279.766"/>
    <n v="71958.361999999994"/>
    <n v="30839.297999999999"/>
    <n v="102797.65999999999"/>
    <s v="Неврология"/>
    <n v="1.1200000000000001"/>
    <s v="Неврология"/>
    <n v="8.1999999999999993"/>
  </r>
  <r>
    <x v="3"/>
    <x v="3"/>
    <x v="0"/>
    <n v="20171092"/>
    <s v="Другие цереброваскулярные болезни"/>
    <n v="80"/>
    <n v="10"/>
    <n v="90"/>
    <n v="0.82"/>
    <n v="0.95099999999999996"/>
    <n v="13965.79638"/>
    <n v="1117263.7104"/>
    <n v="139657.9638"/>
    <n v="1256921.6742"/>
    <s v="Неврология"/>
    <n v="1.1200000000000001"/>
    <s v="Неврология"/>
    <n v="73.8"/>
  </r>
  <r>
    <x v="6"/>
    <x v="6"/>
    <x v="0"/>
    <n v="20171092"/>
    <s v="Другие цереброваскулярные болезни"/>
    <n v="308"/>
    <n v="3"/>
    <n v="311"/>
    <n v="0.82"/>
    <n v="0.88"/>
    <n v="12923.134399999999"/>
    <n v="3980325.3951999997"/>
    <n v="38769.403200000001"/>
    <n v="4019094.7983999997"/>
    <s v="Неврология"/>
    <n v="1.1200000000000001"/>
    <s v="Неврология"/>
    <n v="255.01999999999998"/>
  </r>
  <r>
    <x v="7"/>
    <x v="7"/>
    <x v="0"/>
    <n v="20171092"/>
    <s v="Другие цереброваскулярные болезни"/>
    <n v="49"/>
    <n v="4"/>
    <n v="53"/>
    <n v="0.82"/>
    <n v="0.875"/>
    <n v="12849.707499999999"/>
    <n v="629635.66749999998"/>
    <n v="51398.829999999994"/>
    <n v="681034.49749999994"/>
    <s v="Неврология"/>
    <n v="1.1200000000000001"/>
    <s v="Неврология"/>
    <n v="43.46"/>
  </r>
  <r>
    <x v="8"/>
    <x v="8"/>
    <x v="0"/>
    <n v="20171092"/>
    <s v="Другие цереброваскулярные болезни"/>
    <n v="312"/>
    <n v="88"/>
    <n v="400"/>
    <n v="0.82"/>
    <n v="1"/>
    <n v="14685.38"/>
    <n v="4581838.5599999996"/>
    <n v="1292313.44"/>
    <n v="5874152"/>
    <s v="Неврология"/>
    <n v="1.1200000000000001"/>
    <s v="Неврология"/>
    <n v="328"/>
  </r>
  <r>
    <x v="18"/>
    <x v="18"/>
    <x v="0"/>
    <n v="20171092"/>
    <s v="Другие цереброваскулярные болезни"/>
    <n v="30"/>
    <n v="20"/>
    <n v="50"/>
    <n v="0.82"/>
    <n v="0.7"/>
    <n v="10279.766"/>
    <n v="308392.98"/>
    <n v="205595.32"/>
    <n v="513988.3"/>
    <s v="Неврология"/>
    <n v="1.1200000000000001"/>
    <s v="Неврология"/>
    <n v="41"/>
  </r>
  <r>
    <x v="9"/>
    <x v="9"/>
    <x v="0"/>
    <n v="20171092"/>
    <s v="Другие цереброваскулярные болезни"/>
    <n v="530"/>
    <n v="125"/>
    <n v="655"/>
    <n v="0.82"/>
    <n v="1.4"/>
    <n v="20559.531999999999"/>
    <n v="10896551.959999999"/>
    <n v="2569941.5"/>
    <n v="13466493.459999999"/>
    <s v="Неврология"/>
    <n v="1.1200000000000001"/>
    <s v="Неврология"/>
    <n v="537.1"/>
  </r>
  <r>
    <x v="10"/>
    <x v="10"/>
    <x v="0"/>
    <n v="20171092"/>
    <s v="Другие цереброваскулярные болезни"/>
    <n v="148"/>
    <n v="5"/>
    <n v="153"/>
    <n v="0.82"/>
    <n v="0.875"/>
    <n v="12849.707499999999"/>
    <n v="1901756.7099999997"/>
    <n v="64248.537499999991"/>
    <n v="1966005.2474999998"/>
    <s v="Неврология"/>
    <n v="1.1200000000000001"/>
    <s v="Терапия"/>
    <n v="125.46"/>
  </r>
  <r>
    <x v="10"/>
    <x v="10"/>
    <x v="0"/>
    <n v="20171092"/>
    <s v="Другие цереброваскулярные болезни"/>
    <n v="133"/>
    <n v="3"/>
    <n v="136"/>
    <n v="0.82"/>
    <n v="0.875"/>
    <n v="12849.707499999999"/>
    <n v="1709011.0974999999"/>
    <n v="38549.122499999998"/>
    <n v="1747560.22"/>
    <s v="Неврология"/>
    <n v="1.1200000000000001"/>
    <s v="Неврология"/>
    <n v="111.52"/>
  </r>
  <r>
    <x v="13"/>
    <x v="13"/>
    <x v="0"/>
    <n v="20171092"/>
    <s v="Другие цереброваскулярные болезни"/>
    <n v="10"/>
    <n v="5"/>
    <n v="15"/>
    <n v="0.82"/>
    <n v="1"/>
    <n v="14685.38"/>
    <n v="146853.79999999999"/>
    <n v="73426.899999999994"/>
    <n v="220280.69999999998"/>
    <s v="Неврология"/>
    <n v="1.1200000000000001"/>
    <s v="Неврология"/>
    <n v="12.299999999999999"/>
  </r>
  <r>
    <x v="16"/>
    <x v="16"/>
    <x v="0"/>
    <n v="20171092"/>
    <s v="Другие цереброваскулярные болезни"/>
    <n v="200"/>
    <n v="95"/>
    <n v="295"/>
    <n v="0.82"/>
    <n v="1.4"/>
    <n v="20559.531999999999"/>
    <n v="4111906.4"/>
    <n v="1953155.54"/>
    <n v="6065061.9399999995"/>
    <s v="Неврология"/>
    <n v="1.1200000000000001"/>
    <s v="Неврология"/>
    <n v="241.89999999999998"/>
  </r>
  <r>
    <x v="14"/>
    <x v="14"/>
    <x v="0"/>
    <n v="20171092"/>
    <s v="Другие цереброваскулярные болезни"/>
    <n v="100"/>
    <n v="2"/>
    <n v="102"/>
    <n v="0.82"/>
    <n v="0.8"/>
    <n v="11748.304"/>
    <n v="1174830.3999999999"/>
    <n v="23496.608"/>
    <n v="1198327.0079999999"/>
    <s v="Неврология"/>
    <n v="1.1200000000000001"/>
    <s v="Неврология"/>
    <n v="83.64"/>
  </r>
  <r>
    <x v="11"/>
    <x v="11"/>
    <x v="0"/>
    <n v="20171092"/>
    <s v="Другие цереброваскулярные болезни"/>
    <n v="131"/>
    <n v="4"/>
    <n v="135"/>
    <n v="0.82"/>
    <n v="0.95099999999999996"/>
    <n v="13965.79638"/>
    <n v="1829519.3257800001"/>
    <n v="55863.185519999999"/>
    <n v="1885382.5113000001"/>
    <s v="Неврология"/>
    <n v="1.1200000000000001"/>
    <s v="Неврология"/>
    <n v="110.69999999999999"/>
  </r>
  <r>
    <x v="11"/>
    <x v="11"/>
    <x v="0"/>
    <n v="20171092"/>
    <s v="Другие цереброваскулярные болезни"/>
    <n v="17"/>
    <n v="3"/>
    <n v="20"/>
    <n v="0.82"/>
    <n v="0.95099999999999996"/>
    <n v="13965.79638"/>
    <n v="237418.53846000001"/>
    <n v="41897.389139999999"/>
    <n v="279315.9276"/>
    <s v="Неврология"/>
    <n v="1.1200000000000001"/>
    <s v="Терапия"/>
    <n v="16.399999999999999"/>
  </r>
  <r>
    <x v="6"/>
    <x v="6"/>
    <x v="0"/>
    <n v="20171093"/>
    <s v="Паралитические синдромы, травма спинного мозга (уровень 1)"/>
    <n v="15"/>
    <m/>
    <n v="15"/>
    <n v="0.98"/>
    <n v="0.88"/>
    <n v="15444.721599999999"/>
    <n v="231670.82399999999"/>
    <n v="0"/>
    <n v="231670.82399999999"/>
    <s v="Нейрохирургия"/>
    <n v="1.2"/>
    <s v="Неврология"/>
    <n v="14.7"/>
  </r>
  <r>
    <x v="7"/>
    <x v="7"/>
    <x v="0"/>
    <n v="20171093"/>
    <s v="Паралитические синдромы, травма спинного мозга (уровень 1)"/>
    <n v="6"/>
    <m/>
    <n v="6"/>
    <n v="0.98"/>
    <n v="0.875"/>
    <n v="15356.967499999999"/>
    <n v="92141.804999999993"/>
    <n v="0"/>
    <n v="92141.804999999993"/>
    <s v="Нейрохирургия"/>
    <n v="1.2"/>
    <s v="Неврология"/>
    <n v="5.88"/>
  </r>
  <r>
    <x v="9"/>
    <x v="9"/>
    <x v="0"/>
    <n v="20171093"/>
    <s v="Паралитические синдромы, травма спинного мозга (уровень 1)"/>
    <n v="4"/>
    <n v="1"/>
    <n v="5"/>
    <n v="0.98"/>
    <n v="1.4"/>
    <n v="24571.147999999997"/>
    <n v="98284.59199999999"/>
    <n v="24571.147999999997"/>
    <n v="122855.73999999999"/>
    <s v="Нейрохирургия"/>
    <n v="1.2"/>
    <s v="Неврология"/>
    <n v="4.9000000000000004"/>
  </r>
  <r>
    <x v="13"/>
    <x v="13"/>
    <x v="0"/>
    <n v="20171093"/>
    <s v="Паралитические синдромы, травма спинного мозга (уровень 1)"/>
    <n v="120"/>
    <n v="10"/>
    <n v="130"/>
    <n v="0.98"/>
    <n v="1"/>
    <n v="17550.82"/>
    <n v="2106098.4"/>
    <n v="175508.2"/>
    <n v="2281606.6"/>
    <s v="Нейрохирургия"/>
    <n v="1.2"/>
    <s v="Нейрохирургия"/>
    <n v="127.39999999999999"/>
  </r>
  <r>
    <x v="0"/>
    <x v="0"/>
    <x v="0"/>
    <n v="20171093"/>
    <s v="Паралитические синдромы, травма спинного мозга (уровень 1)"/>
    <n v="15"/>
    <n v="2"/>
    <n v="17"/>
    <n v="0.98"/>
    <n v="0.875"/>
    <n v="15356.967499999999"/>
    <n v="230354.51249999998"/>
    <n v="30713.934999999998"/>
    <n v="261068.44749999998"/>
    <s v="Нейрохирургия"/>
    <n v="1.2"/>
    <s v="Неврология"/>
    <n v="16.66"/>
  </r>
  <r>
    <x v="8"/>
    <x v="8"/>
    <x v="0"/>
    <n v="20171094"/>
    <s v="Паралитические синдромы, травма спинного мозга (уровень 2)"/>
    <n v="1"/>
    <n v="1"/>
    <n v="2"/>
    <n v="1.49"/>
    <n v="1"/>
    <n v="26684.41"/>
    <n v="26684.41"/>
    <n v="26684.41"/>
    <n v="53368.82"/>
    <s v="Нейрохирургия"/>
    <n v="1.2"/>
    <s v="Нейрохирургия"/>
    <n v="2.98"/>
  </r>
  <r>
    <x v="13"/>
    <x v="13"/>
    <x v="0"/>
    <n v="20171094"/>
    <s v="Паралитические синдромы, травма спинного мозга (уровень 2)"/>
    <n v="5"/>
    <n v="2"/>
    <n v="7"/>
    <n v="1.49"/>
    <n v="1"/>
    <n v="26684.41"/>
    <n v="133422.04999999999"/>
    <n v="53368.82"/>
    <n v="186790.87"/>
    <s v="Нейрохирургия"/>
    <n v="1.2"/>
    <s v="Нейрохирургия"/>
    <n v="10.43"/>
  </r>
  <r>
    <x v="2"/>
    <x v="2"/>
    <x v="0"/>
    <n v="20171095"/>
    <s v="Дорсопатии, спондилопатии, остеопатии"/>
    <n v="161"/>
    <n v="69"/>
    <n v="230"/>
    <n v="0.68"/>
    <n v="1"/>
    <n v="12178.12"/>
    <n v="1960677.32"/>
    <n v="840290.28"/>
    <n v="2800967.6"/>
    <s v="Нейрохирургия"/>
    <n v="1.2"/>
    <s v="Неврология"/>
    <n v="156.4"/>
  </r>
  <r>
    <x v="4"/>
    <x v="4"/>
    <x v="0"/>
    <n v="20171095"/>
    <s v="Дорсопатии, спондилопатии, остеопатии"/>
    <n v="17"/>
    <n v="8"/>
    <n v="25"/>
    <n v="0.68"/>
    <n v="1"/>
    <n v="12178.12"/>
    <n v="207028.04"/>
    <n v="97424.960000000006"/>
    <n v="304453"/>
    <s v="Нейрохирургия"/>
    <n v="1.2"/>
    <s v="Ортопедия"/>
    <n v="17"/>
  </r>
  <r>
    <x v="4"/>
    <x v="4"/>
    <x v="0"/>
    <n v="20171095"/>
    <s v="Дорсопатии, спондилопатии, остеопатии"/>
    <n v="25"/>
    <n v="11"/>
    <n v="36"/>
    <n v="0.68"/>
    <n v="1"/>
    <n v="12178.12"/>
    <n v="304453"/>
    <n v="133959.32"/>
    <n v="438412.32"/>
    <s v="Нейрохирургия"/>
    <n v="1.2"/>
    <s v="Травматология"/>
    <n v="24.48"/>
  </r>
  <r>
    <x v="6"/>
    <x v="6"/>
    <x v="0"/>
    <n v="20171095"/>
    <s v="Дорсопатии, спондилопатии, остеопатии"/>
    <n v="20"/>
    <m/>
    <n v="20"/>
    <n v="0.68"/>
    <n v="1"/>
    <n v="12178.12"/>
    <n v="243562.40000000002"/>
    <n v="0"/>
    <n v="243562.40000000002"/>
    <s v="Нейрохирургия"/>
    <n v="1.2"/>
    <s v="Терапия"/>
    <n v="13.600000000000001"/>
  </r>
  <r>
    <x v="6"/>
    <x v="6"/>
    <x v="0"/>
    <n v="20171095"/>
    <s v="Дорсопатии, спондилопатии, остеопатии"/>
    <n v="198"/>
    <n v="2"/>
    <n v="200"/>
    <n v="0.68"/>
    <n v="1"/>
    <n v="12178.12"/>
    <n v="2411267.7600000002"/>
    <n v="24356.240000000002"/>
    <n v="2435624.0000000005"/>
    <s v="Нейрохирургия"/>
    <n v="1.2"/>
    <s v="Неврология"/>
    <n v="136"/>
  </r>
  <r>
    <x v="6"/>
    <x v="6"/>
    <x v="0"/>
    <n v="20171095"/>
    <s v="Дорсопатии, спондилопатии, остеопатии"/>
    <n v="15"/>
    <n v="1"/>
    <n v="16"/>
    <n v="0.68"/>
    <n v="1"/>
    <n v="12178.12"/>
    <n v="182671.80000000002"/>
    <n v="12178.12"/>
    <n v="194849.92000000001"/>
    <s v="Нейрохирургия"/>
    <n v="1.2"/>
    <s v="Травматология"/>
    <n v="10.88"/>
  </r>
  <r>
    <x v="7"/>
    <x v="7"/>
    <x v="0"/>
    <n v="20171095"/>
    <s v="Дорсопатии, спондилопатии, остеопатии"/>
    <n v="52"/>
    <m/>
    <n v="52"/>
    <n v="0.68"/>
    <n v="1"/>
    <n v="12178.12"/>
    <n v="633262.24"/>
    <n v="0"/>
    <n v="633262.24"/>
    <s v="Нейрохирургия"/>
    <n v="1.2"/>
    <s v="Неврология"/>
    <n v="35.36"/>
  </r>
  <r>
    <x v="8"/>
    <x v="8"/>
    <x v="0"/>
    <n v="20171095"/>
    <s v="Дорсопатии, спондилопатии, остеопатии"/>
    <n v="8"/>
    <n v="2"/>
    <n v="10"/>
    <n v="0.68"/>
    <n v="1"/>
    <n v="12178.12"/>
    <n v="97424.960000000006"/>
    <n v="24356.240000000002"/>
    <n v="121781.20000000001"/>
    <s v="Нейрохирургия"/>
    <n v="1.2"/>
    <s v="Неврология"/>
    <n v="6.8000000000000007"/>
  </r>
  <r>
    <x v="8"/>
    <x v="8"/>
    <x v="0"/>
    <n v="20171095"/>
    <s v="Дорсопатии, спондилопатии, остеопатии"/>
    <n v="2"/>
    <n v="1"/>
    <n v="3"/>
    <n v="0.68"/>
    <n v="1"/>
    <n v="12178.12"/>
    <n v="24356.240000000002"/>
    <n v="12178.12"/>
    <n v="36534.36"/>
    <s v="Нейрохирургия"/>
    <n v="1.2"/>
    <s v="Нейрохирургия"/>
    <n v="2.04"/>
  </r>
  <r>
    <x v="9"/>
    <x v="9"/>
    <x v="0"/>
    <n v="20171095"/>
    <s v="Дорсопатии, спондилопатии, остеопатии"/>
    <n v="137"/>
    <n v="38"/>
    <n v="175"/>
    <n v="0.68"/>
    <n v="1"/>
    <n v="12178.12"/>
    <n v="1668402.4400000002"/>
    <n v="462768.56000000006"/>
    <n v="2131171"/>
    <s v="Нейрохирургия"/>
    <n v="1.2"/>
    <s v="Неврология"/>
    <n v="119.00000000000001"/>
  </r>
  <r>
    <x v="13"/>
    <x v="13"/>
    <x v="0"/>
    <n v="20171095"/>
    <s v="Дорсопатии, спондилопатии, остеопатии"/>
    <n v="15"/>
    <n v="5"/>
    <n v="20"/>
    <n v="0.68"/>
    <n v="1"/>
    <n v="12178.12"/>
    <n v="182671.80000000002"/>
    <n v="60890.600000000006"/>
    <n v="243562.40000000002"/>
    <s v="Нейрохирургия"/>
    <n v="1.2"/>
    <s v="Нейрохирургия"/>
    <n v="13.600000000000001"/>
  </r>
  <r>
    <x v="16"/>
    <x v="16"/>
    <x v="0"/>
    <n v="20171095"/>
    <s v="Дорсопатии, спондилопатии, остеопатии"/>
    <n v="14"/>
    <n v="6"/>
    <n v="20"/>
    <n v="0.68"/>
    <n v="1"/>
    <n v="12178.12"/>
    <n v="170493.68000000002"/>
    <n v="73068.72"/>
    <n v="243562.40000000002"/>
    <s v="Нейрохирургия"/>
    <n v="1.2"/>
    <s v="Нейрохирургия "/>
    <n v="13.600000000000001"/>
  </r>
  <r>
    <x v="0"/>
    <x v="0"/>
    <x v="0"/>
    <n v="20171095"/>
    <s v="Дорсопатии, спондилопатии, остеопатии"/>
    <n v="15"/>
    <n v="1"/>
    <n v="16"/>
    <n v="0.68"/>
    <n v="1"/>
    <n v="12178.12"/>
    <n v="182671.80000000002"/>
    <n v="12178.12"/>
    <n v="194849.92000000001"/>
    <s v="Нейрохирургия"/>
    <n v="1.2"/>
    <s v="Неврология"/>
    <n v="10.88"/>
  </r>
  <r>
    <x v="11"/>
    <x v="11"/>
    <x v="0"/>
    <n v="20171095"/>
    <s v="Дорсопатии, спондилопатии, остеопатии"/>
    <n v="67"/>
    <n v="3"/>
    <n v="70"/>
    <n v="0.68"/>
    <n v="1"/>
    <n v="12178.12"/>
    <n v="815934.04"/>
    <n v="36534.36"/>
    <n v="852468.4"/>
    <s v="Нейрохирургия"/>
    <n v="1.2"/>
    <s v="Неврология"/>
    <n v="47.6"/>
  </r>
  <r>
    <x v="3"/>
    <x v="3"/>
    <x v="0"/>
    <n v="20171096"/>
    <s v="Травмы позвоночника"/>
    <n v="10"/>
    <m/>
    <n v="10"/>
    <n v="1.01"/>
    <n v="0.95099999999999996"/>
    <n v="17201.773590000001"/>
    <n v="172017.7359"/>
    <n v="0"/>
    <n v="172017.7359"/>
    <s v="Нейрохирургия"/>
    <n v="1.2"/>
    <s v="Травматология"/>
    <n v="10.1"/>
  </r>
  <r>
    <x v="4"/>
    <x v="4"/>
    <x v="0"/>
    <n v="20171096"/>
    <s v="Травмы позвоночника"/>
    <n v="13"/>
    <n v="6"/>
    <n v="19"/>
    <n v="1.01"/>
    <n v="1.4"/>
    <n v="25323.325999999997"/>
    <n v="329203.23799999995"/>
    <n v="151939.95599999998"/>
    <n v="481143.1939999999"/>
    <s v="Нейрохирургия"/>
    <n v="1.2"/>
    <s v="Травматология"/>
    <n v="19.190000000000001"/>
  </r>
  <r>
    <x v="6"/>
    <x v="6"/>
    <x v="0"/>
    <n v="20171096"/>
    <s v="Травмы позвоночника"/>
    <n v="5"/>
    <m/>
    <n v="5"/>
    <n v="1.01"/>
    <n v="0.88"/>
    <n v="15917.519200000001"/>
    <n v="79587.596000000005"/>
    <n v="0"/>
    <n v="79587.596000000005"/>
    <s v="Нейрохирургия"/>
    <n v="1.2"/>
    <s v="Травматология"/>
    <n v="5.05"/>
  </r>
  <r>
    <x v="8"/>
    <x v="8"/>
    <x v="0"/>
    <n v="20171096"/>
    <s v="Травмы позвоночника"/>
    <n v="5"/>
    <n v="1"/>
    <n v="6"/>
    <n v="1.01"/>
    <n v="1"/>
    <n v="18088.09"/>
    <n v="90440.45"/>
    <n v="18088.09"/>
    <n v="108528.54"/>
    <s v="Нейрохирургия"/>
    <n v="1.2"/>
    <s v="Нейрохирургия"/>
    <n v="6.0600000000000005"/>
  </r>
  <r>
    <x v="8"/>
    <x v="8"/>
    <x v="0"/>
    <n v="20171096"/>
    <s v="Травмы позвоночника"/>
    <n v="12"/>
    <n v="3"/>
    <n v="15"/>
    <n v="1.01"/>
    <n v="1"/>
    <n v="18088.09"/>
    <n v="217057.08000000002"/>
    <n v="54264.270000000004"/>
    <n v="271321.35000000003"/>
    <s v="Нейрохирургия"/>
    <n v="1.2"/>
    <s v="Травматология"/>
    <n v="15.15"/>
  </r>
  <r>
    <x v="13"/>
    <x v="13"/>
    <x v="0"/>
    <n v="20171096"/>
    <s v="Травмы позвоночника"/>
    <n v="20"/>
    <n v="5"/>
    <n v="25"/>
    <n v="1.01"/>
    <n v="1"/>
    <n v="18088.09"/>
    <n v="361761.8"/>
    <n v="90440.45"/>
    <n v="452202.25"/>
    <s v="Нейрохирургия"/>
    <n v="1.2"/>
    <s v="Нейрохирургия"/>
    <n v="25.25"/>
  </r>
  <r>
    <x v="0"/>
    <x v="0"/>
    <x v="0"/>
    <n v="20171096"/>
    <s v="Травмы позвоночника"/>
    <n v="10"/>
    <n v="2"/>
    <n v="12"/>
    <n v="1.01"/>
    <n v="0.875"/>
    <n v="15827.078750000001"/>
    <n v="158270.78750000001"/>
    <n v="31654.157500000001"/>
    <n v="189924.94500000001"/>
    <s v="Нейрохирургия"/>
    <n v="1.2"/>
    <s v="Неврология"/>
    <n v="12.120000000000001"/>
  </r>
  <r>
    <x v="2"/>
    <x v="2"/>
    <x v="0"/>
    <n v="20171097"/>
    <s v="Сотрясение головного мозга"/>
    <n v="7"/>
    <n v="3"/>
    <n v="10"/>
    <n v="0.4"/>
    <n v="0.88"/>
    <n v="6303.9680000000008"/>
    <n v="44127.776000000005"/>
    <n v="18911.904000000002"/>
    <n v="63039.680000000008"/>
    <s v="Нейрохирургия"/>
    <n v="1.2"/>
    <s v="Неврология"/>
    <n v="4"/>
  </r>
  <r>
    <x v="3"/>
    <x v="3"/>
    <x v="0"/>
    <n v="20171097"/>
    <s v="Сотрясение головного мозга"/>
    <n v="46"/>
    <n v="4"/>
    <n v="50"/>
    <n v="0.4"/>
    <n v="0.95099999999999996"/>
    <n v="6812.5835999999999"/>
    <n v="313378.8456"/>
    <n v="27250.3344"/>
    <n v="340629.18"/>
    <s v="Нейрохирургия"/>
    <n v="1.2"/>
    <s v="Травматология"/>
    <n v="20"/>
  </r>
  <r>
    <x v="4"/>
    <x v="4"/>
    <x v="0"/>
    <n v="20171097"/>
    <s v="Сотрясение головного мозга"/>
    <n v="3"/>
    <n v="2"/>
    <n v="5"/>
    <n v="0.4"/>
    <n v="1.4"/>
    <n v="10029.039999999999"/>
    <n v="30087.119999999995"/>
    <n v="20058.079999999998"/>
    <n v="50145.2"/>
    <s v="Нейрохирургия"/>
    <n v="1.2"/>
    <s v="Травматология"/>
    <n v="2"/>
  </r>
  <r>
    <x v="6"/>
    <x v="6"/>
    <x v="0"/>
    <n v="20171097"/>
    <s v="Сотрясение головного мозга"/>
    <n v="55"/>
    <m/>
    <n v="55"/>
    <n v="0.4"/>
    <n v="0.88"/>
    <n v="6303.9680000000008"/>
    <n v="346718.24000000005"/>
    <n v="0"/>
    <n v="346718.24000000005"/>
    <s v="Нейрохирургия"/>
    <n v="1.2"/>
    <s v="Педиатрия"/>
    <n v="22"/>
  </r>
  <r>
    <x v="6"/>
    <x v="6"/>
    <x v="0"/>
    <n v="20171097"/>
    <s v="Сотрясение головного мозга"/>
    <n v="50"/>
    <m/>
    <n v="50"/>
    <n v="0.4"/>
    <n v="0.88"/>
    <n v="6303.9680000000008"/>
    <n v="315198.40000000002"/>
    <n v="0"/>
    <n v="315198.40000000002"/>
    <s v="Нейрохирургия"/>
    <n v="1.2"/>
    <s v="Травматология"/>
    <n v="20"/>
  </r>
  <r>
    <x v="7"/>
    <x v="7"/>
    <x v="0"/>
    <n v="20171097"/>
    <s v="Сотрясение головного мозга"/>
    <n v="13"/>
    <m/>
    <n v="13"/>
    <n v="0.4"/>
    <n v="0.875"/>
    <n v="6268.1500000000005"/>
    <n v="81485.950000000012"/>
    <n v="0"/>
    <n v="81485.950000000012"/>
    <s v="Нейрохирургия"/>
    <n v="1.2"/>
    <s v="Неврология"/>
    <n v="5.2"/>
  </r>
  <r>
    <x v="7"/>
    <x v="7"/>
    <x v="0"/>
    <n v="20171097"/>
    <s v="Сотрясение головного мозга"/>
    <n v="6"/>
    <m/>
    <n v="6"/>
    <n v="0.4"/>
    <n v="0.875"/>
    <n v="6268.1500000000005"/>
    <n v="37608.9"/>
    <n v="0"/>
    <n v="37608.9"/>
    <s v="Нейрохирургия"/>
    <n v="1.2"/>
    <s v="Хирургия"/>
    <n v="2.4000000000000004"/>
  </r>
  <r>
    <x v="8"/>
    <x v="8"/>
    <x v="0"/>
    <n v="20171097"/>
    <s v="Сотрясение головного мозга"/>
    <n v="273"/>
    <n v="77"/>
    <n v="350"/>
    <n v="0.4"/>
    <n v="1"/>
    <n v="7163.6"/>
    <n v="1955662.8"/>
    <n v="551597.20000000007"/>
    <n v="2507260"/>
    <s v="Нейрохирургия"/>
    <n v="1.2"/>
    <s v="Нейрохирургия"/>
    <n v="140"/>
  </r>
  <r>
    <x v="18"/>
    <x v="18"/>
    <x v="0"/>
    <n v="20171097"/>
    <s v="Сотрясение головного мозга"/>
    <n v="30"/>
    <n v="20"/>
    <n v="50"/>
    <n v="0.4"/>
    <n v="0.7"/>
    <n v="5014.5199999999995"/>
    <n v="150435.59999999998"/>
    <n v="100290.4"/>
    <n v="250725.99999999997"/>
    <s v="Нейрохирургия"/>
    <n v="1.2"/>
    <s v="Неврология"/>
    <n v="20"/>
  </r>
  <r>
    <x v="13"/>
    <x v="13"/>
    <x v="0"/>
    <n v="20171097"/>
    <s v="Сотрясение головного мозга"/>
    <n v="60"/>
    <n v="20"/>
    <n v="80"/>
    <n v="0.4"/>
    <n v="1"/>
    <n v="7163.6"/>
    <n v="429816"/>
    <n v="143272"/>
    <n v="573088"/>
    <s v="Нейрохирургия"/>
    <n v="1.2"/>
    <s v="Нейрохирургия"/>
    <n v="32"/>
  </r>
  <r>
    <x v="0"/>
    <x v="0"/>
    <x v="0"/>
    <n v="20171097"/>
    <s v="Сотрясение головного мозга"/>
    <n v="19"/>
    <n v="2"/>
    <n v="21"/>
    <n v="0.4"/>
    <n v="0.875"/>
    <n v="6268.1500000000005"/>
    <n v="119094.85"/>
    <n v="12536.300000000001"/>
    <n v="131631.15"/>
    <s v="Нейрохирургия"/>
    <n v="1.2"/>
    <s v="Неврология"/>
    <n v="8.4"/>
  </r>
  <r>
    <x v="6"/>
    <x v="6"/>
    <x v="0"/>
    <n v="20171098"/>
    <s v="Переломы черепа, внутричерепная травма"/>
    <n v="2"/>
    <m/>
    <n v="2"/>
    <n v="1.54"/>
    <n v="0.88"/>
    <n v="24270.2768"/>
    <n v="48540.553599999999"/>
    <n v="0"/>
    <n v="48540.553599999999"/>
    <s v="Нейрохирургия"/>
    <n v="1.2"/>
    <s v="Педиатрия"/>
    <n v="3.08"/>
  </r>
  <r>
    <x v="6"/>
    <x v="6"/>
    <x v="0"/>
    <n v="20171098"/>
    <s v="Переломы черепа, внутричерепная травма"/>
    <n v="8"/>
    <m/>
    <n v="8"/>
    <n v="1.54"/>
    <n v="0.88"/>
    <n v="24270.2768"/>
    <n v="194162.2144"/>
    <n v="0"/>
    <n v="194162.2144"/>
    <s v="Нейрохирургия"/>
    <n v="1.2"/>
    <s v="Травматология"/>
    <n v="12.32"/>
  </r>
  <r>
    <x v="8"/>
    <x v="8"/>
    <x v="0"/>
    <n v="20171098"/>
    <s v="Переломы черепа, внутричерепная травма"/>
    <n v="86"/>
    <n v="24"/>
    <n v="110"/>
    <n v="1.54"/>
    <n v="1"/>
    <n v="27579.86"/>
    <n v="2371867.96"/>
    <n v="661916.64"/>
    <n v="3033784.6"/>
    <s v="Нейрохирургия"/>
    <n v="1.2"/>
    <s v="Нейрохирургия"/>
    <n v="169.4"/>
  </r>
  <r>
    <x v="13"/>
    <x v="13"/>
    <x v="0"/>
    <n v="20171098"/>
    <s v="Переломы черепа, внутричерепная травма"/>
    <n v="70"/>
    <n v="10"/>
    <n v="80"/>
    <n v="1.54"/>
    <n v="1"/>
    <n v="27579.86"/>
    <n v="1930590.2"/>
    <n v="275798.59999999998"/>
    <n v="2206388.7999999998"/>
    <s v="Нейрохирургия"/>
    <n v="1.2"/>
    <s v="Нейрохирургия"/>
    <n v="123.2"/>
  </r>
  <r>
    <x v="0"/>
    <x v="0"/>
    <x v="0"/>
    <n v="20171098"/>
    <s v="Переломы черепа, внутричерепная травма"/>
    <n v="7"/>
    <n v="1"/>
    <n v="8"/>
    <n v="1.54"/>
    <n v="0.875"/>
    <n v="24132.377500000002"/>
    <n v="168926.64250000002"/>
    <n v="24132.377500000002"/>
    <n v="193059.02000000002"/>
    <s v="Нейрохирургия"/>
    <n v="1.2"/>
    <s v="Хирургия"/>
    <n v="12.32"/>
  </r>
  <r>
    <x v="8"/>
    <x v="8"/>
    <x v="0"/>
    <n v="20171099"/>
    <s v="Операции на центральной нервной системе и головном мозге (уровень 1)"/>
    <n v="8"/>
    <n v="2"/>
    <n v="10"/>
    <n v="4.13"/>
    <n v="1"/>
    <n v="73964.17"/>
    <n v="591713.36"/>
    <n v="147928.34"/>
    <n v="739641.7"/>
    <s v="Нейрохирургия"/>
    <n v="1.2"/>
    <s v="Нейрохирургия"/>
    <n v="41.3"/>
  </r>
  <r>
    <x v="13"/>
    <x v="13"/>
    <x v="0"/>
    <n v="20171099"/>
    <s v="Операции на центральной нервной системе и головном мозге (уровень 1)"/>
    <n v="50"/>
    <n v="20"/>
    <n v="70"/>
    <n v="4.13"/>
    <n v="1"/>
    <n v="73964.17"/>
    <n v="3698208.5"/>
    <n v="1479283.4"/>
    <n v="5177491.9000000004"/>
    <s v="Нейрохирургия"/>
    <n v="1.2"/>
    <s v="Нейрохирургия"/>
    <n v="289.09999999999997"/>
  </r>
  <r>
    <x v="16"/>
    <x v="16"/>
    <x v="0"/>
    <n v="20171099"/>
    <s v="Операции на центральной нервной системе и головном мозге (уровень 1)"/>
    <n v="7"/>
    <n v="3"/>
    <n v="10"/>
    <n v="4.13"/>
    <n v="1.4"/>
    <n v="103549.83799999999"/>
    <n v="724848.86599999992"/>
    <n v="310649.51399999997"/>
    <n v="1035498.3799999999"/>
    <s v="Нейрохирургия"/>
    <n v="1.2"/>
    <s v="Нейрохирургия "/>
    <n v="41.3"/>
  </r>
  <r>
    <x v="8"/>
    <x v="8"/>
    <x v="0"/>
    <n v="20171100"/>
    <s v="Операции на центральной нервной системе и головном мозге (уровень 2)"/>
    <n v="90"/>
    <n v="25"/>
    <n v="115"/>
    <n v="5.82"/>
    <n v="1"/>
    <n v="104230.38"/>
    <n v="9380734.2000000011"/>
    <n v="2605759.5"/>
    <n v="11986493.700000001"/>
    <s v="Нейрохирургия"/>
    <n v="1.2"/>
    <s v="Нейрохирургия"/>
    <n v="669.30000000000007"/>
  </r>
  <r>
    <x v="13"/>
    <x v="13"/>
    <x v="0"/>
    <n v="20171100"/>
    <s v="Операции на центральной нервной системе и головном мозге (уровень 2)"/>
    <n v="10"/>
    <n v="5"/>
    <n v="15"/>
    <n v="5.82"/>
    <n v="1"/>
    <n v="104230.38"/>
    <n v="1042303.8"/>
    <n v="521151.9"/>
    <n v="1563455.7000000002"/>
    <s v="Нейрохирургия"/>
    <n v="1.2"/>
    <s v="Нейрохирургия"/>
    <n v="87.300000000000011"/>
  </r>
  <r>
    <x v="16"/>
    <x v="16"/>
    <x v="0"/>
    <n v="20171100"/>
    <s v="Операции на центральной нервной системе и головном мозге (уровень 2)"/>
    <n v="20"/>
    <n v="10"/>
    <n v="30"/>
    <n v="5.82"/>
    <n v="1.4"/>
    <n v="145922.53200000001"/>
    <n v="2918450.64"/>
    <n v="1459225.32"/>
    <n v="4377675.96"/>
    <s v="Нейрохирургия"/>
    <n v="1.2"/>
    <s v="Нейрохирургия "/>
    <n v="174.60000000000002"/>
  </r>
  <r>
    <x v="8"/>
    <x v="8"/>
    <x v="0"/>
    <n v="20171101"/>
    <s v="Операции на периферической нервной системе (уровень 1)"/>
    <n v="4"/>
    <n v="1"/>
    <n v="5"/>
    <n v="1.41"/>
    <n v="1"/>
    <n v="25251.69"/>
    <n v="101006.76"/>
    <n v="25251.69"/>
    <n v="126258.45"/>
    <s v="Нейрохирургия"/>
    <n v="1.2"/>
    <s v="Нейрохирургия"/>
    <n v="7.05"/>
  </r>
  <r>
    <x v="13"/>
    <x v="13"/>
    <x v="0"/>
    <n v="20171101"/>
    <s v="Операции на периферической нервной системе (уровень 1)"/>
    <n v="3"/>
    <n v="1"/>
    <n v="4"/>
    <n v="1.41"/>
    <n v="1"/>
    <n v="25251.69"/>
    <n v="75755.069999999992"/>
    <n v="25251.69"/>
    <n v="101006.76"/>
    <s v="Нейрохирургия"/>
    <n v="1.2"/>
    <s v="Нейрохирургия"/>
    <n v="5.64"/>
  </r>
  <r>
    <x v="8"/>
    <x v="8"/>
    <x v="0"/>
    <n v="20171102"/>
    <s v="Операции на периферической нервной системе (уровень 2)"/>
    <n v="8"/>
    <n v="2"/>
    <n v="10"/>
    <n v="2.19"/>
    <n v="1"/>
    <n v="39220.71"/>
    <n v="313765.68"/>
    <n v="78441.42"/>
    <n v="392207.1"/>
    <s v="Нейрохирургия"/>
    <n v="1.2"/>
    <s v="Нейрохирургия"/>
    <n v="21.9"/>
  </r>
  <r>
    <x v="13"/>
    <x v="13"/>
    <x v="0"/>
    <n v="20171102"/>
    <s v="Операции на периферической нервной системе (уровень 2)"/>
    <n v="2"/>
    <n v="1"/>
    <n v="3"/>
    <n v="2.19"/>
    <n v="1"/>
    <n v="39220.71"/>
    <n v="78441.42"/>
    <n v="39220.71"/>
    <n v="117662.13"/>
    <s v="Нейрохирургия"/>
    <n v="1.2"/>
    <s v="Нейрохирургия"/>
    <n v="6.57"/>
  </r>
  <r>
    <x v="13"/>
    <x v="13"/>
    <x v="0"/>
    <n v="20171103"/>
    <s v="Операции на периферической нервной системе (уровень 3)"/>
    <n v="1"/>
    <n v="1"/>
    <n v="2"/>
    <n v="2.42"/>
    <n v="1"/>
    <n v="43339.78"/>
    <n v="43339.78"/>
    <n v="43339.78"/>
    <n v="86679.56"/>
    <s v="Нейрохирургия"/>
    <n v="1.2"/>
    <s v="Нейрохирургия"/>
    <n v="4.84"/>
  </r>
  <r>
    <x v="16"/>
    <x v="16"/>
    <x v="0"/>
    <n v="20171103"/>
    <s v="Операции на периферической нервной системе (уровень 3)"/>
    <n v="7"/>
    <n v="3"/>
    <n v="10"/>
    <n v="2.42"/>
    <n v="1.4"/>
    <n v="60675.691999999995"/>
    <n v="424729.84399999998"/>
    <n v="182027.076"/>
    <n v="606756.91999999993"/>
    <s v="Нейрохирургия"/>
    <n v="1.2"/>
    <s v="Нейрохирургия "/>
    <n v="24.2"/>
  </r>
  <r>
    <x v="6"/>
    <x v="6"/>
    <x v="0"/>
    <n v="20171104"/>
    <s v="Доброкачественные новообразования нервной системы"/>
    <n v="20"/>
    <m/>
    <n v="20"/>
    <n v="1.02"/>
    <n v="0.88"/>
    <n v="16075.118400000001"/>
    <n v="321502.36800000002"/>
    <n v="0"/>
    <n v="321502.36800000002"/>
    <s v="Нейрохирургия"/>
    <n v="1.2"/>
    <s v="Неврология"/>
    <n v="20.399999999999999"/>
  </r>
  <r>
    <x v="8"/>
    <x v="8"/>
    <x v="0"/>
    <n v="20171104"/>
    <s v="Доброкачественные новообразования нервной системы"/>
    <n v="4"/>
    <n v="1"/>
    <n v="5"/>
    <n v="1.02"/>
    <n v="1"/>
    <n v="18267.18"/>
    <n v="73068.72"/>
    <n v="18267.18"/>
    <n v="91335.9"/>
    <s v="Нейрохирургия"/>
    <n v="1.2"/>
    <s v="Неврология"/>
    <n v="5.0999999999999996"/>
  </r>
  <r>
    <x v="8"/>
    <x v="8"/>
    <x v="0"/>
    <n v="20171104"/>
    <s v="Доброкачественные новообразования нервной системы"/>
    <n v="8"/>
    <n v="2"/>
    <n v="10"/>
    <n v="1.02"/>
    <n v="1"/>
    <n v="18267.18"/>
    <n v="146137.44"/>
    <n v="36534.36"/>
    <n v="182671.8"/>
    <s v="Нейрохирургия"/>
    <n v="1.2"/>
    <s v="Нейрохирургия"/>
    <n v="10.199999999999999"/>
  </r>
  <r>
    <x v="13"/>
    <x v="13"/>
    <x v="0"/>
    <n v="20171104"/>
    <s v="Доброкачественные новообразования нервной системы"/>
    <n v="5"/>
    <n v="5"/>
    <n v="10"/>
    <n v="1.02"/>
    <n v="1"/>
    <n v="18267.18"/>
    <n v="91335.9"/>
    <n v="91335.9"/>
    <n v="182671.8"/>
    <s v="Нейрохирургия"/>
    <n v="1.2"/>
    <s v="Нейрохирургия"/>
    <n v="10.199999999999999"/>
  </r>
  <r>
    <x v="16"/>
    <x v="16"/>
    <x v="0"/>
    <n v="20171104"/>
    <s v="Доброкачественные новообразования нервной системы"/>
    <n v="3"/>
    <n v="2"/>
    <n v="5"/>
    <n v="1.02"/>
    <n v="1.4"/>
    <n v="25574.052"/>
    <n v="76722.156000000003"/>
    <n v="51148.103999999999"/>
    <n v="127870.26000000001"/>
    <s v="Нейрохирургия"/>
    <n v="1.2"/>
    <s v="Нейрохирургия "/>
    <n v="5.0999999999999996"/>
  </r>
  <r>
    <x v="8"/>
    <x v="8"/>
    <x v="0"/>
    <n v="20171105"/>
    <s v="Малая масса тела при рождении, недоношенность"/>
    <n v="65"/>
    <n v="15"/>
    <n v="80"/>
    <n v="4.21"/>
    <n v="1"/>
    <n v="75396.89"/>
    <n v="4900797.8499999996"/>
    <n v="1130953.3500000001"/>
    <n v="6031751.1999999993"/>
    <s v="Неонатология"/>
    <n v="2.96"/>
    <s v="Неонатология"/>
    <n v="336.8"/>
  </r>
  <r>
    <x v="8"/>
    <x v="8"/>
    <x v="0"/>
    <n v="20171107"/>
    <s v="Лечение новорожденных с тяжелой патологией с применением аппаратных методов поддержки или замещения витальных функций"/>
    <n v="0"/>
    <n v="0"/>
    <n v="0"/>
    <n v="7.4"/>
    <n v="1"/>
    <n v="132526.6"/>
    <n v="0"/>
    <n v="0"/>
    <n v="0"/>
    <s v="Неонатология"/>
    <n v="2.96"/>
    <s v="Неонатология"/>
    <n v="0"/>
  </r>
  <r>
    <x v="8"/>
    <x v="8"/>
    <x v="0"/>
    <n v="20171108"/>
    <s v="Геморрагические и гемолитические нарушения у новорожденных"/>
    <n v="27"/>
    <n v="8"/>
    <n v="35"/>
    <n v="1.92"/>
    <n v="1"/>
    <n v="34385.279999999999"/>
    <n v="928402.55999999994"/>
    <n v="275082.23999999999"/>
    <n v="1203484.7999999998"/>
    <s v="Неонатология"/>
    <n v="2.96"/>
    <s v="Неонатология"/>
    <n v="67.2"/>
  </r>
  <r>
    <x v="8"/>
    <x v="8"/>
    <x v="0"/>
    <n v="20171109"/>
    <s v="Другие нарушения, возникшие в перинатальном периоде (уровень 1)"/>
    <n v="92"/>
    <n v="18"/>
    <n v="110"/>
    <n v="1.39"/>
    <n v="1"/>
    <n v="24893.51"/>
    <n v="2290202.92"/>
    <n v="448083.18"/>
    <n v="2738286.1"/>
    <s v="Неонатология"/>
    <n v="2.96"/>
    <s v="Неонатология"/>
    <n v="152.89999999999998"/>
  </r>
  <r>
    <x v="8"/>
    <x v="8"/>
    <x v="0"/>
    <n v="20171110"/>
    <s v="Другие нарушения, возникшие в перинатальном периоде (уровень 2)"/>
    <n v="90"/>
    <n v="25"/>
    <n v="115"/>
    <n v="1.89"/>
    <n v="1"/>
    <n v="33848.009999999995"/>
    <n v="3046320.8999999994"/>
    <n v="846200.24999999988"/>
    <n v="3892521.1499999994"/>
    <s v="Неонатология"/>
    <n v="2.96"/>
    <s v="Неонатология"/>
    <n v="217.35"/>
  </r>
  <r>
    <x v="8"/>
    <x v="8"/>
    <x v="0"/>
    <n v="20171111"/>
    <s v="Другие нарушения, возникшие в перинатальном периоде (уровень 3)"/>
    <n v="39"/>
    <n v="11"/>
    <n v="50"/>
    <n v="2.56"/>
    <n v="1"/>
    <n v="45847.040000000001"/>
    <n v="1788034.56"/>
    <n v="504317.44"/>
    <n v="2292352"/>
    <s v="Неонатология"/>
    <n v="2.96"/>
    <s v="Неонатология"/>
    <n v="128"/>
  </r>
  <r>
    <x v="13"/>
    <x v="13"/>
    <x v="0"/>
    <n v="20171105"/>
    <s v="Малая масса тела при рождении, недоношенность"/>
    <n v="75"/>
    <n v="5"/>
    <n v="80"/>
    <n v="4.21"/>
    <n v="1"/>
    <n v="75396.89"/>
    <n v="5654766.75"/>
    <n v="376984.45"/>
    <n v="6031751.2000000002"/>
    <s v="Неонатология"/>
    <n v="2.96"/>
    <s v="Неонатология"/>
    <n v="336.8"/>
  </r>
  <r>
    <x v="13"/>
    <x v="13"/>
    <x v="0"/>
    <n v="20171106"/>
    <s v="Крайне малая масса тела при рождении, крайняя незрелость"/>
    <n v="60"/>
    <n v="2"/>
    <n v="62"/>
    <n v="16.02"/>
    <n v="1"/>
    <n v="286902.18"/>
    <n v="17214130.800000001"/>
    <n v="573804.36"/>
    <n v="17787935.16"/>
    <s v="Неонатология"/>
    <n v="2.96"/>
    <s v="Неонатология"/>
    <n v="993.24"/>
  </r>
  <r>
    <x v="13"/>
    <x v="13"/>
    <x v="0"/>
    <n v="20171107"/>
    <s v="Лечение новорожденных с тяжелой патологией с применением аппаратных методов поддержки или замещения витальных функций"/>
    <n v="70"/>
    <n v="4"/>
    <n v="74"/>
    <n v="7.4"/>
    <n v="1"/>
    <n v="132526.6"/>
    <n v="9276862"/>
    <n v="530106.4"/>
    <n v="9806968.4000000004"/>
    <s v="Неонатология"/>
    <n v="2.96"/>
    <s v="Неонатология"/>
    <n v="547.6"/>
  </r>
  <r>
    <x v="13"/>
    <x v="13"/>
    <x v="0"/>
    <n v="20171108"/>
    <s v="Геморрагические и гемолитические нарушения у новорожденных"/>
    <n v="75"/>
    <n v="5"/>
    <n v="80"/>
    <n v="1.92"/>
    <n v="1"/>
    <n v="34385.279999999999"/>
    <n v="2578896"/>
    <n v="171926.39999999999"/>
    <n v="2750822.3999999999"/>
    <s v="Неонатология"/>
    <n v="2.96"/>
    <s v="Неонатология"/>
    <n v="153.6"/>
  </r>
  <r>
    <x v="13"/>
    <x v="13"/>
    <x v="0"/>
    <n v="20171109"/>
    <s v="Другие нарушения, возникшие в перинатальном периоде (уровень 1)"/>
    <n v="148"/>
    <n v="15"/>
    <n v="163"/>
    <n v="1.39"/>
    <n v="1"/>
    <n v="24893.51"/>
    <n v="3684239.48"/>
    <n v="373402.64999999997"/>
    <n v="4057642.13"/>
    <s v="Неонатология"/>
    <n v="2.96"/>
    <s v="Неонатология"/>
    <n v="226.57"/>
  </r>
  <r>
    <x v="13"/>
    <x v="13"/>
    <x v="0"/>
    <n v="20171110"/>
    <s v="Другие нарушения, возникшие в перинатальном периоде (уровень 2)"/>
    <n v="85"/>
    <n v="10"/>
    <n v="95"/>
    <n v="1.89"/>
    <n v="1"/>
    <n v="33848.009999999995"/>
    <n v="2877080.8499999996"/>
    <n v="338480.1"/>
    <n v="3215560.9499999997"/>
    <s v="Неонатология"/>
    <n v="2.96"/>
    <s v="Неонатология"/>
    <n v="179.54999999999998"/>
  </r>
  <r>
    <x v="13"/>
    <x v="13"/>
    <x v="0"/>
    <n v="20171111"/>
    <s v="Другие нарушения, возникшие в перинатальном периоде (уровень 3)"/>
    <n v="45"/>
    <n v="5"/>
    <n v="50"/>
    <n v="2.56"/>
    <n v="1"/>
    <n v="45847.040000000001"/>
    <n v="2063116.8"/>
    <n v="229235.20000000001"/>
    <n v="2292352"/>
    <s v="Неонатология"/>
    <n v="2.96"/>
    <s v="Неонатология"/>
    <n v="128"/>
  </r>
  <r>
    <x v="1"/>
    <x v="1"/>
    <x v="0"/>
    <n v="20171105"/>
    <s v="Малая масса тела при рождении, недоношенность"/>
    <n v="20"/>
    <n v="0"/>
    <n v="20"/>
    <n v="4.21"/>
    <n v="0.88"/>
    <n v="66349.263200000001"/>
    <n v="1326985.264"/>
    <n v="0"/>
    <n v="1326985.264"/>
    <s v="Неонатология"/>
    <n v="2.96"/>
    <s v="Неонатология"/>
    <n v="84.2"/>
  </r>
  <r>
    <x v="1"/>
    <x v="1"/>
    <x v="0"/>
    <n v="20171107"/>
    <s v="Лечение новорожденных с тяжелой патологией с применением аппаратных методов поддержки или замещения витальных функций"/>
    <n v="35"/>
    <n v="0"/>
    <n v="35"/>
    <n v="7.4"/>
    <n v="0.88"/>
    <n v="116623.40800000001"/>
    <n v="4081819.2800000003"/>
    <n v="0"/>
    <n v="4081819.2800000003"/>
    <s v="Неонатология"/>
    <n v="2.96"/>
    <s v="Неонатология"/>
    <n v="259"/>
  </r>
  <r>
    <x v="1"/>
    <x v="1"/>
    <x v="0"/>
    <n v="20171108"/>
    <s v="Геморрагические и гемолитические нарушения у новорожденных"/>
    <n v="20"/>
    <n v="0"/>
    <n v="20"/>
    <n v="1.92"/>
    <n v="0.88"/>
    <n v="30259.046399999999"/>
    <n v="605180.92799999996"/>
    <n v="0"/>
    <n v="605180.92799999996"/>
    <s v="Неонатология"/>
    <n v="2.96"/>
    <s v="Неонатология"/>
    <n v="38.4"/>
  </r>
  <r>
    <x v="1"/>
    <x v="1"/>
    <x v="0"/>
    <n v="20171109"/>
    <s v="Другие нарушения, возникшие в перинатальном периоде (уровень 1)"/>
    <n v="30"/>
    <n v="0"/>
    <n v="30"/>
    <n v="1.39"/>
    <n v="0.88"/>
    <n v="21906.288799999998"/>
    <n v="657188.66399999999"/>
    <n v="0"/>
    <n v="657188.66399999999"/>
    <s v="Неонатология"/>
    <n v="2.96"/>
    <s v="Неонатология"/>
    <n v="41.699999999999996"/>
  </r>
  <r>
    <x v="5"/>
    <x v="5"/>
    <x v="0"/>
    <n v="20171105"/>
    <s v="Малая масса тела при рождении, недоношенность"/>
    <n v="32"/>
    <n v="8"/>
    <n v="40"/>
    <n v="4.21"/>
    <n v="0.88"/>
    <n v="66349.263200000001"/>
    <n v="2123176.4224"/>
    <n v="530794.10560000001"/>
    <n v="2653970.5279999999"/>
    <s v="Неонатология"/>
    <n v="2.96"/>
    <s v="Неонатология"/>
    <n v="168.4"/>
  </r>
  <r>
    <x v="5"/>
    <x v="5"/>
    <x v="0"/>
    <n v="20171108"/>
    <s v="Геморрагические и гемолитические нарушения у новорожденных"/>
    <n v="8"/>
    <n v="2"/>
    <n v="10"/>
    <n v="1.92"/>
    <n v="0.88"/>
    <n v="30259.046399999999"/>
    <n v="242072.37119999999"/>
    <n v="60518.092799999999"/>
    <n v="302590.46399999998"/>
    <s v="Неонатология"/>
    <n v="2.96"/>
    <s v="Неонатология"/>
    <n v="19.2"/>
  </r>
  <r>
    <x v="5"/>
    <x v="5"/>
    <x v="0"/>
    <n v="20171109"/>
    <s v="Другие нарушения, возникшие в перинатальном периоде (уровень 1)"/>
    <n v="40"/>
    <n v="10"/>
    <n v="50"/>
    <n v="1.39"/>
    <n v="0.88"/>
    <n v="21906.288799999998"/>
    <n v="876251.55199999991"/>
    <n v="219062.88799999998"/>
    <n v="1095314.44"/>
    <s v="Неонатология"/>
    <n v="2.96"/>
    <s v="Неонатология"/>
    <n v="69.5"/>
  </r>
  <r>
    <x v="5"/>
    <x v="5"/>
    <x v="0"/>
    <n v="20171110"/>
    <s v="Другие нарушения, возникшие в перинатальном периоде (уровень 2)"/>
    <n v="8"/>
    <n v="2"/>
    <n v="10"/>
    <n v="1.89"/>
    <n v="0.88"/>
    <n v="29786.248800000001"/>
    <n v="238289.99040000001"/>
    <n v="59572.497600000002"/>
    <n v="297862.48800000001"/>
    <s v="Неонатология"/>
    <n v="2.96"/>
    <s v="Неонатология"/>
    <n v="18.899999999999999"/>
  </r>
  <r>
    <x v="5"/>
    <x v="5"/>
    <x v="0"/>
    <n v="20171111"/>
    <s v="Другие нарушения, возникшие в перинатальном периоде (уровень 3)"/>
    <n v="36"/>
    <n v="9"/>
    <n v="45"/>
    <n v="2.56"/>
    <n v="0.88"/>
    <n v="40345.395199999999"/>
    <n v="1452434.2272000001"/>
    <n v="363108.55680000002"/>
    <n v="1815542.784"/>
    <s v="Неонатология"/>
    <n v="2.96"/>
    <s v="Неонатология"/>
    <n v="115.2"/>
  </r>
  <r>
    <x v="6"/>
    <x v="6"/>
    <x v="0"/>
    <n v="20171108"/>
    <s v="Геморрагические и гемолитические нарушения у новорожденных"/>
    <n v="25"/>
    <m/>
    <n v="25"/>
    <n v="1.92"/>
    <n v="0.88"/>
    <n v="30259.046399999999"/>
    <n v="756476.16"/>
    <n v="0"/>
    <n v="756476.16"/>
    <s v="Неонатология"/>
    <n v="2.96"/>
    <s v="Педиатрия"/>
    <n v="48"/>
  </r>
  <r>
    <x v="6"/>
    <x v="6"/>
    <x v="0"/>
    <n v="20171111"/>
    <s v="Другие нарушения, возникшие в перинатальном периоде (уровень 3)"/>
    <n v="4"/>
    <m/>
    <n v="4"/>
    <n v="2.56"/>
    <n v="0.88"/>
    <n v="40345.395199999999"/>
    <n v="161381.5808"/>
    <n v="0"/>
    <n v="161381.5808"/>
    <s v="Неонатология"/>
    <n v="2.96"/>
    <s v="Педиатрия"/>
    <n v="10.24"/>
  </r>
  <r>
    <x v="3"/>
    <x v="3"/>
    <x v="0"/>
    <n v="20171112"/>
    <s v="Почечная недостаточность"/>
    <n v="3"/>
    <m/>
    <n v="3"/>
    <n v="1.66"/>
    <n v="0.95099999999999996"/>
    <n v="28272.221939999999"/>
    <n v="84816.665819999995"/>
    <n v="0"/>
    <n v="84816.665819999995"/>
    <s v="Нефрология (без диализа)"/>
    <n v="1.69"/>
    <s v="Терапия"/>
    <n v="4.9799999999999995"/>
  </r>
  <r>
    <x v="8"/>
    <x v="8"/>
    <x v="0"/>
    <n v="20171112"/>
    <s v="Почечная недостаточность"/>
    <n v="296"/>
    <n v="84"/>
    <n v="380"/>
    <n v="1.66"/>
    <n v="1"/>
    <n v="29728.94"/>
    <n v="8799766.2400000002"/>
    <n v="2497230.96"/>
    <n v="11296997.199999999"/>
    <s v="Нефрология (без диализа)"/>
    <n v="1.69"/>
    <s v="Нефрология"/>
    <n v="630.79999999999995"/>
  </r>
  <r>
    <x v="13"/>
    <x v="13"/>
    <x v="0"/>
    <n v="20171112"/>
    <s v="Почечная недостаточность"/>
    <n v="8"/>
    <n v="2"/>
    <n v="10"/>
    <n v="1.66"/>
    <n v="1"/>
    <n v="29728.94"/>
    <n v="237831.52"/>
    <n v="59457.88"/>
    <n v="297289.39999999997"/>
    <s v="Нефрология (без диализа)"/>
    <n v="1.69"/>
    <s v="Нефрология"/>
    <n v="16.599999999999998"/>
  </r>
  <r>
    <x v="14"/>
    <x v="14"/>
    <x v="0"/>
    <n v="20171112"/>
    <s v="Почечная недостаточность"/>
    <n v="10"/>
    <n v="0"/>
    <n v="10"/>
    <n v="1.66"/>
    <n v="0.8"/>
    <n v="23783.152000000002"/>
    <n v="237831.52000000002"/>
    <n v="0"/>
    <n v="237831.52000000002"/>
    <s v="Нефрология (без диализа)"/>
    <n v="1.69"/>
    <s v="Терапия"/>
    <n v="16.599999999999998"/>
  </r>
  <r>
    <x v="11"/>
    <x v="11"/>
    <x v="0"/>
    <n v="20171112"/>
    <s v="Почечная недостаточность"/>
    <n v="11"/>
    <n v="0"/>
    <n v="11"/>
    <n v="1.66"/>
    <n v="0.95099999999999996"/>
    <n v="28272.221939999999"/>
    <n v="310994.44134000002"/>
    <n v="0"/>
    <n v="310994.44134000002"/>
    <s v="Нефрология (без диализа)"/>
    <n v="1.69"/>
    <s v="Терапия"/>
    <n v="18.259999999999998"/>
  </r>
  <r>
    <x v="8"/>
    <x v="8"/>
    <x v="0"/>
    <n v="20171113"/>
    <s v="Формирование, имплантация, реконструкция, удаление, смена доступа для диализа"/>
    <n v="17"/>
    <n v="5"/>
    <n v="22"/>
    <n v="1.82"/>
    <n v="1"/>
    <n v="32594.38"/>
    <n v="554104.46"/>
    <n v="162971.9"/>
    <n v="717076.36"/>
    <s v="Нефрология (без диализа)"/>
    <n v="1.69"/>
    <s v="Нефрология"/>
    <n v="40.04"/>
  </r>
  <r>
    <x v="13"/>
    <x v="13"/>
    <x v="0"/>
    <n v="20171113"/>
    <s v="Формирование, имплантация, реконструкция, удаление, смена доступа для диализа"/>
    <n v="1"/>
    <m/>
    <n v="1"/>
    <n v="1.82"/>
    <n v="1"/>
    <n v="32594.38"/>
    <n v="32594.38"/>
    <n v="0"/>
    <n v="32594.38"/>
    <s v="Нефрология (без диализа)"/>
    <n v="1.69"/>
    <s v="Нефрология"/>
    <n v="1.82"/>
  </r>
  <r>
    <x v="3"/>
    <x v="3"/>
    <x v="0"/>
    <n v="20171114"/>
    <s v="Гломерулярные болезни"/>
    <n v="2"/>
    <m/>
    <n v="2"/>
    <n v="1.71"/>
    <n v="0.95099999999999996"/>
    <n v="29123.794889999997"/>
    <n v="58247.589779999995"/>
    <n v="0"/>
    <n v="58247.589779999995"/>
    <s v="Нефрология (без диализа)"/>
    <n v="1.69"/>
    <s v="Терапия"/>
    <n v="3.42"/>
  </r>
  <r>
    <x v="8"/>
    <x v="8"/>
    <x v="0"/>
    <n v="20171114"/>
    <s v="Гломерулярные болезни"/>
    <n v="57"/>
    <n v="16"/>
    <n v="73"/>
    <n v="1.71"/>
    <n v="1"/>
    <n v="30624.39"/>
    <n v="1745590.23"/>
    <n v="489990.24"/>
    <n v="2235580.4699999997"/>
    <s v="Нефрология (без диализа)"/>
    <n v="1.69"/>
    <s v="Нефрология"/>
    <n v="124.83"/>
  </r>
  <r>
    <x v="13"/>
    <x v="13"/>
    <x v="0"/>
    <n v="20171114"/>
    <s v="Гломерулярные болезни"/>
    <n v="60"/>
    <n v="10"/>
    <n v="70"/>
    <n v="1.71"/>
    <n v="1"/>
    <n v="30624.39"/>
    <n v="1837463.4"/>
    <n v="306243.90000000002"/>
    <n v="2143707.2999999998"/>
    <s v="Нефрология (без диализа)"/>
    <n v="1.69"/>
    <s v="Нефрология"/>
    <n v="119.7"/>
  </r>
  <r>
    <x v="14"/>
    <x v="14"/>
    <x v="0"/>
    <n v="20171114"/>
    <s v="Гломерулярные болезни"/>
    <n v="5"/>
    <n v="0"/>
    <n v="5"/>
    <n v="1.71"/>
    <n v="0.8"/>
    <n v="24499.512000000002"/>
    <n v="122497.56000000001"/>
    <n v="0"/>
    <n v="122497.56000000001"/>
    <s v="Нефрология (без диализа)"/>
    <n v="1.69"/>
    <s v="терапия"/>
    <n v="8.5500000000000007"/>
  </r>
  <r>
    <x v="4"/>
    <x v="4"/>
    <x v="0"/>
    <n v="20171115"/>
    <s v="Операции на женских половых органах при злокачественных новообразованиях (уровень 1)"/>
    <n v="3"/>
    <n v="2"/>
    <n v="5"/>
    <n v="1.98"/>
    <n v="1.4"/>
    <n v="49643.748"/>
    <n v="148931.24400000001"/>
    <n v="99287.495999999999"/>
    <n v="248218.74"/>
    <s v="Онкология"/>
    <n v="2.2400000000000002"/>
    <s v="Акушерство и гинекология"/>
    <n v="9.9"/>
  </r>
  <r>
    <x v="8"/>
    <x v="8"/>
    <x v="0"/>
    <n v="20171115"/>
    <s v="Операции на женских половых органах при злокачественных новообразованиях (уровень 1)"/>
    <n v="1"/>
    <n v="0"/>
    <n v="1"/>
    <n v="1.98"/>
    <n v="1"/>
    <n v="35459.82"/>
    <n v="35459.82"/>
    <n v="0"/>
    <n v="35459.82"/>
    <s v="Онкология"/>
    <n v="2.2400000000000002"/>
    <s v="Акушерство и гинекология"/>
    <n v="1.98"/>
  </r>
  <r>
    <x v="15"/>
    <x v="15"/>
    <x v="0"/>
    <n v="20171115"/>
    <s v="Операции на женских половых органах при злокачественных новообразованиях (уровень 1)"/>
    <n v="80"/>
    <n v="16"/>
    <n v="96"/>
    <n v="1.98"/>
    <n v="1"/>
    <n v="35459.82"/>
    <n v="2836785.6"/>
    <n v="567357.12"/>
    <n v="3404142.72"/>
    <s v="Онкология"/>
    <n v="2.2400000000000002"/>
    <s v="Онкология"/>
    <n v="190.07999999999998"/>
  </r>
  <r>
    <x v="11"/>
    <x v="11"/>
    <x v="0"/>
    <n v="20171115"/>
    <s v="Операции на женских половых органах при злокачественных новообразованиях (уровень 1)"/>
    <n v="0"/>
    <n v="0"/>
    <n v="0"/>
    <n v="1.98"/>
    <n v="0.95099999999999996"/>
    <n v="33722.288819999994"/>
    <n v="0"/>
    <n v="0"/>
    <n v="0"/>
    <s v="Онкология"/>
    <n v="2.2400000000000002"/>
    <s v="Хирургия"/>
    <n v="0"/>
  </r>
  <r>
    <x v="15"/>
    <x v="15"/>
    <x v="0"/>
    <n v="20171116"/>
    <s v="Операции на женских половых органах при злокачественных новообразованиях (уровень 2)"/>
    <n v="18"/>
    <n v="10"/>
    <n v="28"/>
    <n v="3.66"/>
    <n v="1"/>
    <n v="65546.94"/>
    <n v="1179844.92"/>
    <n v="655469.4"/>
    <n v="1835314.3199999998"/>
    <s v="Онкология"/>
    <n v="2.2400000000000002"/>
    <s v="Онкология"/>
    <n v="102.48"/>
  </r>
  <r>
    <x v="15"/>
    <x v="15"/>
    <x v="0"/>
    <n v="20171117"/>
    <s v="Операции на женских половых органах при злокачественных новообразованиях (уровень 3)"/>
    <n v="0"/>
    <n v="0"/>
    <n v="0"/>
    <n v="4.05"/>
    <n v="1"/>
    <n v="72531.45"/>
    <n v="0"/>
    <n v="0"/>
    <n v="0"/>
    <s v="Онкология"/>
    <n v="2.2400000000000002"/>
    <s v="Онкология"/>
    <n v="0"/>
  </r>
  <r>
    <x v="4"/>
    <x v="4"/>
    <x v="0"/>
    <n v="20171118"/>
    <s v="Операции на кишечнике и анальной области при злокачественных новообразованиях (уровень 1)"/>
    <n v="6"/>
    <n v="3"/>
    <n v="9"/>
    <n v="2.4500000000000002"/>
    <n v="1.4"/>
    <n v="61427.87"/>
    <n v="368567.22000000003"/>
    <n v="184283.61000000002"/>
    <n v="552850.83000000007"/>
    <s v="Онкология"/>
    <n v="2.2400000000000002"/>
    <s v="Хирургия"/>
    <n v="22.05"/>
  </r>
  <r>
    <x v="8"/>
    <x v="8"/>
    <x v="0"/>
    <n v="20171118"/>
    <s v="Операции на кишечнике и анальной области при злокачественных новообразованиях (уровень 1)"/>
    <n v="35"/>
    <n v="10"/>
    <n v="45"/>
    <n v="2.4500000000000002"/>
    <n v="1"/>
    <n v="43877.05"/>
    <n v="1535696.75"/>
    <n v="438770.5"/>
    <n v="1974467.25"/>
    <s v="Онкология"/>
    <n v="2.2400000000000002"/>
    <s v="Колопроктология"/>
    <n v="110.25000000000001"/>
  </r>
  <r>
    <x v="9"/>
    <x v="9"/>
    <x v="0"/>
    <n v="20171118"/>
    <s v="Операции на кишечнике и анальной области при злокачественных новообразованиях (уровень 1)"/>
    <n v="7"/>
    <n v="1"/>
    <n v="8"/>
    <n v="2.4500000000000002"/>
    <n v="1.4"/>
    <n v="61427.87"/>
    <n v="429995.09"/>
    <n v="61427.87"/>
    <n v="491422.96"/>
    <s v="Онкология"/>
    <n v="2.2400000000000002"/>
    <s v="Абдоминальная хирургия"/>
    <n v="19.600000000000001"/>
  </r>
  <r>
    <x v="16"/>
    <x v="16"/>
    <x v="0"/>
    <n v="20171118"/>
    <s v="Операции на кишечнике и анальной области при злокачественных новообразованиях (уровень 1)"/>
    <n v="3"/>
    <n v="2"/>
    <n v="5"/>
    <n v="2.4500000000000002"/>
    <n v="1.4"/>
    <n v="61427.87"/>
    <n v="184283.61000000002"/>
    <n v="122855.74"/>
    <n v="307139.35000000003"/>
    <s v="Онкология"/>
    <n v="2.2400000000000002"/>
    <s v="Онкология"/>
    <n v="12.25"/>
  </r>
  <r>
    <x v="15"/>
    <x v="15"/>
    <x v="0"/>
    <n v="20171118"/>
    <s v="Операции на кишечнике и анальной области при злокачественных новообразованиях (уровень 1)"/>
    <n v="15"/>
    <n v="8"/>
    <n v="23"/>
    <n v="2.4500000000000002"/>
    <n v="1"/>
    <n v="43877.05"/>
    <n v="658155.75"/>
    <n v="351016.4"/>
    <n v="1009172.15"/>
    <s v="Онкология"/>
    <n v="2.2400000000000002"/>
    <s v="Онкология"/>
    <n v="56.35"/>
  </r>
  <r>
    <x v="4"/>
    <x v="4"/>
    <x v="0"/>
    <n v="20171119"/>
    <s v="Операции на кишечнике и анальной области при злокачественных новообразованиях (уровень 2)"/>
    <n v="25"/>
    <n v="9"/>
    <n v="34"/>
    <n v="4.24"/>
    <n v="1.4"/>
    <n v="106307.82399999999"/>
    <n v="2657695.5999999996"/>
    <n v="956770.41599999997"/>
    <n v="3614466.0159999998"/>
    <s v="Онкология"/>
    <n v="2.2400000000000002"/>
    <s v="Хирургия"/>
    <n v="144.16"/>
  </r>
  <r>
    <x v="8"/>
    <x v="8"/>
    <x v="0"/>
    <n v="20171119"/>
    <s v="Операции на кишечнике и анальной области при злокачественных новообразованиях (уровень 2)"/>
    <n v="35"/>
    <n v="9"/>
    <n v="44"/>
    <n v="4.24"/>
    <n v="1"/>
    <n v="75934.16"/>
    <n v="2657695.6"/>
    <n v="683407.44000000006"/>
    <n v="3341103.04"/>
    <s v="Онкология"/>
    <n v="2.2400000000000002"/>
    <s v="Колопроктология"/>
    <n v="186.56"/>
  </r>
  <r>
    <x v="8"/>
    <x v="8"/>
    <x v="0"/>
    <n v="20171119"/>
    <s v="Операции на кишечнике и анальной области при злокачественных новообразованиях (уровень 2)"/>
    <n v="2"/>
    <n v="0"/>
    <n v="2"/>
    <n v="4.24"/>
    <n v="1"/>
    <n v="75934.16"/>
    <n v="151868.32"/>
    <n v="0"/>
    <n v="151868.32"/>
    <s v="Онкология"/>
    <n v="2.2400000000000002"/>
    <s v="Хирургия"/>
    <n v="8.48"/>
  </r>
  <r>
    <x v="9"/>
    <x v="9"/>
    <x v="0"/>
    <n v="20171119"/>
    <s v="Операции на кишечнике и анальной области при злокачественных новообразованиях (уровень 2)"/>
    <n v="7"/>
    <n v="1"/>
    <n v="8"/>
    <n v="4.24"/>
    <n v="1.4"/>
    <n v="106307.82399999999"/>
    <n v="744154.76799999992"/>
    <n v="106307.82399999999"/>
    <n v="850462.59199999995"/>
    <s v="Онкология"/>
    <n v="2.2400000000000002"/>
    <s v="Абдоминальная хирургия"/>
    <n v="33.92"/>
  </r>
  <r>
    <x v="16"/>
    <x v="16"/>
    <x v="0"/>
    <n v="20171119"/>
    <s v="Операции на кишечнике и анальной области при злокачественных новообразованиях (уровень 2)"/>
    <n v="10"/>
    <n v="5"/>
    <n v="15"/>
    <n v="4.24"/>
    <n v="1.4"/>
    <n v="106307.82399999999"/>
    <n v="1063078.24"/>
    <n v="531539.12"/>
    <n v="1594617.3599999999"/>
    <s v="Онкология"/>
    <n v="2.2400000000000002"/>
    <s v="Онкология"/>
    <n v="63.6"/>
  </r>
  <r>
    <x v="15"/>
    <x v="15"/>
    <x v="0"/>
    <n v="20171119"/>
    <s v="Операции на кишечнике и анальной области при злокачественных новообразованиях (уровень 2)"/>
    <n v="35"/>
    <n v="5"/>
    <n v="40"/>
    <n v="4.24"/>
    <n v="1"/>
    <n v="75934.16"/>
    <n v="2657695.6"/>
    <n v="379670.80000000005"/>
    <n v="3037366.4000000004"/>
    <s v="Онкология"/>
    <n v="2.2400000000000002"/>
    <s v="Онкология"/>
    <n v="169.60000000000002"/>
  </r>
  <r>
    <x v="8"/>
    <x v="8"/>
    <x v="0"/>
    <n v="20171120"/>
    <s v="Операции при злокачественных новообразованиях почки и мочевыделительной системы (уровень 1)"/>
    <n v="4"/>
    <n v="1"/>
    <n v="5"/>
    <n v="1.4"/>
    <n v="1"/>
    <n v="25072.6"/>
    <n v="100290.4"/>
    <n v="25072.6"/>
    <n v="125363"/>
    <s v="Онкология"/>
    <n v="2.2400000000000002"/>
    <s v="Урология"/>
    <n v="7"/>
  </r>
  <r>
    <x v="15"/>
    <x v="15"/>
    <x v="0"/>
    <n v="20171120"/>
    <s v="Операции при злокачественных новообразованиях почки и мочевыделительной системы (уровень 1)"/>
    <n v="5"/>
    <n v="5"/>
    <n v="10"/>
    <n v="1.4"/>
    <n v="1"/>
    <n v="25072.6"/>
    <n v="125363"/>
    <n v="125363"/>
    <n v="250726"/>
    <s v="Онкология"/>
    <n v="2.2400000000000002"/>
    <s v="Онкология"/>
    <n v="14"/>
  </r>
  <r>
    <x v="8"/>
    <x v="8"/>
    <x v="0"/>
    <n v="20171121"/>
    <s v="Операции при злокачественных новообразованиях почки и мочевыделительной системы (уровень 2)"/>
    <n v="27"/>
    <n v="8"/>
    <n v="35"/>
    <n v="2.46"/>
    <n v="1"/>
    <n v="44056.14"/>
    <n v="1189515.78"/>
    <n v="352449.12"/>
    <n v="1541964.9"/>
    <s v="Онкология"/>
    <n v="2.2400000000000002"/>
    <s v="Урология"/>
    <n v="86.1"/>
  </r>
  <r>
    <x v="15"/>
    <x v="15"/>
    <x v="0"/>
    <n v="20171121"/>
    <s v="Операции при злокачественных новообразованиях почки и мочевыделительной системы (уровень 2)"/>
    <n v="40"/>
    <n v="10"/>
    <n v="50"/>
    <n v="2.46"/>
    <n v="1"/>
    <n v="44056.14"/>
    <n v="1762245.6"/>
    <n v="440561.4"/>
    <n v="2202807"/>
    <s v="Онкология"/>
    <n v="2.2400000000000002"/>
    <s v="Онкология"/>
    <n v="123"/>
  </r>
  <r>
    <x v="15"/>
    <x v="15"/>
    <x v="0"/>
    <n v="20171122"/>
    <s v="Операции при злокачественных новообразованиях почки и мочевыделительной системы (уровень 3)"/>
    <n v="0"/>
    <n v="0"/>
    <n v="0"/>
    <n v="3.24"/>
    <n v="1"/>
    <n v="58025.16"/>
    <n v="0"/>
    <n v="0"/>
    <n v="0"/>
    <s v="Онкология"/>
    <n v="2.2400000000000002"/>
    <s v="Онкология"/>
    <n v="0"/>
  </r>
  <r>
    <x v="15"/>
    <x v="15"/>
    <x v="0"/>
    <n v="20171123"/>
    <s v="Операции при злокачественных новообразованиях кожи (уровень 1)"/>
    <n v="200"/>
    <n v="50"/>
    <n v="250"/>
    <n v="1.0900000000000001"/>
    <n v="1"/>
    <n v="19520.810000000001"/>
    <n v="3904162.0000000005"/>
    <n v="976040.50000000012"/>
    <n v="4880202.5000000009"/>
    <s v="Онкология"/>
    <n v="2.2400000000000002"/>
    <s v="Онкология"/>
    <n v="272.5"/>
  </r>
  <r>
    <x v="15"/>
    <x v="15"/>
    <x v="0"/>
    <n v="20171124"/>
    <s v="Операции при злокачественных новообразованиях кожи (уровень 2)"/>
    <n v="18"/>
    <n v="5"/>
    <n v="23"/>
    <n v="1.36"/>
    <n v="1"/>
    <n v="24356.240000000002"/>
    <n v="438412.32"/>
    <n v="121781.20000000001"/>
    <n v="560193.52"/>
    <s v="Онкология"/>
    <n v="2.2400000000000002"/>
    <s v="Онкология"/>
    <n v="31.28"/>
  </r>
  <r>
    <x v="15"/>
    <x v="15"/>
    <x v="0"/>
    <n v="20171125"/>
    <s v="Операции при злокачественных новообразованиях кожи (уровень 3)"/>
    <n v="0"/>
    <n v="0"/>
    <n v="0"/>
    <n v="1.41"/>
    <n v="1"/>
    <n v="25251.69"/>
    <n v="0"/>
    <n v="0"/>
    <n v="0"/>
    <s v="Онкология"/>
    <n v="2.2400000000000002"/>
    <s v="Онкология"/>
    <n v="0"/>
  </r>
  <r>
    <x v="15"/>
    <x v="15"/>
    <x v="0"/>
    <n v="20171126"/>
    <s v="Операции при злокачественном новообразовании щитовидной железы (уровень 1)"/>
    <n v="0"/>
    <n v="0"/>
    <n v="0"/>
    <n v="1.88"/>
    <n v="1"/>
    <n v="33668.92"/>
    <n v="0"/>
    <n v="0"/>
    <n v="0"/>
    <s v="Онкология"/>
    <n v="2.2400000000000002"/>
    <s v="Онкология"/>
    <n v="0"/>
  </r>
  <r>
    <x v="15"/>
    <x v="15"/>
    <x v="0"/>
    <n v="20171127"/>
    <s v="Операции при злокачественном новообразовании щитовидной железы (уровень 2)"/>
    <n v="0"/>
    <n v="0"/>
    <n v="0"/>
    <n v="1.92"/>
    <n v="1"/>
    <n v="34385.279999999999"/>
    <n v="0"/>
    <n v="0"/>
    <n v="0"/>
    <s v="Онкология"/>
    <n v="2.2400000000000002"/>
    <s v="Онкология"/>
    <n v="0"/>
  </r>
  <r>
    <x v="15"/>
    <x v="15"/>
    <x v="0"/>
    <n v="20171128"/>
    <s v="Мастэктомия, другие операции при злокачественном новообразовании молочной железы (уровень 1)"/>
    <n v="150"/>
    <n v="40"/>
    <n v="190"/>
    <n v="2.29"/>
    <n v="1"/>
    <n v="41011.61"/>
    <n v="6151741.5"/>
    <n v="1640464.4"/>
    <n v="7792205.9000000004"/>
    <s v="Онкология"/>
    <n v="2.2400000000000002"/>
    <s v="Онкология"/>
    <n v="435.1"/>
  </r>
  <r>
    <x v="15"/>
    <x v="15"/>
    <x v="0"/>
    <n v="20171129"/>
    <s v="Мастэктомия, другие операции при злокачественном новообразовании молочной железы (уровень 2)"/>
    <n v="0"/>
    <n v="0"/>
    <n v="0"/>
    <n v="3.12"/>
    <n v="1"/>
    <n v="55876.08"/>
    <n v="0"/>
    <n v="0"/>
    <n v="0"/>
    <s v="Онкология"/>
    <n v="2.2400000000000002"/>
    <s v="Онкология"/>
    <n v="0"/>
  </r>
  <r>
    <x v="4"/>
    <x v="4"/>
    <x v="0"/>
    <n v="20171130"/>
    <s v="Операции при злокачественном новообразовании желчного пузыря, желчных протоков (уровень 1)"/>
    <n v="1"/>
    <n v="1"/>
    <n v="2"/>
    <n v="1.96"/>
    <n v="1.4"/>
    <n v="49142.295999999995"/>
    <n v="49142.295999999995"/>
    <n v="49142.295999999995"/>
    <n v="98284.59199999999"/>
    <s v="Онкология"/>
    <n v="2.2400000000000002"/>
    <s v="Хирургия"/>
    <n v="3.92"/>
  </r>
  <r>
    <x v="8"/>
    <x v="8"/>
    <x v="0"/>
    <n v="20171130"/>
    <s v="Операции при злокачественном новообразовании желчного пузыря, желчных протоков (уровень 1)"/>
    <n v="12"/>
    <n v="3"/>
    <n v="15"/>
    <n v="1.96"/>
    <n v="1"/>
    <n v="35101.64"/>
    <n v="421219.68"/>
    <n v="105304.92"/>
    <n v="526524.6"/>
    <s v="Онкология"/>
    <n v="2.2400000000000002"/>
    <s v="Хирургия"/>
    <n v="29.4"/>
  </r>
  <r>
    <x v="9"/>
    <x v="9"/>
    <x v="0"/>
    <n v="20171130"/>
    <s v="Операции при злокачественном новообразовании желчного пузыря, желчных протоков (уровень 1)"/>
    <n v="3"/>
    <m/>
    <n v="3"/>
    <n v="1.96"/>
    <n v="1.4"/>
    <n v="49142.295999999995"/>
    <n v="147426.88799999998"/>
    <n v="0"/>
    <n v="147426.88799999998"/>
    <s v="Онкология"/>
    <n v="2.2400000000000002"/>
    <s v="Абдоминальная хирургия"/>
    <n v="5.88"/>
  </r>
  <r>
    <x v="16"/>
    <x v="16"/>
    <x v="0"/>
    <n v="20171130"/>
    <s v="Операции при злокачественном новообразовании желчного пузыря, желчных протоков (уровень 1)"/>
    <n v="2"/>
    <n v="0"/>
    <n v="2"/>
    <n v="1.96"/>
    <n v="1.4"/>
    <n v="49142.295999999995"/>
    <n v="98284.59199999999"/>
    <n v="0"/>
    <n v="98284.59199999999"/>
    <s v="Онкология"/>
    <n v="2.2400000000000002"/>
    <s v="Онкология"/>
    <n v="3.92"/>
  </r>
  <r>
    <x v="15"/>
    <x v="15"/>
    <x v="0"/>
    <n v="20171130"/>
    <s v="Операции при злокачественном новообразовании желчного пузыря, желчных протоков (уровень 1)"/>
    <n v="2"/>
    <n v="0"/>
    <n v="2"/>
    <n v="1.96"/>
    <n v="1"/>
    <n v="35101.64"/>
    <n v="70203.28"/>
    <n v="0"/>
    <n v="70203.28"/>
    <s v="Онкология"/>
    <n v="2.2400000000000002"/>
    <s v="Онкология"/>
    <n v="3.92"/>
  </r>
  <r>
    <x v="4"/>
    <x v="4"/>
    <x v="0"/>
    <n v="20171131"/>
    <s v="Операции при злокачественном новообразовании желчного пузыря, желчных протоков (уровень 2)"/>
    <n v="1"/>
    <n v="1"/>
    <n v="2"/>
    <n v="2.17"/>
    <n v="1.4"/>
    <n v="54407.541999999994"/>
    <n v="54407.541999999994"/>
    <n v="54407.541999999994"/>
    <n v="108815.08399999999"/>
    <s v="Онкология"/>
    <n v="2.2400000000000002"/>
    <s v="Хирургия"/>
    <n v="4.34"/>
  </r>
  <r>
    <x v="8"/>
    <x v="8"/>
    <x v="0"/>
    <n v="20171131"/>
    <s v="Операции при злокачественном новообразовании желчного пузыря, желчных протоков (уровень 2)"/>
    <n v="2"/>
    <n v="13"/>
    <n v="15"/>
    <n v="2.17"/>
    <n v="1"/>
    <n v="38862.53"/>
    <n v="77725.06"/>
    <n v="505212.89"/>
    <n v="582937.94999999995"/>
    <s v="Онкология"/>
    <n v="2.2400000000000002"/>
    <s v="Хирургия"/>
    <n v="32.549999999999997"/>
  </r>
  <r>
    <x v="9"/>
    <x v="9"/>
    <x v="0"/>
    <n v="20171131"/>
    <s v="Операции при злокачественном новообразовании желчного пузыря, желчных протоков (уровень 2)"/>
    <n v="2"/>
    <m/>
    <n v="2"/>
    <n v="2.17"/>
    <n v="1.4"/>
    <n v="54407.541999999994"/>
    <n v="108815.08399999999"/>
    <n v="0"/>
    <n v="108815.08399999999"/>
    <s v="Онкология"/>
    <n v="2.2400000000000002"/>
    <s v="Абдоминальная хирургия"/>
    <n v="4.34"/>
  </r>
  <r>
    <x v="15"/>
    <x v="15"/>
    <x v="0"/>
    <n v="20171131"/>
    <s v="Операции при злокачественном новообразовании желчного пузыря, желчных протоков (уровень 2)"/>
    <n v="0"/>
    <n v="0"/>
    <n v="0"/>
    <n v="2.17"/>
    <n v="1"/>
    <n v="38862.53"/>
    <n v="0"/>
    <n v="0"/>
    <n v="0"/>
    <s v="Онкология"/>
    <n v="2.2400000000000002"/>
    <s v="Онкология"/>
    <n v="0"/>
  </r>
  <r>
    <x v="4"/>
    <x v="4"/>
    <x v="0"/>
    <n v="20171132"/>
    <s v="Операции при злокачественном новообразовании пищевода, желудка (уровень 1)"/>
    <n v="2"/>
    <n v="1"/>
    <n v="3"/>
    <n v="2.02"/>
    <n v="1.4"/>
    <n v="50646.651999999995"/>
    <n v="101293.30399999999"/>
    <n v="50646.651999999995"/>
    <n v="151939.95599999998"/>
    <s v="Онкология"/>
    <n v="2.2400000000000002"/>
    <s v="Хирургия"/>
    <n v="6.0600000000000005"/>
  </r>
  <r>
    <x v="8"/>
    <x v="8"/>
    <x v="0"/>
    <n v="20171132"/>
    <s v="Операции при злокачественном новообразовании пищевода, желудка (уровень 1)"/>
    <n v="2"/>
    <n v="1"/>
    <n v="3"/>
    <n v="2.02"/>
    <n v="1"/>
    <n v="36176.18"/>
    <n v="72352.36"/>
    <n v="36176.18"/>
    <n v="108528.54000000001"/>
    <s v="Онкология"/>
    <n v="2.2400000000000002"/>
    <s v="Хирургия"/>
    <n v="6.0600000000000005"/>
  </r>
  <r>
    <x v="9"/>
    <x v="9"/>
    <x v="0"/>
    <n v="20171132"/>
    <s v="Операции при злокачественном новообразовании пищевода, желудка (уровень 1)"/>
    <n v="3"/>
    <m/>
    <n v="3"/>
    <n v="2.02"/>
    <n v="1.4"/>
    <n v="50646.651999999995"/>
    <n v="151939.95599999998"/>
    <n v="0"/>
    <n v="151939.95599999998"/>
    <s v="Онкология"/>
    <n v="2.2400000000000002"/>
    <s v="Абдоминальная хирургия"/>
    <n v="6.0600000000000005"/>
  </r>
  <r>
    <x v="16"/>
    <x v="16"/>
    <x v="0"/>
    <n v="20171132"/>
    <s v="Операции при злокачественном новообразовании пищевода, желудка (уровень 1)"/>
    <n v="2"/>
    <n v="0"/>
    <n v="2"/>
    <n v="2.02"/>
    <n v="1.4"/>
    <n v="50646.651999999995"/>
    <n v="101293.30399999999"/>
    <n v="0"/>
    <n v="101293.30399999999"/>
    <s v="Онкология"/>
    <n v="2.2400000000000002"/>
    <s v="Онкология"/>
    <n v="4.04"/>
  </r>
  <r>
    <x v="0"/>
    <x v="0"/>
    <x v="0"/>
    <n v="20171132"/>
    <s v="Операции при злокачественном новообразовании пищевода, желудка (уровень 1)"/>
    <n v="2"/>
    <n v="0"/>
    <n v="2"/>
    <n v="2.02"/>
    <n v="0.875"/>
    <n v="31654.157500000001"/>
    <n v="63308.315000000002"/>
    <n v="0"/>
    <n v="63308.315000000002"/>
    <s v="Онкология"/>
    <n v="2.2400000000000002"/>
    <s v="Хирургия"/>
    <n v="4.04"/>
  </r>
  <r>
    <x v="15"/>
    <x v="15"/>
    <x v="0"/>
    <n v="20171132"/>
    <s v="Операции при злокачественном новообразовании пищевода, желудка (уровень 1)"/>
    <n v="10"/>
    <n v="5"/>
    <n v="15"/>
    <n v="2.02"/>
    <n v="1"/>
    <n v="36176.18"/>
    <n v="361761.8"/>
    <n v="180880.9"/>
    <n v="542642.69999999995"/>
    <s v="Онкология"/>
    <n v="2.2400000000000002"/>
    <s v="Онкология"/>
    <n v="30.3"/>
  </r>
  <r>
    <x v="11"/>
    <x v="11"/>
    <x v="0"/>
    <n v="20171132"/>
    <s v="Операции при злокачественном новообразовании пищевода, желудка (уровень 1)"/>
    <n v="0"/>
    <n v="0"/>
    <n v="0"/>
    <n v="2.02"/>
    <n v="0.95099999999999996"/>
    <n v="34403.547180000001"/>
    <n v="0"/>
    <n v="0"/>
    <n v="0"/>
    <s v="Онкология"/>
    <n v="2.2400000000000002"/>
    <s v="Хирургия"/>
    <n v="0"/>
  </r>
  <r>
    <x v="4"/>
    <x v="4"/>
    <x v="0"/>
    <n v="20171133"/>
    <s v="Операции при злокачественном новообразовании пищевода, желудка (уровень 2)"/>
    <n v="3"/>
    <n v="1"/>
    <n v="4"/>
    <n v="2.57"/>
    <n v="1.4"/>
    <n v="64436.581999999988"/>
    <n v="193309.74599999996"/>
    <n v="64436.581999999988"/>
    <n v="257746.32799999995"/>
    <s v="Онкология"/>
    <n v="2.2400000000000002"/>
    <s v="Хирургия"/>
    <n v="10.28"/>
  </r>
  <r>
    <x v="8"/>
    <x v="8"/>
    <x v="0"/>
    <n v="20171133"/>
    <s v="Операции при злокачественном новообразовании пищевода, желудка (уровень 2)"/>
    <n v="2"/>
    <n v="1"/>
    <n v="3"/>
    <n v="2.57"/>
    <n v="1"/>
    <n v="46026.13"/>
    <n v="92052.26"/>
    <n v="46026.13"/>
    <n v="138078.38999999998"/>
    <s v="Онкология"/>
    <n v="2.2400000000000002"/>
    <s v="Хирургия"/>
    <n v="7.7099999999999991"/>
  </r>
  <r>
    <x v="9"/>
    <x v="9"/>
    <x v="0"/>
    <n v="20171133"/>
    <s v="Операции при злокачественном новообразовании пищевода, желудка (уровень 2)"/>
    <n v="2"/>
    <m/>
    <n v="2"/>
    <n v="2.57"/>
    <n v="1.4"/>
    <n v="64436.581999999988"/>
    <n v="128873.16399999998"/>
    <n v="0"/>
    <n v="128873.16399999998"/>
    <s v="Онкология"/>
    <n v="2.2400000000000002"/>
    <s v="Абдоминальная хирургия"/>
    <n v="5.14"/>
  </r>
  <r>
    <x v="16"/>
    <x v="16"/>
    <x v="0"/>
    <n v="20171133"/>
    <s v="Операции при злокачественном новообразовании пищевода, желудка (уровень 2)"/>
    <n v="2"/>
    <n v="0"/>
    <n v="2"/>
    <n v="2.57"/>
    <n v="1.4"/>
    <n v="64436.581999999988"/>
    <n v="128873.16399999998"/>
    <n v="0"/>
    <n v="128873.16399999998"/>
    <s v="Онкология"/>
    <n v="2.2400000000000002"/>
    <s v="Онкология"/>
    <n v="5.14"/>
  </r>
  <r>
    <x v="15"/>
    <x v="15"/>
    <x v="0"/>
    <n v="20171133"/>
    <s v="Операции при злокачественном новообразовании пищевода, желудка (уровень 2)"/>
    <n v="7"/>
    <n v="3"/>
    <n v="10"/>
    <n v="2.57"/>
    <n v="1"/>
    <n v="46026.13"/>
    <n v="322182.90999999997"/>
    <n v="138078.38999999998"/>
    <n v="460261.29999999993"/>
    <s v="Онкология"/>
    <n v="2.2400000000000002"/>
    <s v="Онкология"/>
    <n v="25.7"/>
  </r>
  <r>
    <x v="2"/>
    <x v="2"/>
    <x v="0"/>
    <n v="20171134"/>
    <s v="Операции при злокачественном новообразовании пищевода, желудка (уровень 3)"/>
    <n v="1"/>
    <n v="1"/>
    <n v="2"/>
    <n v="3.14"/>
    <n v="0.88"/>
    <n v="49486.148800000003"/>
    <n v="49486.148800000003"/>
    <n v="49486.148800000003"/>
    <n v="98972.297600000005"/>
    <s v="Онкология"/>
    <n v="2.2400000000000002"/>
    <s v="Хирургия"/>
    <n v="6.28"/>
  </r>
  <r>
    <x v="4"/>
    <x v="4"/>
    <x v="0"/>
    <n v="20171134"/>
    <s v="Операции при злокачественном новообразовании пищевода, желудка (уровень 3)"/>
    <n v="1"/>
    <n v="1"/>
    <n v="2"/>
    <n v="3.14"/>
    <n v="1.4"/>
    <n v="78727.963999999993"/>
    <n v="78727.963999999993"/>
    <n v="78727.963999999993"/>
    <n v="157455.92799999999"/>
    <s v="Онкология"/>
    <n v="2.2400000000000002"/>
    <s v="Хирургия"/>
    <n v="6.28"/>
  </r>
  <r>
    <x v="8"/>
    <x v="8"/>
    <x v="0"/>
    <n v="20171134"/>
    <s v="Операции при злокачественном новообразовании пищевода, желудка (уровень 3)"/>
    <n v="2"/>
    <n v="1"/>
    <n v="3"/>
    <n v="3.14"/>
    <n v="1"/>
    <n v="56234.26"/>
    <n v="112468.52"/>
    <n v="56234.26"/>
    <n v="168702.78"/>
    <s v="Онкология"/>
    <n v="2.2400000000000002"/>
    <s v="Хирургия"/>
    <n v="9.42"/>
  </r>
  <r>
    <x v="16"/>
    <x v="16"/>
    <x v="0"/>
    <n v="20171134"/>
    <s v="Операции при злокачественном новообразовании пищевода, желудка (уровень 3)"/>
    <n v="2"/>
    <n v="0"/>
    <n v="2"/>
    <n v="3.14"/>
    <n v="1.4"/>
    <n v="78727.963999999993"/>
    <n v="157455.92799999999"/>
    <n v="0"/>
    <n v="157455.92799999999"/>
    <s v="Онкология"/>
    <n v="2.2400000000000002"/>
    <s v="Онкология"/>
    <n v="6.28"/>
  </r>
  <r>
    <x v="15"/>
    <x v="15"/>
    <x v="0"/>
    <n v="20171134"/>
    <s v="Операции при злокачественном новообразовании пищевода, желудка (уровень 3)"/>
    <n v="3"/>
    <n v="2"/>
    <n v="5"/>
    <n v="3.14"/>
    <n v="1"/>
    <n v="56234.26"/>
    <n v="168702.78"/>
    <n v="112468.52"/>
    <n v="281171.3"/>
    <s v="Онкология"/>
    <n v="2.2400000000000002"/>
    <s v="Онкология"/>
    <n v="15.700000000000001"/>
  </r>
  <r>
    <x v="4"/>
    <x v="4"/>
    <x v="0"/>
    <n v="20171135"/>
    <s v="Другие операции при злокачественном новообразовании брюшной полости"/>
    <n v="1"/>
    <n v="1"/>
    <n v="2"/>
    <n v="2.48"/>
    <n v="1.4"/>
    <n v="62180.048000000003"/>
    <n v="62180.048000000003"/>
    <n v="62180.048000000003"/>
    <n v="124360.09600000001"/>
    <s v="Онкология"/>
    <n v="2.2400000000000002"/>
    <s v="Хирургия"/>
    <n v="4.96"/>
  </r>
  <r>
    <x v="9"/>
    <x v="9"/>
    <x v="0"/>
    <n v="20171135"/>
    <s v="Другие операции при злокачественном новообразовании брюшной полости"/>
    <n v="4"/>
    <n v="1"/>
    <n v="5"/>
    <n v="2.48"/>
    <n v="1.4"/>
    <n v="62180.048000000003"/>
    <n v="248720.19200000001"/>
    <n v="62180.048000000003"/>
    <n v="310900.24"/>
    <s v="Онкология"/>
    <n v="2.2400000000000002"/>
    <s v="Абдоминальная хирургия"/>
    <n v="12.4"/>
  </r>
  <r>
    <x v="16"/>
    <x v="16"/>
    <x v="0"/>
    <n v="20171135"/>
    <s v="Другие операции при злокачественном новообразовании брюшной полости"/>
    <n v="2"/>
    <n v="0"/>
    <n v="2"/>
    <n v="2.48"/>
    <n v="1.4"/>
    <n v="62180.048000000003"/>
    <n v="124360.09600000001"/>
    <n v="0"/>
    <n v="124360.09600000001"/>
    <s v="Онкология"/>
    <n v="2.2400000000000002"/>
    <s v="Онкология"/>
    <n v="4.96"/>
  </r>
  <r>
    <x v="15"/>
    <x v="15"/>
    <x v="0"/>
    <n v="20171135"/>
    <s v="Другие операции при злокачественном новообразовании брюшной полости"/>
    <n v="7"/>
    <n v="3"/>
    <n v="10"/>
    <n v="2.48"/>
    <n v="1"/>
    <n v="44414.32"/>
    <n v="310900.24"/>
    <n v="133242.96"/>
    <n v="444143.19999999995"/>
    <s v="Онкология"/>
    <n v="2.2400000000000002"/>
    <s v="Онкология"/>
    <n v="24.8"/>
  </r>
  <r>
    <x v="3"/>
    <x v="3"/>
    <x v="0"/>
    <n v="20171136"/>
    <s v="Злокачественное новообразование без специального противоопухолевого лечения"/>
    <n v="4"/>
    <m/>
    <n v="4"/>
    <n v="0.5"/>
    <n v="0.95099999999999996"/>
    <n v="8515.7294999999995"/>
    <n v="34062.917999999998"/>
    <n v="0"/>
    <n v="34062.917999999998"/>
    <s v="Онкология"/>
    <n v="2.2400000000000002"/>
    <s v="Терапия"/>
    <n v="2"/>
  </r>
  <r>
    <x v="4"/>
    <x v="4"/>
    <x v="0"/>
    <n v="20171136"/>
    <s v="Злокачественное новообразование без специального противоопухолевого лечения"/>
    <n v="7"/>
    <n v="3"/>
    <n v="10"/>
    <n v="0.5"/>
    <n v="1.4"/>
    <n v="12536.3"/>
    <n v="87754.099999999991"/>
    <n v="37608.899999999994"/>
    <n v="125362.99999999999"/>
    <s v="Онкология"/>
    <n v="2.2400000000000002"/>
    <s v="Акушерство и гинекология"/>
    <n v="5"/>
  </r>
  <r>
    <x v="4"/>
    <x v="4"/>
    <x v="0"/>
    <n v="20171136"/>
    <s v="Злокачественное новообразование без специального противоопухолевого лечения"/>
    <n v="4"/>
    <n v="2"/>
    <n v="6"/>
    <n v="0.5"/>
    <n v="1.4"/>
    <n v="12536.3"/>
    <n v="50145.2"/>
    <n v="25072.6"/>
    <n v="75217.799999999988"/>
    <s v="Онкология"/>
    <n v="2.2400000000000002"/>
    <s v="Гастроэнтерология"/>
    <n v="3"/>
  </r>
  <r>
    <x v="4"/>
    <x v="4"/>
    <x v="0"/>
    <n v="20171136"/>
    <s v="Злокачественное новообразование без специального противоопухолевого лечения"/>
    <n v="6"/>
    <n v="2"/>
    <n v="8"/>
    <n v="0.5"/>
    <n v="1.4"/>
    <n v="12536.3"/>
    <n v="75217.799999999988"/>
    <n v="25072.6"/>
    <n v="100290.4"/>
    <s v="Онкология"/>
    <n v="2.2400000000000002"/>
    <s v="Терапия"/>
    <n v="4"/>
  </r>
  <r>
    <x v="4"/>
    <x v="4"/>
    <x v="0"/>
    <n v="20171136"/>
    <s v="Злокачественное новообразование без специального противоопухолевого лечения"/>
    <n v="35"/>
    <n v="15"/>
    <n v="50"/>
    <n v="0.5"/>
    <n v="1.4"/>
    <n v="12536.3"/>
    <n v="438770.5"/>
    <n v="188044.5"/>
    <n v="626815"/>
    <s v="Онкология"/>
    <n v="2.2400000000000002"/>
    <s v="Хирургия"/>
    <n v="25"/>
  </r>
  <r>
    <x v="7"/>
    <x v="7"/>
    <x v="0"/>
    <n v="20171136"/>
    <s v="Злокачественное новообразование без специального противоопухолевого лечения"/>
    <n v="0"/>
    <m/>
    <n v="0"/>
    <n v="0.5"/>
    <n v="0.875"/>
    <n v="7835.1875"/>
    <n v="0"/>
    <n v="0"/>
    <n v="0"/>
    <s v="Онкология"/>
    <n v="2.2400000000000002"/>
    <s v="Хирургия"/>
    <n v="0"/>
  </r>
  <r>
    <x v="8"/>
    <x v="8"/>
    <x v="0"/>
    <n v="20171136"/>
    <s v="Злокачественное новообразование без специального противоопухолевого лечения"/>
    <n v="1"/>
    <n v="1"/>
    <n v="2"/>
    <n v="0.5"/>
    <n v="1"/>
    <n v="8954.5"/>
    <n v="8954.5"/>
    <n v="8954.5"/>
    <n v="17909"/>
    <s v="Онкология"/>
    <n v="2.2400000000000002"/>
    <s v="Акушерство и гинекология"/>
    <n v="1"/>
  </r>
  <r>
    <x v="8"/>
    <x v="8"/>
    <x v="0"/>
    <n v="20171136"/>
    <s v="Злокачественное новообразование без специального противоопухолевого лечения"/>
    <n v="2"/>
    <n v="1"/>
    <n v="3"/>
    <n v="0.5"/>
    <n v="1"/>
    <n v="8954.5"/>
    <n v="17909"/>
    <n v="8954.5"/>
    <n v="26863.5"/>
    <s v="Онкология"/>
    <n v="2.2400000000000002"/>
    <s v="Гастроэнтерология"/>
    <n v="1.5"/>
  </r>
  <r>
    <x v="8"/>
    <x v="8"/>
    <x v="0"/>
    <n v="20171136"/>
    <s v="Злокачественное новообразование без специального противоопухолевого лечения"/>
    <n v="8"/>
    <n v="2"/>
    <n v="10"/>
    <n v="0.5"/>
    <n v="1"/>
    <n v="8954.5"/>
    <n v="71636"/>
    <n v="17909"/>
    <n v="89545"/>
    <s v="Онкология"/>
    <n v="2.2400000000000002"/>
    <s v="Колопроктология"/>
    <n v="5"/>
  </r>
  <r>
    <x v="8"/>
    <x v="8"/>
    <x v="0"/>
    <n v="20171136"/>
    <s v="Злокачественное новообразование без специального противоопухолевого лечения"/>
    <n v="8"/>
    <n v="2"/>
    <n v="10"/>
    <n v="0.5"/>
    <n v="1"/>
    <n v="8954.5"/>
    <n v="71636"/>
    <n v="17909"/>
    <n v="89545"/>
    <s v="Онкология"/>
    <n v="2.2400000000000002"/>
    <s v="Нейрохирургия"/>
    <n v="5"/>
  </r>
  <r>
    <x v="8"/>
    <x v="8"/>
    <x v="0"/>
    <n v="20171136"/>
    <s v="Злокачественное новообразование без специального противоопухолевого лечения"/>
    <n v="1"/>
    <n v="1"/>
    <n v="2"/>
    <n v="0.5"/>
    <n v="1"/>
    <n v="8954.5"/>
    <n v="8954.5"/>
    <n v="8954.5"/>
    <n v="17909"/>
    <s v="Онкология"/>
    <n v="2.2400000000000002"/>
    <s v="Оториноларингология"/>
    <n v="1"/>
  </r>
  <r>
    <x v="8"/>
    <x v="8"/>
    <x v="0"/>
    <n v="20171136"/>
    <s v="Злокачественное новообразование без специального противоопухолевого лечения"/>
    <n v="16"/>
    <n v="4"/>
    <n v="20"/>
    <n v="0.5"/>
    <n v="1"/>
    <n v="8954.5"/>
    <n v="143272"/>
    <n v="35818"/>
    <n v="179090"/>
    <s v="Онкология"/>
    <n v="2.2400000000000002"/>
    <s v="Урология"/>
    <n v="10"/>
  </r>
  <r>
    <x v="8"/>
    <x v="8"/>
    <x v="0"/>
    <n v="20171136"/>
    <s v="Злокачественное новообразование без специального противоопухолевого лечения"/>
    <n v="14"/>
    <n v="4"/>
    <n v="18"/>
    <n v="0.5"/>
    <n v="1"/>
    <n v="8954.5"/>
    <n v="125363"/>
    <n v="35818"/>
    <n v="161181"/>
    <s v="Онкология"/>
    <n v="2.2400000000000002"/>
    <s v="Хирургия"/>
    <n v="9"/>
  </r>
  <r>
    <x v="13"/>
    <x v="13"/>
    <x v="0"/>
    <n v="20171136"/>
    <s v="Злокачественное новообразование без специального противоопухолевого лечения"/>
    <n v="50"/>
    <n v="9"/>
    <n v="59"/>
    <n v="0.5"/>
    <n v="1"/>
    <n v="8954.5"/>
    <n v="447725"/>
    <n v="80590.5"/>
    <n v="528315.5"/>
    <s v="Онкология"/>
    <n v="2.2400000000000002"/>
    <s v="Детская онкология"/>
    <n v="29.5"/>
  </r>
  <r>
    <x v="16"/>
    <x v="16"/>
    <x v="0"/>
    <n v="20171136"/>
    <s v="Злокачественное новообразование без специального противоопухолевого лечения"/>
    <n v="4"/>
    <n v="3"/>
    <n v="7"/>
    <n v="0.5"/>
    <n v="1.4"/>
    <n v="12536.3"/>
    <n v="50145.2"/>
    <n v="37608.899999999994"/>
    <n v="87754.099999999991"/>
    <s v="Онкология"/>
    <n v="2.2400000000000002"/>
    <s v="Онкология"/>
    <n v="3.5"/>
  </r>
  <r>
    <x v="15"/>
    <x v="15"/>
    <x v="0"/>
    <n v="20171136"/>
    <s v="Злокачественное новообразование без специального противоопухолевого лечения"/>
    <n v="30"/>
    <n v="10"/>
    <n v="40"/>
    <n v="0.5"/>
    <n v="1"/>
    <n v="8954.5"/>
    <n v="268635"/>
    <n v="89545"/>
    <n v="358180"/>
    <s v="Онкология"/>
    <n v="2.2400000000000002"/>
    <s v="Онкология"/>
    <n v="20"/>
  </r>
  <r>
    <x v="13"/>
    <x v="13"/>
    <x v="0"/>
    <n v="20171137"/>
    <s v="Операции на органе слуха, придаточных пазухах носа и верхних дыхательных путях при злокачественных новообразованиях"/>
    <n v="1"/>
    <n v="1"/>
    <n v="2"/>
    <n v="1.91"/>
    <n v="1"/>
    <n v="34206.189999999995"/>
    <n v="34206.189999999995"/>
    <n v="34206.189999999995"/>
    <n v="68412.37999999999"/>
    <s v="Онкология"/>
    <n v="2.2400000000000002"/>
    <s v="Оториноларингология"/>
    <n v="3.82"/>
  </r>
  <r>
    <x v="15"/>
    <x v="15"/>
    <x v="0"/>
    <n v="20171137"/>
    <s v="Операции на органе слуха, придаточных пазухах носа и верхних дыхательных путях при злокачественных новообразованиях"/>
    <n v="0"/>
    <n v="0"/>
    <n v="0"/>
    <n v="1.91"/>
    <n v="1"/>
    <n v="34206.189999999995"/>
    <n v="0"/>
    <n v="0"/>
    <n v="0"/>
    <s v="Онкология"/>
    <n v="2.2400000000000002"/>
    <s v="Онкология"/>
    <n v="0"/>
  </r>
  <r>
    <x v="15"/>
    <x v="15"/>
    <x v="0"/>
    <n v="20171138"/>
    <s v="Операции на нижних дыхательных путях и легочной ткани при злокачественных новообразованиях (уровень 1)"/>
    <n v="0"/>
    <n v="0"/>
    <n v="0"/>
    <n v="2.88"/>
    <n v="1"/>
    <n v="51577.919999999998"/>
    <n v="0"/>
    <n v="0"/>
    <n v="0"/>
    <s v="Онкология"/>
    <n v="2.2400000000000002"/>
    <s v="Онкология"/>
    <n v="0"/>
  </r>
  <r>
    <x v="15"/>
    <x v="15"/>
    <x v="0"/>
    <n v="20171139"/>
    <s v="Операции на нижних дыхательных путях и легочной ткани при злокачественных новообразованиях (уровень 2)"/>
    <n v="0"/>
    <n v="0"/>
    <n v="0"/>
    <n v="4.25"/>
    <n v="1"/>
    <n v="76113.25"/>
    <n v="0"/>
    <n v="0"/>
    <n v="0"/>
    <s v="Онкология"/>
    <n v="2.2400000000000002"/>
    <s v="Онкология"/>
    <n v="0"/>
  </r>
  <r>
    <x v="8"/>
    <x v="8"/>
    <x v="0"/>
    <n v="20171140"/>
    <s v="Операции при злокачественных новообразованиях мужских половых органов (уровень 1)"/>
    <n v="4"/>
    <n v="1"/>
    <n v="5"/>
    <n v="2.56"/>
    <n v="1"/>
    <n v="45847.040000000001"/>
    <n v="183388.16"/>
    <n v="45847.040000000001"/>
    <n v="229235.20000000001"/>
    <s v="Онкология"/>
    <n v="2.2400000000000002"/>
    <s v="Урология"/>
    <n v="12.8"/>
  </r>
  <r>
    <x v="15"/>
    <x v="15"/>
    <x v="0"/>
    <n v="20171140"/>
    <s v="Операции при злокачественных новообразованиях мужских половых органов (уровень 1)"/>
    <n v="0"/>
    <n v="0"/>
    <n v="0"/>
    <n v="2.56"/>
    <n v="1"/>
    <n v="45847.040000000001"/>
    <n v="0"/>
    <n v="0"/>
    <n v="0"/>
    <s v="Онкология"/>
    <n v="2.2400000000000002"/>
    <s v="Онкология"/>
    <n v="0"/>
  </r>
  <r>
    <x v="8"/>
    <x v="8"/>
    <x v="0"/>
    <n v="20171141"/>
    <s v="Операции при злокачественных новообразованиях мужских половых органов (уровень 2)"/>
    <n v="8"/>
    <n v="2"/>
    <n v="10"/>
    <n v="3.6"/>
    <n v="1"/>
    <n v="64472.4"/>
    <n v="515779.2"/>
    <n v="128944.8"/>
    <n v="644724"/>
    <s v="Онкология"/>
    <n v="2.2400000000000002"/>
    <s v="Урология"/>
    <n v="36"/>
  </r>
  <r>
    <x v="15"/>
    <x v="15"/>
    <x v="0"/>
    <n v="20171141"/>
    <s v="Операции при злокачественных новообразованиях мужских половых органов (уровень 2)"/>
    <n v="10"/>
    <n v="3"/>
    <n v="13"/>
    <n v="3.6"/>
    <n v="1"/>
    <n v="64472.4"/>
    <n v="644724"/>
    <n v="193417.2"/>
    <n v="838141.2"/>
    <s v="Онкология"/>
    <n v="2.2400000000000002"/>
    <s v="Онкология"/>
    <n v="46.800000000000004"/>
  </r>
  <r>
    <x v="15"/>
    <x v="15"/>
    <x v="0"/>
    <n v="20171151"/>
    <s v="Средний отит, мастоидит, нарушения вестибулярной функции"/>
    <n v="1"/>
    <n v="1"/>
    <n v="2"/>
    <n v="0.47"/>
    <n v="1"/>
    <n v="8417.23"/>
    <n v="8417.23"/>
    <n v="8417.23"/>
    <n v="16834.46"/>
    <s v="Оториноларингология"/>
    <n v="0.87"/>
    <s v="Онкология"/>
    <n v="0.94"/>
  </r>
  <r>
    <x v="15"/>
    <x v="15"/>
    <x v="0"/>
    <n v="20171152"/>
    <s v="Другие болезни уха"/>
    <n v="4"/>
    <n v="2"/>
    <n v="6"/>
    <n v="0.61"/>
    <n v="1"/>
    <n v="10924.49"/>
    <n v="43697.96"/>
    <n v="21848.98"/>
    <n v="65546.94"/>
    <s v="Оториноларингология"/>
    <n v="0.87"/>
    <s v="Онкология"/>
    <n v="3.66"/>
  </r>
  <r>
    <x v="15"/>
    <x v="15"/>
    <x v="0"/>
    <n v="20171153"/>
    <s v="Другие болезни и врожденные аномалии верхних дыхательных путей, симптомы и признаки, относящиеся к органам дыхания, нарушения речи"/>
    <n v="2"/>
    <n v="1"/>
    <n v="3"/>
    <n v="0.36"/>
    <n v="1"/>
    <n v="6447.24"/>
    <n v="12894.48"/>
    <n v="6447.24"/>
    <n v="19341.72"/>
    <s v="Оториноларингология"/>
    <n v="0.87"/>
    <s v="Онкология"/>
    <n v="1.08"/>
  </r>
  <r>
    <x v="15"/>
    <x v="15"/>
    <x v="0"/>
    <n v="20171154"/>
    <s v="Операции на органе слуха, придаточных пазухах носа и верхних дыхательных путях (уровень 1)"/>
    <n v="23"/>
    <n v="7"/>
    <n v="30"/>
    <n v="0.84"/>
    <n v="1"/>
    <n v="15043.56"/>
    <n v="346001.88"/>
    <n v="105304.92"/>
    <n v="451306.8"/>
    <s v="Оториноларингология"/>
    <n v="0.87"/>
    <s v="Онкология"/>
    <n v="25.2"/>
  </r>
  <r>
    <x v="15"/>
    <x v="15"/>
    <x v="0"/>
    <n v="20171155"/>
    <s v="Операции на органе слуха, придаточных пазухах носа и верхних дыхательных путях (уровень 2)"/>
    <n v="15"/>
    <n v="5"/>
    <n v="20"/>
    <n v="0.91"/>
    <n v="1"/>
    <n v="16297.19"/>
    <n v="244457.85"/>
    <n v="81485.95"/>
    <n v="325943.8"/>
    <s v="Оториноларингология"/>
    <n v="0.87"/>
    <s v="Онкология"/>
    <n v="18.2"/>
  </r>
  <r>
    <x v="15"/>
    <x v="15"/>
    <x v="0"/>
    <n v="20171156"/>
    <s v="Операции на органе слуха, придаточных пазухах носа и верхних дыхательных путях (уровень 3)"/>
    <n v="2"/>
    <n v="1"/>
    <n v="3"/>
    <n v="1.1000000000000001"/>
    <n v="1"/>
    <n v="19699.900000000001"/>
    <n v="39399.800000000003"/>
    <n v="19699.900000000001"/>
    <n v="59099.700000000004"/>
    <s v="Оториноларингология"/>
    <n v="0.87"/>
    <s v="Онкология"/>
    <n v="3.3000000000000003"/>
  </r>
  <r>
    <x v="15"/>
    <x v="15"/>
    <x v="0"/>
    <n v="20171142"/>
    <s v="Лекарственная терапия при остром лейкозе, взрослые"/>
    <n v="65"/>
    <n v="7"/>
    <n v="72"/>
    <n v="4.2699999999999996"/>
    <n v="1"/>
    <n v="76471.429999999993"/>
    <n v="4970642.9499999993"/>
    <n v="535300.01"/>
    <n v="5505942.959999999"/>
    <s v="Онкология"/>
    <n v="2.2400000000000002"/>
    <s v="Онкология"/>
    <n v="307.43999999999994"/>
  </r>
  <r>
    <x v="15"/>
    <x v="15"/>
    <x v="0"/>
    <n v="20171143"/>
    <s v="Лекарственная терапия при других злокачественных новообразованиях лимфоидной и кроветворной тканей, взрослые"/>
    <n v="422"/>
    <n v="80"/>
    <n v="502"/>
    <n v="3.46"/>
    <n v="1"/>
    <n v="61965.14"/>
    <n v="26149289.079999998"/>
    <n v="4957211.2"/>
    <n v="31106500.279999997"/>
    <s v="Онкология"/>
    <n v="2.2400000000000002"/>
    <s v="Онкология"/>
    <n v="1736.92"/>
  </r>
  <r>
    <x v="15"/>
    <x v="15"/>
    <x v="0"/>
    <n v="20171144"/>
    <s v="Лекарственная терапия при злокачественных новообразованиях других локализаций (кроме лимфоидной и кроветворной тканей) (уровень 1)"/>
    <n v="860"/>
    <n v="200"/>
    <n v="1060"/>
    <n v="2.0499999999999998"/>
    <n v="1"/>
    <n v="36713.449999999997"/>
    <n v="31573566.999999996"/>
    <n v="7342689.9999999991"/>
    <n v="38916256.999999993"/>
    <s v="Онкология"/>
    <n v="2.2400000000000002"/>
    <s v="Онкология"/>
    <n v="2173"/>
  </r>
  <r>
    <x v="15"/>
    <x v="15"/>
    <x v="0"/>
    <n v="20171145"/>
    <s v="Лекарственная терапия при злокачественных новообразованиях других локализаций (кроме лимфоидной и кроветворной тканей) (уровень 2)"/>
    <n v="700"/>
    <n v="150"/>
    <n v="850"/>
    <n v="2.8"/>
    <n v="1"/>
    <n v="50145.2"/>
    <n v="35101640"/>
    <n v="7521780"/>
    <n v="42623420"/>
    <s v="Онкология"/>
    <n v="2.2400000000000002"/>
    <s v="Онкология"/>
    <n v="2380"/>
  </r>
  <r>
    <x v="15"/>
    <x v="15"/>
    <x v="0"/>
    <n v="20171146"/>
    <s v="Лекарственная терапия злокачественных новообразований с применением моноклональных антител, ингибиторов протеинкиназы"/>
    <n v="185"/>
    <n v="90"/>
    <n v="275"/>
    <n v="7.92"/>
    <n v="1"/>
    <n v="141839.28"/>
    <n v="26240266.800000001"/>
    <n v="12765535.199999999"/>
    <n v="39005802"/>
    <s v="Онкология"/>
    <n v="2.2400000000000002"/>
    <s v="Онкология"/>
    <n v="2178"/>
  </r>
  <r>
    <x v="15"/>
    <x v="15"/>
    <x v="0"/>
    <n v="20171147"/>
    <s v="Лучевая терапия (уровень 1)"/>
    <n v="50"/>
    <n v="20"/>
    <n v="70"/>
    <n v="2"/>
    <n v="1"/>
    <n v="35818"/>
    <n v="1790900"/>
    <n v="716360"/>
    <n v="2507260"/>
    <s v="Онкология"/>
    <n v="2.2400000000000002"/>
    <s v="Онкология"/>
    <n v="140"/>
  </r>
  <r>
    <x v="15"/>
    <x v="15"/>
    <x v="0"/>
    <n v="20171148"/>
    <s v="Лучевая терапия (уровень 2)"/>
    <n v="285"/>
    <n v="65"/>
    <n v="350"/>
    <n v="2.21"/>
    <n v="1"/>
    <n v="39578.89"/>
    <n v="11279983.65"/>
    <n v="2572627.85"/>
    <n v="13852611.5"/>
    <s v="Онкология"/>
    <n v="2.2400000000000002"/>
    <s v="Онкология"/>
    <n v="773.5"/>
  </r>
  <r>
    <x v="15"/>
    <x v="15"/>
    <x v="0"/>
    <n v="20171149"/>
    <s v="Лучевая терапия (уровень 3)"/>
    <n v="60"/>
    <n v="40"/>
    <n v="100"/>
    <n v="3.53"/>
    <n v="1"/>
    <n v="63218.77"/>
    <n v="3793126.1999999997"/>
    <n v="2528750.7999999998"/>
    <n v="6321877"/>
    <s v="Онкология"/>
    <n v="2.2400000000000002"/>
    <s v="Онкология"/>
    <n v="353"/>
  </r>
  <r>
    <x v="8"/>
    <x v="8"/>
    <x v="0"/>
    <n v="20171150"/>
    <s v="Доброкачественные новообразования, новообразования in situ уха, горла, носа, полости рта"/>
    <n v="1"/>
    <n v="1"/>
    <n v="2"/>
    <n v="0.66"/>
    <n v="1"/>
    <n v="11819.94"/>
    <n v="11819.94"/>
    <n v="11819.94"/>
    <n v="23639.88"/>
    <s v="Оториноларингология"/>
    <n v="0.87"/>
    <s v="Оториноларингология"/>
    <n v="1.32"/>
  </r>
  <r>
    <x v="8"/>
    <x v="8"/>
    <x v="0"/>
    <n v="20171150"/>
    <s v="Доброкачественные новообразования, новообразования in situ уха, горла, носа, полости рта"/>
    <n v="4"/>
    <n v="1"/>
    <n v="5"/>
    <n v="0.66"/>
    <n v="1"/>
    <n v="11819.94"/>
    <n v="47279.76"/>
    <n v="11819.94"/>
    <n v="59099.700000000004"/>
    <s v="Оториноларингология"/>
    <n v="0.87"/>
    <s v="Челюстно-лицевая хирургия"/>
    <n v="3.3000000000000003"/>
  </r>
  <r>
    <x v="13"/>
    <x v="13"/>
    <x v="0"/>
    <n v="20171150"/>
    <s v="Доброкачественные новообразования, новообразования in situ уха, горла, носа, полости рта"/>
    <n v="10"/>
    <n v="5"/>
    <n v="15"/>
    <n v="0.66"/>
    <n v="1"/>
    <n v="11819.94"/>
    <n v="118199.40000000001"/>
    <n v="59099.700000000004"/>
    <n v="177299.1"/>
    <s v="Оториноларингология"/>
    <n v="0.87"/>
    <s v="Оториноларингология"/>
    <n v="9.9"/>
  </r>
  <r>
    <x v="2"/>
    <x v="2"/>
    <x v="0"/>
    <n v="20171151"/>
    <s v="Средний отит, мастоидит, нарушения вестибулярной функции"/>
    <n v="14"/>
    <n v="6"/>
    <n v="20"/>
    <n v="0.47"/>
    <n v="0.88"/>
    <n v="7407.1623999999993"/>
    <n v="103700.27359999999"/>
    <n v="44442.974399999992"/>
    <n v="148143.24799999996"/>
    <s v="Оториноларингология"/>
    <n v="0.87"/>
    <s v="Оториноларингология"/>
    <n v="9.3999999999999986"/>
  </r>
  <r>
    <x v="6"/>
    <x v="6"/>
    <x v="0"/>
    <n v="20171151"/>
    <s v="Средний отит, мастоидит, нарушения вестибулярной функции"/>
    <n v="50"/>
    <n v="1"/>
    <n v="51"/>
    <n v="0.47"/>
    <n v="0.88"/>
    <n v="7407.1623999999993"/>
    <n v="370358.11999999994"/>
    <n v="7407.1623999999993"/>
    <n v="377765.28239999991"/>
    <s v="Оториноларингология"/>
    <n v="0.87"/>
    <s v="Оториноларингология"/>
    <n v="23.97"/>
  </r>
  <r>
    <x v="8"/>
    <x v="8"/>
    <x v="0"/>
    <n v="20171151"/>
    <s v="Средний отит, мастоидит, нарушения вестибулярной функции"/>
    <n v="77"/>
    <n v="21"/>
    <n v="98"/>
    <n v="0.47"/>
    <n v="1"/>
    <n v="8417.23"/>
    <n v="648126.71"/>
    <n v="176761.83"/>
    <n v="824888.53999999992"/>
    <s v="Оториноларингология"/>
    <n v="0.87"/>
    <s v="Оториноларингология"/>
    <n v="46.059999999999995"/>
  </r>
  <r>
    <x v="13"/>
    <x v="13"/>
    <x v="0"/>
    <n v="20171151"/>
    <s v="Средний отит, мастоидит, нарушения вестибулярной функции"/>
    <n v="30"/>
    <n v="10"/>
    <n v="40"/>
    <n v="0.47"/>
    <n v="1"/>
    <n v="8417.23"/>
    <n v="252516.9"/>
    <n v="84172.299999999988"/>
    <n v="336689.19999999995"/>
    <s v="Оториноларингология"/>
    <n v="0.87"/>
    <s v="Оториноларингология"/>
    <n v="18.799999999999997"/>
  </r>
  <r>
    <x v="2"/>
    <x v="2"/>
    <x v="0"/>
    <n v="20171152"/>
    <s v="Другие болезни уха"/>
    <n v="20"/>
    <n v="5"/>
    <n v="25"/>
    <n v="0.61"/>
    <n v="0.88"/>
    <n v="9613.5511999999999"/>
    <n v="192271.024"/>
    <n v="48067.756000000001"/>
    <n v="240338.78"/>
    <s v="Оториноларингология"/>
    <n v="0.87"/>
    <s v="Оториноларингология"/>
    <n v="15.25"/>
  </r>
  <r>
    <x v="6"/>
    <x v="6"/>
    <x v="0"/>
    <n v="20171152"/>
    <s v="Другие болезни уха"/>
    <n v="50"/>
    <n v="1"/>
    <n v="51"/>
    <n v="0.61"/>
    <n v="0.88"/>
    <n v="9613.5511999999999"/>
    <n v="480677.56"/>
    <n v="9613.5511999999999"/>
    <n v="490291.11119999998"/>
    <s v="Оториноларингология"/>
    <n v="0.87"/>
    <s v="Оториноларингология"/>
    <n v="31.11"/>
  </r>
  <r>
    <x v="8"/>
    <x v="8"/>
    <x v="0"/>
    <n v="20171152"/>
    <s v="Другие болезни уха"/>
    <n v="129"/>
    <n v="35"/>
    <n v="164"/>
    <n v="0.61"/>
    <n v="1"/>
    <n v="10924.49"/>
    <n v="1409259.21"/>
    <n v="382357.14999999997"/>
    <n v="1791616.3599999999"/>
    <s v="Оториноларингология"/>
    <n v="0.87"/>
    <s v="Оториноларингология"/>
    <n v="100.03999999999999"/>
  </r>
  <r>
    <x v="13"/>
    <x v="13"/>
    <x v="0"/>
    <n v="20171152"/>
    <s v="Другие болезни уха"/>
    <n v="40"/>
    <n v="10"/>
    <n v="50"/>
    <n v="0.61"/>
    <n v="1"/>
    <n v="10924.49"/>
    <n v="436979.6"/>
    <n v="109244.9"/>
    <n v="546224.5"/>
    <s v="Оториноларингология"/>
    <n v="0.87"/>
    <s v="Оториноларингология"/>
    <n v="30.5"/>
  </r>
  <r>
    <x v="6"/>
    <x v="6"/>
    <x v="0"/>
    <n v="20171153"/>
    <s v="Другие болезни и врожденные аномалии верхних дыхательных путей, симптомы и признаки, относящиеся к органам дыхания, нарушения речи"/>
    <n v="30"/>
    <m/>
    <n v="30"/>
    <n v="0.36"/>
    <n v="0.88"/>
    <n v="5673.5711999999994"/>
    <n v="170207.13599999997"/>
    <n v="0"/>
    <n v="170207.13599999997"/>
    <s v="Оториноларингология"/>
    <n v="0.87"/>
    <s v="Оториноларингология"/>
    <n v="10.799999999999999"/>
  </r>
  <r>
    <x v="8"/>
    <x v="8"/>
    <x v="0"/>
    <n v="20171153"/>
    <s v="Другие болезни и врожденные аномалии верхних дыхательных путей, симптомы и признаки, относящиеся к органам дыхания, нарушения речи"/>
    <n v="99"/>
    <n v="28"/>
    <n v="127"/>
    <n v="0.36"/>
    <n v="1"/>
    <n v="6447.24"/>
    <n v="638276.76"/>
    <n v="180522.72"/>
    <n v="818799.48"/>
    <s v="Оториноларингология"/>
    <n v="0.87"/>
    <s v="Оториноларингология"/>
    <n v="45.72"/>
  </r>
  <r>
    <x v="8"/>
    <x v="8"/>
    <x v="0"/>
    <n v="20171153"/>
    <s v="Другие болезни и врожденные аномалии верхних дыхательных путей, симптомы и признаки, относящиеся к органам дыхания, нарушения речи"/>
    <n v="4"/>
    <n v="1"/>
    <n v="5"/>
    <n v="0.36"/>
    <n v="1"/>
    <n v="6447.24"/>
    <n v="25788.959999999999"/>
    <n v="6447.24"/>
    <n v="32236.199999999997"/>
    <s v="Оториноларингология"/>
    <n v="0.87"/>
    <s v="Челюстно-лицевая хирургия"/>
    <n v="1.7999999999999998"/>
  </r>
  <r>
    <x v="13"/>
    <x v="13"/>
    <x v="0"/>
    <n v="20171153"/>
    <s v="Другие болезни и врожденные аномалии верхних дыхательных путей, симптомы и признаки, относящиеся к органам дыхания, нарушения речи"/>
    <n v="15"/>
    <n v="10"/>
    <n v="25"/>
    <n v="0.36"/>
    <n v="1"/>
    <n v="6447.24"/>
    <n v="96708.599999999991"/>
    <n v="64472.399999999994"/>
    <n v="161181"/>
    <s v="Оториноларингология"/>
    <n v="0.87"/>
    <s v="Оториноларингология"/>
    <n v="9"/>
  </r>
  <r>
    <x v="13"/>
    <x v="13"/>
    <x v="0"/>
    <n v="20171153"/>
    <s v="Другие болезни и врожденные аномалии верхних дыхательных путей, симптомы и признаки, относящиеся к органам дыхания, нарушения речи"/>
    <n v="15"/>
    <n v="5"/>
    <n v="20"/>
    <n v="0.36"/>
    <n v="1"/>
    <n v="6447.24"/>
    <n v="96708.599999999991"/>
    <n v="32236.199999999997"/>
    <n v="128944.79999999999"/>
    <s v="Оториноларингология"/>
    <n v="0.87"/>
    <s v="Пульмонология"/>
    <n v="7.1999999999999993"/>
  </r>
  <r>
    <x v="2"/>
    <x v="2"/>
    <x v="0"/>
    <n v="20171154"/>
    <s v="Операции на органе слуха, придаточных пазухах носа и верхних дыхательных путях (уровень 1)"/>
    <n v="15"/>
    <n v="5"/>
    <n v="20"/>
    <n v="0.84"/>
    <n v="0.88"/>
    <n v="13238.3328"/>
    <n v="198574.992"/>
    <n v="66191.664000000004"/>
    <n v="264766.65600000002"/>
    <s v="Оториноларингология"/>
    <n v="0.87"/>
    <s v="Оториноларингология"/>
    <n v="16.8"/>
  </r>
  <r>
    <x v="6"/>
    <x v="6"/>
    <x v="0"/>
    <n v="20171154"/>
    <s v="Операции на органе слуха, придаточных пазухах носа и верхних дыхательных путях (уровень 1)"/>
    <n v="48"/>
    <m/>
    <n v="48"/>
    <n v="0.84"/>
    <n v="0.88"/>
    <n v="13238.3328"/>
    <n v="635439.97439999995"/>
    <n v="0"/>
    <n v="635439.97439999995"/>
    <s v="Оториноларингология"/>
    <n v="0.87"/>
    <s v="Оториноларингология"/>
    <n v="40.32"/>
  </r>
  <r>
    <x v="8"/>
    <x v="8"/>
    <x v="0"/>
    <n v="20171154"/>
    <s v="Операции на органе слуха, придаточных пазухах носа и верхних дыхательных путях (уровень 1)"/>
    <n v="184"/>
    <n v="51"/>
    <n v="235"/>
    <n v="0.84"/>
    <n v="1"/>
    <n v="15043.56"/>
    <n v="2768015.04"/>
    <n v="767221.55999999994"/>
    <n v="3535236.6"/>
    <s v="Оториноларингология"/>
    <n v="0.87"/>
    <s v="Оториноларингология"/>
    <n v="197.4"/>
  </r>
  <r>
    <x v="13"/>
    <x v="13"/>
    <x v="0"/>
    <n v="20171154"/>
    <s v="Операции на органе слуха, придаточных пазухах носа и верхних дыхательных путях (уровень 1)"/>
    <n v="100"/>
    <n v="50"/>
    <n v="150"/>
    <n v="0.84"/>
    <n v="1"/>
    <n v="15043.56"/>
    <n v="1504356"/>
    <n v="752178"/>
    <n v="2256534"/>
    <s v="Оториноларингология"/>
    <n v="0.87"/>
    <s v="Оториноларингология"/>
    <n v="126"/>
  </r>
  <r>
    <x v="2"/>
    <x v="2"/>
    <x v="0"/>
    <n v="20171155"/>
    <s v="Операции на органе слуха, придаточных пазухах носа и верхних дыхательных путях (уровень 2)"/>
    <n v="15"/>
    <n v="10"/>
    <n v="25"/>
    <n v="0.91"/>
    <n v="0.88"/>
    <n v="14341.5272"/>
    <n v="215122.908"/>
    <n v="143415.272"/>
    <n v="358538.18"/>
    <s v="Оториноларингология"/>
    <n v="0.87"/>
    <s v="Оториноларингология"/>
    <n v="22.75"/>
  </r>
  <r>
    <x v="12"/>
    <x v="12"/>
    <x v="0"/>
    <n v="20171155"/>
    <s v="Операции на органе слуха, придаточных пазухах носа и верхних дыхательных путях (уровень 2)"/>
    <n v="7"/>
    <n v="3"/>
    <n v="10"/>
    <n v="0.91"/>
    <n v="0.7"/>
    <n v="11408.032999999999"/>
    <n v="79856.231"/>
    <n v="34224.099000000002"/>
    <n v="114080.33"/>
    <s v="Оториноларингология"/>
    <n v="0.87"/>
    <s v="Оториноларингология"/>
    <n v="9.1"/>
  </r>
  <r>
    <x v="8"/>
    <x v="8"/>
    <x v="0"/>
    <n v="20171155"/>
    <s v="Операции на органе слуха, придаточных пазухах носа и верхних дыхательных путях (уровень 2)"/>
    <n v="287"/>
    <n v="80"/>
    <n v="367"/>
    <n v="0.91"/>
    <n v="1"/>
    <n v="16297.19"/>
    <n v="4677293.53"/>
    <n v="1303775.2"/>
    <n v="5981068.7300000004"/>
    <s v="Оториноларингология"/>
    <n v="0.87"/>
    <s v="Оториноларингология"/>
    <n v="333.97"/>
  </r>
  <r>
    <x v="13"/>
    <x v="13"/>
    <x v="0"/>
    <n v="20171155"/>
    <s v="Операции на органе слуха, придаточных пазухах носа и верхних дыхательных путях (уровень 2)"/>
    <n v="250"/>
    <n v="100"/>
    <n v="350"/>
    <n v="0.91"/>
    <n v="1"/>
    <n v="16297.19"/>
    <n v="4074297.5"/>
    <n v="1629719"/>
    <n v="5704016.5"/>
    <s v="Оториноларингология"/>
    <n v="0.87"/>
    <s v="Оториноларингология"/>
    <n v="318.5"/>
  </r>
  <r>
    <x v="8"/>
    <x v="8"/>
    <x v="0"/>
    <n v="20171156"/>
    <s v="Операции на органе слуха, придаточных пазухах носа и верхних дыхательных путях (уровень 3)"/>
    <n v="68"/>
    <n v="19"/>
    <n v="87"/>
    <n v="1.1000000000000001"/>
    <n v="1"/>
    <n v="19699.900000000001"/>
    <n v="1339593.2000000002"/>
    <n v="374298.10000000003"/>
    <n v="1713891.3000000003"/>
    <s v="Оториноларингология"/>
    <n v="0.87"/>
    <s v="Оториноларингология"/>
    <n v="95.7"/>
  </r>
  <r>
    <x v="8"/>
    <x v="8"/>
    <x v="0"/>
    <n v="20171156"/>
    <s v="Операции на органе слуха, придаточных пазухах носа и верхних дыхательных путях (уровень 3)"/>
    <n v="23"/>
    <n v="7"/>
    <n v="30"/>
    <n v="1.1000000000000001"/>
    <n v="1"/>
    <n v="19699.900000000001"/>
    <n v="453097.7"/>
    <n v="137899.30000000002"/>
    <n v="590997"/>
    <s v="Оториноларингология"/>
    <n v="0.87"/>
    <s v="Челюстно-лицевая хирургия"/>
    <n v="33"/>
  </r>
  <r>
    <x v="13"/>
    <x v="13"/>
    <x v="0"/>
    <n v="20171156"/>
    <s v="Операции на органе слуха, придаточных пазухах носа и верхних дыхательных путях (уровень 3)"/>
    <n v="2"/>
    <m/>
    <n v="2"/>
    <n v="1.1000000000000001"/>
    <n v="1"/>
    <n v="19699.900000000001"/>
    <n v="39399.800000000003"/>
    <n v="0"/>
    <n v="39399.800000000003"/>
    <s v="Оториноларингология"/>
    <n v="0.87"/>
    <s v="Оториноларингология"/>
    <n v="2.2000000000000002"/>
  </r>
  <r>
    <x v="8"/>
    <x v="8"/>
    <x v="0"/>
    <n v="20171157"/>
    <s v="Операции на органе слуха, придаточных пазухах носа и верхних дыхательных путях (уровень 4)"/>
    <n v="1"/>
    <n v="1"/>
    <n v="2"/>
    <n v="1.35"/>
    <n v="1"/>
    <n v="24177.15"/>
    <n v="24177.15"/>
    <n v="24177.15"/>
    <n v="48354.3"/>
    <s v="Оториноларингология"/>
    <n v="0.87"/>
    <s v="Оториноларингология"/>
    <n v="2.7"/>
  </r>
  <r>
    <x v="8"/>
    <x v="8"/>
    <x v="0"/>
    <n v="20171158"/>
    <s v="Операции на органе слуха, придаточных пазухах носа и верхних дыхательных путях (уровень 5)"/>
    <n v="1"/>
    <n v="1"/>
    <n v="2"/>
    <n v="1.96"/>
    <n v="1"/>
    <n v="35101.64"/>
    <n v="35101.64"/>
    <n v="35101.64"/>
    <n v="70203.28"/>
    <s v="Оториноларингология"/>
    <n v="0.87"/>
    <s v="Оториноларингология"/>
    <n v="3.92"/>
  </r>
  <r>
    <x v="19"/>
    <x v="19"/>
    <x v="0"/>
    <n v="20171160"/>
    <s v="Операции на органе зрения (уровень 1)"/>
    <n v="10"/>
    <n v="2"/>
    <n v="12"/>
    <n v="0.49"/>
    <n v="1"/>
    <n v="8775.41"/>
    <n v="87754.1"/>
    <n v="17550.82"/>
    <n v="105304.92000000001"/>
    <s v="Офтальмология"/>
    <n v="0.92"/>
    <s v="Офтальмология"/>
    <n v="5.88"/>
  </r>
  <r>
    <x v="13"/>
    <x v="13"/>
    <x v="0"/>
    <n v="20171160"/>
    <s v="Операции на органе зрения (уровень 1)"/>
    <n v="95"/>
    <n v="19"/>
    <n v="114"/>
    <n v="0.49"/>
    <n v="1"/>
    <n v="8775.41"/>
    <n v="833663.95"/>
    <n v="166732.79"/>
    <n v="1000396.74"/>
    <s v="Офтальмология"/>
    <n v="0.92"/>
    <s v="Офтальмология"/>
    <n v="55.86"/>
  </r>
  <r>
    <x v="19"/>
    <x v="19"/>
    <x v="0"/>
    <n v="20171161"/>
    <s v="Операции на органе зрения (уровень 2)"/>
    <n v="35"/>
    <n v="5"/>
    <n v="40"/>
    <n v="0.79"/>
    <n v="1"/>
    <n v="14148.11"/>
    <n v="495183.85000000003"/>
    <n v="70740.55"/>
    <n v="565924.4"/>
    <s v="Офтальмология"/>
    <n v="0.92"/>
    <s v="Офтальмология"/>
    <n v="31.6"/>
  </r>
  <r>
    <x v="13"/>
    <x v="13"/>
    <x v="0"/>
    <n v="20171161"/>
    <s v="Операции на органе зрения (уровень 2)"/>
    <n v="70"/>
    <n v="10"/>
    <n v="80"/>
    <n v="0.79"/>
    <n v="1"/>
    <n v="14148.11"/>
    <n v="990367.70000000007"/>
    <n v="141481.1"/>
    <n v="1131848.8"/>
    <s v="Офтальмология"/>
    <n v="0.92"/>
    <s v="Офтальмология"/>
    <n v="63.2"/>
  </r>
  <r>
    <x v="19"/>
    <x v="19"/>
    <x v="0"/>
    <n v="20171162"/>
    <s v="Операции на органе зрения (уровень 3)"/>
    <n v="100"/>
    <n v="15"/>
    <n v="115"/>
    <n v="1.07"/>
    <n v="1"/>
    <n v="19162.63"/>
    <n v="1916263"/>
    <n v="287439.45"/>
    <n v="2203702.4500000002"/>
    <s v="Офтальмология"/>
    <n v="0.92"/>
    <s v="Офтальмология"/>
    <n v="123.05000000000001"/>
  </r>
  <r>
    <x v="13"/>
    <x v="13"/>
    <x v="0"/>
    <n v="20171162"/>
    <s v="Операции на органе зрения (уровень 3)"/>
    <n v="60"/>
    <n v="10"/>
    <n v="70"/>
    <n v="1.07"/>
    <n v="1"/>
    <n v="19162.63"/>
    <n v="1149757.8"/>
    <n v="191626.30000000002"/>
    <n v="1341384.1000000001"/>
    <s v="Офтальмология"/>
    <n v="0.92"/>
    <s v="Офтальмология"/>
    <n v="74.900000000000006"/>
  </r>
  <r>
    <x v="16"/>
    <x v="16"/>
    <x v="0"/>
    <n v="20171162"/>
    <s v="Операции на органе зрения (уровень 3)"/>
    <n v="20"/>
    <n v="10"/>
    <n v="30"/>
    <n v="1.07"/>
    <n v="1.4"/>
    <n v="26827.682000000001"/>
    <n v="536553.64"/>
    <n v="268276.82"/>
    <n v="804830.46"/>
    <s v="Офтальмология"/>
    <n v="0.92"/>
    <s v="Офтальмология"/>
    <n v="32.1"/>
  </r>
  <r>
    <x v="19"/>
    <x v="19"/>
    <x v="0"/>
    <n v="20171163"/>
    <s v="Операции на органе зрения (уровень 4)"/>
    <n v="350"/>
    <n v="58"/>
    <n v="408"/>
    <n v="1.19"/>
    <n v="1"/>
    <n v="21311.71"/>
    <n v="7459098.5"/>
    <n v="1236079.18"/>
    <n v="8695177.6799999997"/>
    <s v="Офтальмология"/>
    <n v="0.92"/>
    <s v="Офтальмология"/>
    <n v="485.52"/>
  </r>
  <r>
    <x v="13"/>
    <x v="13"/>
    <x v="0"/>
    <n v="20171163"/>
    <s v="Операции на органе зрения (уровень 4)"/>
    <n v="5"/>
    <n v="1"/>
    <n v="6"/>
    <n v="1.19"/>
    <n v="1"/>
    <n v="21311.71"/>
    <n v="106558.54999999999"/>
    <n v="21311.71"/>
    <n v="127870.25999999998"/>
    <s v="Офтальмология"/>
    <n v="0.92"/>
    <s v="Офтальмология"/>
    <n v="7.14"/>
  </r>
  <r>
    <x v="16"/>
    <x v="16"/>
    <x v="0"/>
    <n v="20171163"/>
    <s v="Операции на органе зрения (уровень 4)"/>
    <n v="10"/>
    <n v="10"/>
    <n v="20"/>
    <n v="1.19"/>
    <n v="1.4"/>
    <n v="29836.394"/>
    <n v="298363.94"/>
    <n v="298363.94"/>
    <n v="596727.88"/>
    <s v="Офтальмология"/>
    <n v="0.92"/>
    <s v="Офтальмология"/>
    <n v="23.799999999999997"/>
  </r>
  <r>
    <x v="19"/>
    <x v="19"/>
    <x v="0"/>
    <n v="20171164"/>
    <s v="Операции на органе зрения (уровень 5)"/>
    <n v="230"/>
    <n v="30"/>
    <n v="260"/>
    <n v="2.11"/>
    <n v="1"/>
    <n v="37787.99"/>
    <n v="8691237.6999999993"/>
    <n v="1133639.7"/>
    <n v="9824877.3999999985"/>
    <s v="Офтальмология"/>
    <n v="0.92"/>
    <s v="Офтальмология"/>
    <n v="548.6"/>
  </r>
  <r>
    <x v="13"/>
    <x v="13"/>
    <x v="0"/>
    <n v="20171164"/>
    <s v="Операции на органе зрения (уровень 5)"/>
    <n v="4"/>
    <n v="1"/>
    <n v="5"/>
    <n v="2.11"/>
    <n v="1"/>
    <n v="37787.99"/>
    <n v="151151.96"/>
    <n v="37787.99"/>
    <n v="188939.94999999998"/>
    <s v="Офтальмология"/>
    <n v="0.92"/>
    <s v="Офтальмология"/>
    <n v="10.549999999999999"/>
  </r>
  <r>
    <x v="19"/>
    <x v="19"/>
    <x v="0"/>
    <n v="20171165"/>
    <s v="Операции на органе зрения (уровень 6)"/>
    <n v="12"/>
    <n v="0"/>
    <n v="12"/>
    <n v="2.33"/>
    <n v="1"/>
    <n v="41727.97"/>
    <n v="500735.64"/>
    <n v="0"/>
    <n v="500735.64"/>
    <s v="Офтальмология"/>
    <n v="0.92"/>
    <s v="Офтальмология"/>
    <n v="27.96"/>
  </r>
  <r>
    <x v="19"/>
    <x v="19"/>
    <x v="0"/>
    <n v="20171166"/>
    <s v="Болезни глаза"/>
    <n v="913"/>
    <n v="180"/>
    <n v="1093"/>
    <n v="0.51"/>
    <n v="1"/>
    <n v="9133.59"/>
    <n v="8338967.6699999999"/>
    <n v="1644046.2"/>
    <n v="9983013.8699999992"/>
    <s v="Офтальмология"/>
    <n v="0.92"/>
    <s v="Офтальмология"/>
    <n v="557.43000000000006"/>
  </r>
  <r>
    <x v="13"/>
    <x v="13"/>
    <x v="0"/>
    <n v="20171166"/>
    <s v="Болезни глаза"/>
    <n v="150"/>
    <n v="50"/>
    <n v="200"/>
    <n v="0.51"/>
    <n v="1"/>
    <n v="9133.59"/>
    <n v="1370038.5"/>
    <n v="456679.5"/>
    <n v="1826718"/>
    <s v="Офтальмология"/>
    <n v="0.92"/>
    <s v="Офтальмология"/>
    <n v="102"/>
  </r>
  <r>
    <x v="13"/>
    <x v="13"/>
    <x v="0"/>
    <n v="20171166"/>
    <s v="Болезни глаза"/>
    <n v="2"/>
    <n v="1"/>
    <n v="3"/>
    <n v="0.51"/>
    <n v="1"/>
    <n v="9133.59"/>
    <n v="18267.18"/>
    <n v="9133.59"/>
    <n v="27400.77"/>
    <s v="Офтальмология"/>
    <n v="0.92"/>
    <s v="Неонатология"/>
    <n v="1.53"/>
  </r>
  <r>
    <x v="16"/>
    <x v="16"/>
    <x v="0"/>
    <n v="20171166"/>
    <s v="Болезни глаза"/>
    <n v="6"/>
    <n v="4"/>
    <n v="10"/>
    <n v="0.51"/>
    <n v="1.4"/>
    <n v="12787.026"/>
    <n v="76722.156000000003"/>
    <n v="51148.103999999999"/>
    <n v="127870.26000000001"/>
    <s v="Офтальмология"/>
    <n v="0.92"/>
    <s v="Офтальмология"/>
    <n v="5.0999999999999996"/>
  </r>
  <r>
    <x v="19"/>
    <x v="19"/>
    <x v="0"/>
    <n v="20171167"/>
    <s v="Травмы глаза"/>
    <n v="51"/>
    <n v="9"/>
    <n v="60"/>
    <n v="0.66"/>
    <n v="1"/>
    <n v="11819.94"/>
    <n v="602816.94000000006"/>
    <n v="106379.46"/>
    <n v="709196.4"/>
    <s v="Офтальмология"/>
    <n v="0.92"/>
    <s v="Офтальмология"/>
    <n v="39.6"/>
  </r>
  <r>
    <x v="13"/>
    <x v="13"/>
    <x v="0"/>
    <n v="20171167"/>
    <s v="Травмы глаза"/>
    <n v="25"/>
    <n v="5"/>
    <n v="30"/>
    <n v="0.66"/>
    <n v="1"/>
    <n v="11819.94"/>
    <n v="295498.5"/>
    <n v="59099.700000000004"/>
    <n v="354598.2"/>
    <s v="Офтальмология"/>
    <n v="0.92"/>
    <s v="Офтальмология"/>
    <n v="19.8"/>
  </r>
  <r>
    <x v="13"/>
    <x v="13"/>
    <x v="0"/>
    <n v="20171168"/>
    <s v="Нарушения всасывания, дети"/>
    <n v="20"/>
    <n v="5"/>
    <n v="25"/>
    <n v="1.1100000000000001"/>
    <n v="1"/>
    <n v="19878.990000000002"/>
    <n v="397579.80000000005"/>
    <n v="99394.950000000012"/>
    <n v="496974.75000000006"/>
    <s v="Педиатрия"/>
    <n v="0.8"/>
    <s v="Гастроэнтерология"/>
    <n v="27.750000000000004"/>
  </r>
  <r>
    <x v="6"/>
    <x v="6"/>
    <x v="0"/>
    <n v="20171169"/>
    <s v="Другие болезни органов пищеварения, дети"/>
    <n v="35"/>
    <n v="1"/>
    <n v="36"/>
    <n v="0.39"/>
    <n v="0.88"/>
    <n v="6146.3688000000002"/>
    <n v="215122.908"/>
    <n v="6146.3688000000002"/>
    <n v="221269.27679999999"/>
    <s v="Педиатрия"/>
    <n v="0.8"/>
    <s v="Педиатрия"/>
    <n v="14.040000000000001"/>
  </r>
  <r>
    <x v="7"/>
    <x v="7"/>
    <x v="0"/>
    <n v="20171169"/>
    <s v="Другие болезни органов пищеварения, дети"/>
    <n v="10"/>
    <m/>
    <n v="10"/>
    <n v="0.39"/>
    <n v="0.875"/>
    <n v="6111.44625"/>
    <n v="61114.462500000001"/>
    <n v="0"/>
    <n v="61114.462500000001"/>
    <s v="Педиатрия"/>
    <n v="0.8"/>
    <s v="Инфекционные болезни"/>
    <n v="3.9000000000000004"/>
  </r>
  <r>
    <x v="10"/>
    <x v="10"/>
    <x v="0"/>
    <n v="20171169"/>
    <s v="Другие болезни органов пищеварения, дети"/>
    <n v="29"/>
    <n v="1"/>
    <n v="30"/>
    <n v="0.39"/>
    <n v="0.875"/>
    <n v="6111.44625"/>
    <n v="177231.94125"/>
    <n v="6111.44625"/>
    <n v="183343.38750000001"/>
    <s v="Педиатрия"/>
    <n v="0.8"/>
    <s v="Педиатрия"/>
    <n v="11.700000000000001"/>
  </r>
  <r>
    <x v="13"/>
    <x v="13"/>
    <x v="0"/>
    <n v="20171169"/>
    <s v="Другие болезни органов пищеварения, дети"/>
    <n v="70"/>
    <n v="30"/>
    <n v="100"/>
    <n v="0.39"/>
    <n v="1"/>
    <n v="6984.51"/>
    <n v="488915.7"/>
    <n v="209535.30000000002"/>
    <n v="698451"/>
    <s v="Педиатрия"/>
    <n v="0.8"/>
    <s v="Гастроэнтерология"/>
    <n v="39"/>
  </r>
  <r>
    <x v="14"/>
    <x v="14"/>
    <x v="0"/>
    <n v="20171169"/>
    <s v="Другие болезни органов пищеварения, дети"/>
    <n v="31"/>
    <n v="3"/>
    <n v="34"/>
    <n v="0.39"/>
    <n v="0.8"/>
    <n v="5587.6080000000011"/>
    <n v="173215.84800000003"/>
    <n v="16762.824000000004"/>
    <n v="189978.67200000002"/>
    <s v="Педиатрия"/>
    <n v="0.8"/>
    <s v="педиатрия"/>
    <n v="13.26"/>
  </r>
  <r>
    <x v="13"/>
    <x v="13"/>
    <x v="0"/>
    <n v="20171170"/>
    <s v="Воспалительные артропатии, спондилопатии, дети"/>
    <n v="30"/>
    <n v="10"/>
    <n v="40"/>
    <n v="1.85"/>
    <n v="1"/>
    <n v="33131.65"/>
    <n v="993949.5"/>
    <n v="331316.5"/>
    <n v="1325266"/>
    <s v="Педиатрия"/>
    <n v="0.8"/>
    <s v="Ревматология"/>
    <n v="74"/>
  </r>
  <r>
    <x v="13"/>
    <x v="13"/>
    <x v="0"/>
    <n v="20171171"/>
    <s v="Врожденные аномалии головного и спинного мозга, дети"/>
    <n v="10"/>
    <n v="5"/>
    <n v="15"/>
    <n v="2.12"/>
    <n v="1"/>
    <n v="37967.08"/>
    <n v="379670.80000000005"/>
    <n v="189835.40000000002"/>
    <n v="569506.20000000007"/>
    <s v="Педиатрия"/>
    <n v="0.8"/>
    <s v="Нейрохирургия"/>
    <n v="31.8"/>
  </r>
  <r>
    <x v="13"/>
    <x v="13"/>
    <x v="0"/>
    <n v="20171171"/>
    <s v="Врожденные аномалии головного и спинного мозга, дети"/>
    <n v="5"/>
    <n v="1"/>
    <n v="6"/>
    <n v="2.12"/>
    <n v="1"/>
    <n v="37967.08"/>
    <n v="189835.40000000002"/>
    <n v="37967.08"/>
    <n v="227802.48000000004"/>
    <s v="Педиатрия"/>
    <n v="0.8"/>
    <s v="Неврология"/>
    <n v="12.72"/>
  </r>
  <r>
    <x v="2"/>
    <x v="2"/>
    <x v="0"/>
    <n v="20171172"/>
    <s v="Другие болезни органов дыхания"/>
    <n v="15"/>
    <n v="6"/>
    <n v="21"/>
    <n v="0.85"/>
    <n v="0.88"/>
    <n v="13395.932000000001"/>
    <n v="200938.98"/>
    <n v="80375.592000000004"/>
    <n v="281314.57200000004"/>
    <s v="Пульмонология"/>
    <n v="1.31"/>
    <s v="Терапия"/>
    <n v="17.849999999999998"/>
  </r>
  <r>
    <x v="7"/>
    <x v="7"/>
    <x v="0"/>
    <n v="20171172"/>
    <s v="Другие болезни органов дыхания"/>
    <n v="8"/>
    <m/>
    <n v="8"/>
    <n v="0.85"/>
    <n v="0.875"/>
    <n v="13319.81875"/>
    <n v="106558.55"/>
    <n v="0"/>
    <n v="106558.55"/>
    <s v="Пульмонология"/>
    <n v="1.31"/>
    <s v="Терапия"/>
    <n v="6.8"/>
  </r>
  <r>
    <x v="8"/>
    <x v="8"/>
    <x v="0"/>
    <n v="20171172"/>
    <s v="Другие болезни органов дыхания"/>
    <n v="13"/>
    <n v="4"/>
    <n v="17"/>
    <n v="0.85"/>
    <n v="1"/>
    <n v="15222.65"/>
    <n v="197894.44999999998"/>
    <n v="60890.6"/>
    <n v="258785.05"/>
    <s v="Пульмонология"/>
    <n v="1.31"/>
    <s v="Пульмонология"/>
    <n v="14.45"/>
  </r>
  <r>
    <x v="10"/>
    <x v="10"/>
    <x v="0"/>
    <n v="20171172"/>
    <s v="Другие болезни органов дыхания"/>
    <n v="29"/>
    <n v="1"/>
    <n v="30"/>
    <n v="0.85"/>
    <n v="0.875"/>
    <n v="13319.81875"/>
    <n v="386274.74375000002"/>
    <n v="13319.81875"/>
    <n v="399594.5625"/>
    <s v="Пульмонология"/>
    <n v="1.31"/>
    <s v="Педиатрия"/>
    <n v="25.5"/>
  </r>
  <r>
    <x v="13"/>
    <x v="13"/>
    <x v="0"/>
    <n v="20171172"/>
    <s v="Другие болезни органов дыхания"/>
    <n v="68"/>
    <n v="22"/>
    <n v="90"/>
    <n v="0.85"/>
    <n v="1"/>
    <n v="15222.65"/>
    <n v="1035140.2"/>
    <n v="334898.3"/>
    <n v="1370038.5"/>
    <s v="Пульмонология"/>
    <n v="1.31"/>
    <s v="Пульмонология"/>
    <n v="76.5"/>
  </r>
  <r>
    <x v="16"/>
    <x v="16"/>
    <x v="0"/>
    <n v="20171172"/>
    <s v="Другие болезни органов дыхания"/>
    <n v="14"/>
    <n v="5"/>
    <n v="19"/>
    <n v="0.85"/>
    <n v="1.4"/>
    <n v="21311.71"/>
    <n v="298363.94"/>
    <n v="106558.54999999999"/>
    <n v="404922.49"/>
    <s v="Пульмонология"/>
    <n v="1.31"/>
    <s v="Пульмонология"/>
    <n v="16.149999999999999"/>
  </r>
  <r>
    <x v="0"/>
    <x v="0"/>
    <x v="0"/>
    <n v="20171172"/>
    <s v="Другие болезни органов дыхания"/>
    <n v="300"/>
    <n v="29"/>
    <n v="329"/>
    <n v="0.85"/>
    <n v="0.875"/>
    <n v="13319.81875"/>
    <n v="3995945.625"/>
    <n v="386274.74375000002"/>
    <n v="4382220.3687500004"/>
    <s v="Пульмонология"/>
    <n v="1.31"/>
    <s v="Педиатрия"/>
    <n v="279.64999999999998"/>
  </r>
  <r>
    <x v="0"/>
    <x v="0"/>
    <x v="0"/>
    <n v="20171172"/>
    <s v="Другие болезни органов дыхания"/>
    <n v="120"/>
    <n v="15"/>
    <n v="135"/>
    <n v="0.85"/>
    <n v="0.875"/>
    <n v="13319.81875"/>
    <n v="1598378.25"/>
    <n v="199797.28125"/>
    <n v="1798175.53125"/>
    <s v="Пульмонология"/>
    <n v="1.31"/>
    <s v="Терапия"/>
    <n v="114.75"/>
  </r>
  <r>
    <x v="11"/>
    <x v="11"/>
    <x v="0"/>
    <n v="20171172"/>
    <s v="Другие болезни органов дыхания"/>
    <n v="3"/>
    <n v="0"/>
    <n v="3"/>
    <n v="0.85"/>
    <n v="0.95099999999999996"/>
    <n v="14476.740149999998"/>
    <n v="43430.220449999993"/>
    <n v="0"/>
    <n v="43430.220449999993"/>
    <s v="Пульмонология"/>
    <n v="1.31"/>
    <s v="Терапия"/>
    <n v="2.5499999999999998"/>
  </r>
  <r>
    <x v="20"/>
    <x v="20"/>
    <x v="0"/>
    <n v="20171172"/>
    <s v="Другие болезни органов дыхания"/>
    <n v="1"/>
    <n v="1"/>
    <n v="2"/>
    <n v="0.85"/>
    <n v="0.88"/>
    <n v="13395.932000000001"/>
    <n v="13395.932000000001"/>
    <n v="13395.932000000001"/>
    <n v="26791.864000000001"/>
    <s v="Пульмонология"/>
    <n v="1.31"/>
    <s v="Пульмонология"/>
    <n v="1.7"/>
  </r>
  <r>
    <x v="13"/>
    <x v="13"/>
    <x v="0"/>
    <n v="20171173"/>
    <s v="Интерстициальные болезни легких, врожденные аномалии развития легких, бронхо-легочная дисплазия, дети"/>
    <n v="7"/>
    <n v="3"/>
    <n v="10"/>
    <n v="2.48"/>
    <n v="1"/>
    <n v="44414.32"/>
    <n v="310900.24"/>
    <n v="133242.96"/>
    <n v="444143.19999999995"/>
    <s v="Пульмонология"/>
    <n v="1.31"/>
    <s v="Пульмонология"/>
    <n v="24.8"/>
  </r>
  <r>
    <x v="8"/>
    <x v="8"/>
    <x v="0"/>
    <n v="20171174"/>
    <s v="Доброкачественные новообразования, новообразования in situ органов дыхания, других и неуточненных органов грудной клетки"/>
    <n v="27"/>
    <n v="8"/>
    <n v="35"/>
    <n v="0.91"/>
    <n v="1"/>
    <n v="16297.19"/>
    <n v="440024.13"/>
    <n v="130377.52"/>
    <n v="570401.65"/>
    <s v="Пульмонология"/>
    <n v="1.31"/>
    <s v="Пульмонология"/>
    <n v="31.85"/>
  </r>
  <r>
    <x v="13"/>
    <x v="13"/>
    <x v="0"/>
    <n v="20171174"/>
    <s v="Доброкачественные новообразования, новообразования in situ органов дыхания, других и неуточненных органов грудной клетки"/>
    <n v="10"/>
    <n v="5"/>
    <n v="15"/>
    <n v="0.91"/>
    <n v="1"/>
    <n v="16297.19"/>
    <n v="162971.9"/>
    <n v="81485.95"/>
    <n v="244457.84999999998"/>
    <s v="Пульмонология"/>
    <n v="1.31"/>
    <s v="Пульмонология"/>
    <n v="13.65"/>
  </r>
  <r>
    <x v="16"/>
    <x v="16"/>
    <x v="0"/>
    <n v="20171174"/>
    <s v="Доброкачественные новообразования, новообразования in situ органов дыхания, других и неуточненных органов грудной клетки"/>
    <n v="15"/>
    <n v="8"/>
    <n v="23"/>
    <n v="0.91"/>
    <n v="1.4"/>
    <n v="22816.065999999999"/>
    <n v="342240.99"/>
    <n v="182528.52799999999"/>
    <n v="524769.51799999992"/>
    <s v="Пульмонология"/>
    <n v="1.31"/>
    <s v="Пульмонология"/>
    <n v="20.93"/>
  </r>
  <r>
    <x v="20"/>
    <x v="20"/>
    <x v="0"/>
    <n v="20171174"/>
    <s v="Доброкачественные новообразования, новообразования in situ органов дыхания, других и неуточненных органов грудной клетки"/>
    <n v="1"/>
    <n v="0"/>
    <n v="1"/>
    <n v="0.91"/>
    <n v="0.88"/>
    <n v="14341.5272"/>
    <n v="14341.5272"/>
    <n v="0"/>
    <n v="14341.5272"/>
    <s v="Пульмонология"/>
    <n v="1.31"/>
    <s v="Пульмонология"/>
    <n v="0.91"/>
  </r>
  <r>
    <x v="2"/>
    <x v="2"/>
    <x v="0"/>
    <n v="20171175"/>
    <s v="Пневмония, плеврит, другие болезни плевры"/>
    <n v="15"/>
    <n v="7"/>
    <n v="22"/>
    <n v="1.29"/>
    <n v="0.88"/>
    <n v="20330.2968"/>
    <n v="304954.45199999999"/>
    <n v="142312.07759999999"/>
    <n v="447266.52960000001"/>
    <s v="Пульмонология"/>
    <n v="1.31"/>
    <s v="Терапия"/>
    <n v="28.380000000000003"/>
  </r>
  <r>
    <x v="3"/>
    <x v="3"/>
    <x v="0"/>
    <n v="20171175"/>
    <s v="Пневмония, плеврит, другие болезни плевры"/>
    <n v="102"/>
    <n v="8"/>
    <n v="110"/>
    <n v="1.29"/>
    <n v="0.95099999999999996"/>
    <n v="21970.582109999999"/>
    <n v="2240999.3752199998"/>
    <n v="175764.65687999999"/>
    <n v="2416764.0321"/>
    <s v="Пульмонология"/>
    <n v="1.31"/>
    <s v="Терапия"/>
    <n v="141.9"/>
  </r>
  <r>
    <x v="3"/>
    <x v="3"/>
    <x v="0"/>
    <n v="20171175"/>
    <s v="Пневмония, плеврит, другие болезни плевры"/>
    <n v="40"/>
    <m/>
    <n v="40"/>
    <n v="1.29"/>
    <n v="0.95099999999999996"/>
    <n v="21970.582109999999"/>
    <n v="878823.2844"/>
    <n v="0"/>
    <n v="878823.2844"/>
    <s v="Пульмонология"/>
    <n v="1.31"/>
    <s v="Педиатрия"/>
    <n v="51.6"/>
  </r>
  <r>
    <x v="4"/>
    <x v="4"/>
    <x v="0"/>
    <n v="20171175"/>
    <s v="Пневмония, плеврит, другие болезни плевры"/>
    <n v="14"/>
    <n v="6"/>
    <n v="20"/>
    <n v="1.29"/>
    <n v="1.4"/>
    <n v="32343.653999999999"/>
    <n v="452811.15599999996"/>
    <n v="194061.924"/>
    <n v="646873.07999999996"/>
    <s v="Пульмонология"/>
    <n v="1.31"/>
    <s v="Инфекционные болезни"/>
    <n v="25.8"/>
  </r>
  <r>
    <x v="4"/>
    <x v="4"/>
    <x v="0"/>
    <n v="20171175"/>
    <s v="Пневмония, плеврит, другие болезни плевры"/>
    <n v="322"/>
    <n v="138"/>
    <n v="460"/>
    <n v="1.29"/>
    <n v="1.4"/>
    <n v="32343.653999999999"/>
    <n v="10414656.588"/>
    <n v="4463424.2519999994"/>
    <n v="14878080.84"/>
    <s v="Пульмонология"/>
    <n v="1.31"/>
    <s v="Терапия"/>
    <n v="593.4"/>
  </r>
  <r>
    <x v="6"/>
    <x v="6"/>
    <x v="0"/>
    <n v="20171175"/>
    <s v="Пневмония, плеврит, другие болезни плевры"/>
    <n v="130"/>
    <n v="2"/>
    <n v="132"/>
    <n v="1.29"/>
    <n v="0.88"/>
    <n v="20330.2968"/>
    <n v="2642938.5839999998"/>
    <n v="40660.5936"/>
    <n v="2683599.1775999996"/>
    <s v="Пульмонология"/>
    <n v="1.31"/>
    <s v="Терапия"/>
    <n v="170.28"/>
  </r>
  <r>
    <x v="6"/>
    <x v="6"/>
    <x v="0"/>
    <n v="20171175"/>
    <s v="Пневмония, плеврит, другие болезни плевры"/>
    <n v="230"/>
    <m/>
    <n v="230"/>
    <n v="1.29"/>
    <n v="0.88"/>
    <n v="20330.2968"/>
    <n v="4675968.2640000004"/>
    <n v="0"/>
    <n v="4675968.2640000004"/>
    <s v="Пульмонология"/>
    <n v="1.31"/>
    <s v="Педиатрия"/>
    <n v="296.7"/>
  </r>
  <r>
    <x v="7"/>
    <x v="7"/>
    <x v="0"/>
    <n v="20171175"/>
    <s v="Пневмония, плеврит, другие болезни плевры"/>
    <n v="7"/>
    <m/>
    <n v="7"/>
    <n v="1.29"/>
    <n v="0.875"/>
    <n v="20214.783750000002"/>
    <n v="141503.48625000002"/>
    <n v="0"/>
    <n v="141503.48625000002"/>
    <s v="Пульмонология"/>
    <n v="1.31"/>
    <s v="Педиатрия"/>
    <n v="9.0300000000000011"/>
  </r>
  <r>
    <x v="7"/>
    <x v="7"/>
    <x v="0"/>
    <n v="20171175"/>
    <s v="Пневмония, плеврит, другие болезни плевры"/>
    <n v="35"/>
    <m/>
    <n v="35"/>
    <n v="1.29"/>
    <n v="0.875"/>
    <n v="20214.783750000002"/>
    <n v="707517.43125000014"/>
    <n v="0"/>
    <n v="707517.43125000014"/>
    <s v="Пульмонология"/>
    <n v="1.31"/>
    <s v="Терапия"/>
    <n v="45.15"/>
  </r>
  <r>
    <x v="8"/>
    <x v="8"/>
    <x v="0"/>
    <n v="20171175"/>
    <s v="Пневмония, плеврит, другие болезни плевры"/>
    <n v="35"/>
    <n v="10"/>
    <n v="45"/>
    <n v="1.29"/>
    <n v="1"/>
    <n v="23102.61"/>
    <n v="808591.35"/>
    <n v="231026.1"/>
    <n v="1039617.45"/>
    <s v="Пульмонология"/>
    <n v="1.31"/>
    <s v="Пульмонология"/>
    <n v="58.050000000000004"/>
  </r>
  <r>
    <x v="18"/>
    <x v="18"/>
    <x v="0"/>
    <n v="20171175"/>
    <s v="Пневмония, плеврит, другие болезни плевры"/>
    <n v="30"/>
    <n v="20"/>
    <n v="50"/>
    <n v="1.29"/>
    <n v="0.7"/>
    <n v="16171.826999999999"/>
    <n v="485154.81"/>
    <n v="323436.53999999998"/>
    <n v="808591.35"/>
    <s v="Пульмонология"/>
    <n v="1.31"/>
    <s v="терапия"/>
    <n v="64.5"/>
  </r>
  <r>
    <x v="9"/>
    <x v="9"/>
    <x v="0"/>
    <n v="20171175"/>
    <s v="Пневмония, плеврит, другие болезни плевры"/>
    <n v="53"/>
    <n v="12"/>
    <n v="65"/>
    <n v="1.29"/>
    <n v="1.4"/>
    <n v="32343.653999999999"/>
    <n v="1714213.662"/>
    <n v="388123.848"/>
    <n v="2102337.5099999998"/>
    <s v="Пульмонология"/>
    <n v="1.31"/>
    <s v="Терапия"/>
    <n v="83.850000000000009"/>
  </r>
  <r>
    <x v="10"/>
    <x v="10"/>
    <x v="0"/>
    <n v="20171175"/>
    <s v="Пневмония, плеврит, другие болезни плевры"/>
    <n v="67"/>
    <n v="2"/>
    <n v="69"/>
    <n v="1.29"/>
    <n v="0.875"/>
    <n v="20214.783750000002"/>
    <n v="1354390.5112500002"/>
    <n v="40429.567500000005"/>
    <n v="1394820.0787500003"/>
    <s v="Пульмонология"/>
    <n v="1.31"/>
    <s v="Терапия"/>
    <n v="89.01"/>
  </r>
  <r>
    <x v="10"/>
    <x v="10"/>
    <x v="0"/>
    <n v="20171175"/>
    <s v="Пневмония, плеврит, другие болезни плевры"/>
    <n v="29"/>
    <n v="1"/>
    <n v="30"/>
    <n v="1.29"/>
    <n v="0.875"/>
    <n v="20214.783750000002"/>
    <n v="586228.72875000001"/>
    <n v="20214.783750000002"/>
    <n v="606443.51249999995"/>
    <s v="Пульмонология"/>
    <n v="1.31"/>
    <s v="Педиатрия"/>
    <n v="38.700000000000003"/>
  </r>
  <r>
    <x v="13"/>
    <x v="13"/>
    <x v="0"/>
    <n v="20171175"/>
    <s v="Пневмония, плеврит, другие болезни плевры"/>
    <n v="10"/>
    <n v="3"/>
    <n v="13"/>
    <n v="1.29"/>
    <n v="1"/>
    <n v="23102.61"/>
    <n v="231026.1"/>
    <n v="69307.83"/>
    <n v="300333.93"/>
    <s v="Пульмонология"/>
    <n v="1.31"/>
    <s v="Пульмонология"/>
    <n v="16.77"/>
  </r>
  <r>
    <x v="13"/>
    <x v="13"/>
    <x v="0"/>
    <n v="20171175"/>
    <s v="Пневмония, плеврит, другие болезни плевры"/>
    <n v="3"/>
    <n v="1"/>
    <n v="4"/>
    <n v="1.29"/>
    <n v="1"/>
    <n v="23102.61"/>
    <n v="69307.83"/>
    <n v="23102.61"/>
    <n v="92410.44"/>
    <s v="Пульмонология"/>
    <n v="1.31"/>
    <s v="Неонатология"/>
    <n v="5.16"/>
  </r>
  <r>
    <x v="13"/>
    <x v="13"/>
    <x v="0"/>
    <n v="20171175"/>
    <s v="Пневмония, плеврит, другие болезни плевры"/>
    <n v="150"/>
    <n v="80"/>
    <n v="230"/>
    <n v="1.29"/>
    <n v="1"/>
    <n v="23102.61"/>
    <n v="3465391.5"/>
    <n v="1848208.8"/>
    <n v="5313600.3"/>
    <s v="Пульмонология"/>
    <n v="1.31"/>
    <s v="Инфекционные болезни"/>
    <n v="296.7"/>
  </r>
  <r>
    <x v="13"/>
    <x v="13"/>
    <x v="0"/>
    <n v="20171175"/>
    <s v="Пневмония, плеврит, другие болезни плевры"/>
    <n v="10"/>
    <n v="5"/>
    <n v="15"/>
    <n v="1.29"/>
    <n v="1"/>
    <n v="23102.61"/>
    <n v="231026.1"/>
    <n v="115513.05"/>
    <n v="346539.15"/>
    <s v="Пульмонология"/>
    <n v="1.31"/>
    <s v="Детская хирургия"/>
    <n v="19.350000000000001"/>
  </r>
  <r>
    <x v="16"/>
    <x v="16"/>
    <x v="0"/>
    <n v="20171175"/>
    <s v="Пневмония, плеврит, другие болезни плевры"/>
    <n v="35"/>
    <n v="15"/>
    <n v="50"/>
    <n v="1.29"/>
    <n v="1.4"/>
    <n v="32343.653999999999"/>
    <n v="1132027.8899999999"/>
    <n v="485154.81"/>
    <n v="1617182.7"/>
    <s v="Пульмонология"/>
    <n v="1.31"/>
    <s v="Пульмонология"/>
    <n v="64.5"/>
  </r>
  <r>
    <x v="14"/>
    <x v="14"/>
    <x v="0"/>
    <n v="20171175"/>
    <s v="Пневмония, плеврит, другие болезни плевры"/>
    <n v="15"/>
    <n v="1"/>
    <n v="16"/>
    <n v="1.29"/>
    <n v="0.8"/>
    <n v="18482.088"/>
    <n v="277231.32"/>
    <n v="18482.088"/>
    <n v="295713.408"/>
    <s v="Пульмонология"/>
    <n v="1.31"/>
    <s v="Терапия"/>
    <n v="20.64"/>
  </r>
  <r>
    <x v="0"/>
    <x v="0"/>
    <x v="0"/>
    <n v="20171175"/>
    <s v="Пневмония, плеврит, другие болезни плевры"/>
    <n v="51"/>
    <n v="10"/>
    <n v="61"/>
    <n v="1.29"/>
    <n v="0.875"/>
    <n v="20214.783750000002"/>
    <n v="1030953.9712500002"/>
    <n v="202147.83750000002"/>
    <n v="1233101.8087500003"/>
    <s v="Пульмонология"/>
    <n v="1.31"/>
    <s v="Педиатрия"/>
    <n v="78.69"/>
  </r>
  <r>
    <x v="0"/>
    <x v="0"/>
    <x v="0"/>
    <n v="20171175"/>
    <s v="Пневмония, плеврит, другие болезни плевры"/>
    <n v="80"/>
    <n v="5"/>
    <n v="85"/>
    <n v="1.29"/>
    <n v="0.875"/>
    <n v="20214.783750000002"/>
    <n v="1617182.7000000002"/>
    <n v="101073.91875000001"/>
    <n v="1718256.6187500001"/>
    <s v="Пульмонология"/>
    <n v="1.31"/>
    <s v="Терапия"/>
    <n v="109.65"/>
  </r>
  <r>
    <x v="11"/>
    <x v="11"/>
    <x v="0"/>
    <n v="20171175"/>
    <s v="Пневмония, плеврит, другие болезни плевры"/>
    <n v="19"/>
    <n v="1"/>
    <n v="20"/>
    <n v="1.29"/>
    <n v="0.95099999999999996"/>
    <n v="21970.582109999999"/>
    <n v="417441.06008999998"/>
    <n v="21970.582109999999"/>
    <n v="439411.6422"/>
    <s v="Пульмонология"/>
    <n v="1.31"/>
    <s v="Педиатрия"/>
    <n v="25.8"/>
  </r>
  <r>
    <x v="11"/>
    <x v="11"/>
    <x v="0"/>
    <n v="20171175"/>
    <s v="Пневмония, плеврит, другие болезни плевры"/>
    <n v="81"/>
    <n v="4"/>
    <n v="85"/>
    <n v="1.29"/>
    <n v="0.95099999999999996"/>
    <n v="21970.582109999999"/>
    <n v="1779617.1509099999"/>
    <n v="87882.328439999997"/>
    <n v="1867499.4793499999"/>
    <s v="Пульмонология"/>
    <n v="1.31"/>
    <s v="Терапия"/>
    <n v="109.65"/>
  </r>
  <r>
    <x v="20"/>
    <x v="20"/>
    <x v="0"/>
    <n v="20171175"/>
    <s v="Пневмония, плеврит, другие болезни плевры"/>
    <n v="15"/>
    <n v="5"/>
    <n v="20"/>
    <n v="1.29"/>
    <n v="0.88"/>
    <n v="20330.2968"/>
    <n v="304954.45199999999"/>
    <n v="101651.484"/>
    <n v="406605.93599999999"/>
    <s v="Пульмонология"/>
    <n v="1.31"/>
    <s v="Пульмонология"/>
    <n v="25.8"/>
  </r>
  <r>
    <x v="2"/>
    <x v="2"/>
    <x v="0"/>
    <n v="20171176"/>
    <s v="Астма, взрослые"/>
    <n v="4"/>
    <n v="2"/>
    <n v="6"/>
    <n v="1.1100000000000001"/>
    <n v="0.88"/>
    <n v="17493.511200000001"/>
    <n v="69974.044800000003"/>
    <n v="34987.022400000002"/>
    <n v="104961.0672"/>
    <s v="Пульмонология"/>
    <n v="1.31"/>
    <s v="Терапия"/>
    <n v="6.66"/>
  </r>
  <r>
    <x v="3"/>
    <x v="3"/>
    <x v="0"/>
    <n v="20171176"/>
    <s v="Астма, взрослые"/>
    <n v="11"/>
    <n v="1"/>
    <n v="12"/>
    <n v="1.1100000000000001"/>
    <n v="0.95099999999999996"/>
    <n v="18904.91949"/>
    <n v="207954.11439"/>
    <n v="18904.91949"/>
    <n v="226859.03388"/>
    <s v="Пульмонология"/>
    <n v="1.31"/>
    <s v="Терапия"/>
    <n v="13.32"/>
  </r>
  <r>
    <x v="4"/>
    <x v="4"/>
    <x v="0"/>
    <n v="20171176"/>
    <s v="Астма, взрослые"/>
    <n v="26"/>
    <n v="11"/>
    <n v="37"/>
    <n v="1.1100000000000001"/>
    <n v="1.4"/>
    <n v="27830.585999999999"/>
    <n v="723595.23600000003"/>
    <n v="306136.446"/>
    <n v="1029731.682"/>
    <s v="Пульмонология"/>
    <n v="1.31"/>
    <s v="Терапия"/>
    <n v="41.07"/>
  </r>
  <r>
    <x v="6"/>
    <x v="6"/>
    <x v="0"/>
    <n v="20171176"/>
    <s v="Астма, взрослые"/>
    <n v="35"/>
    <m/>
    <n v="35"/>
    <n v="1.1100000000000001"/>
    <n v="0.88"/>
    <n v="17493.511200000001"/>
    <n v="612272.89199999999"/>
    <n v="0"/>
    <n v="612272.89199999999"/>
    <s v="Пульмонология"/>
    <n v="1.31"/>
    <s v="Терапия"/>
    <n v="38.85"/>
  </r>
  <r>
    <x v="8"/>
    <x v="8"/>
    <x v="0"/>
    <n v="20171176"/>
    <s v="Астма, взрослые"/>
    <n v="62"/>
    <n v="18"/>
    <n v="80"/>
    <n v="1.1100000000000001"/>
    <n v="1"/>
    <n v="19878.990000000002"/>
    <n v="1232497.3800000001"/>
    <n v="357821.82"/>
    <n v="1590319.2000000002"/>
    <s v="Пульмонология"/>
    <n v="1.31"/>
    <s v="Пульмонология"/>
    <n v="88.800000000000011"/>
  </r>
  <r>
    <x v="9"/>
    <x v="9"/>
    <x v="0"/>
    <n v="20171176"/>
    <s v="Астма, взрослые"/>
    <n v="10"/>
    <n v="5"/>
    <n v="15"/>
    <n v="1.1100000000000001"/>
    <n v="1.4"/>
    <n v="27830.585999999999"/>
    <n v="278305.86"/>
    <n v="139152.93"/>
    <n v="417458.79"/>
    <s v="Пульмонология"/>
    <n v="1.31"/>
    <s v="Терапия"/>
    <n v="16.650000000000002"/>
  </r>
  <r>
    <x v="10"/>
    <x v="10"/>
    <x v="0"/>
    <n v="20171176"/>
    <s v="Астма, взрослые"/>
    <n v="8"/>
    <m/>
    <n v="8"/>
    <n v="1.1100000000000001"/>
    <n v="0.875"/>
    <n v="17394.116250000003"/>
    <n v="139152.93000000002"/>
    <n v="0"/>
    <n v="139152.93000000002"/>
    <s v="Пульмонология"/>
    <n v="1.31"/>
    <s v="Терапия"/>
    <n v="8.8800000000000008"/>
  </r>
  <r>
    <x v="16"/>
    <x v="16"/>
    <x v="0"/>
    <n v="20171176"/>
    <s v="Астма, взрослые"/>
    <n v="62"/>
    <n v="20"/>
    <n v="82"/>
    <n v="1.1100000000000001"/>
    <n v="1.4"/>
    <n v="27830.585999999999"/>
    <n v="1725496.3319999999"/>
    <n v="556611.72"/>
    <n v="2282108.0520000001"/>
    <s v="Пульмонология"/>
    <n v="1.31"/>
    <s v="Пульмонология"/>
    <n v="91.02000000000001"/>
  </r>
  <r>
    <x v="14"/>
    <x v="14"/>
    <x v="0"/>
    <n v="20171176"/>
    <s v="Астма, взрослые"/>
    <n v="10"/>
    <n v="1"/>
    <n v="11"/>
    <n v="1.1100000000000001"/>
    <n v="0.8"/>
    <n v="15903.192000000003"/>
    <n v="159031.92000000004"/>
    <n v="15903.192000000003"/>
    <n v="174935.11200000005"/>
    <s v="Пульмонология"/>
    <n v="1.31"/>
    <s v="Терапия"/>
    <n v="12.21"/>
  </r>
  <r>
    <x v="0"/>
    <x v="0"/>
    <x v="0"/>
    <n v="20171176"/>
    <s v="Астма, взрослые"/>
    <n v="25"/>
    <n v="3"/>
    <n v="28"/>
    <n v="1.1100000000000001"/>
    <n v="0.875"/>
    <n v="17394.116250000003"/>
    <n v="434852.90625000006"/>
    <n v="52182.348750000005"/>
    <n v="487035.25500000006"/>
    <s v="Пульмонология"/>
    <n v="1.31"/>
    <s v="Терапия"/>
    <n v="31.080000000000002"/>
  </r>
  <r>
    <x v="11"/>
    <x v="11"/>
    <x v="0"/>
    <n v="20171176"/>
    <s v="Астма, взрослые"/>
    <n v="10"/>
    <n v="0"/>
    <n v="10"/>
    <n v="1.1100000000000001"/>
    <n v="0.95099999999999996"/>
    <n v="18904.91949"/>
    <n v="189049.1949"/>
    <n v="0"/>
    <n v="189049.1949"/>
    <s v="Пульмонология"/>
    <n v="1.31"/>
    <s v="Терапия"/>
    <n v="11.100000000000001"/>
  </r>
  <r>
    <x v="20"/>
    <x v="20"/>
    <x v="0"/>
    <n v="20171176"/>
    <s v="Астма, взрослые"/>
    <n v="215"/>
    <n v="104"/>
    <n v="319"/>
    <n v="1.1100000000000001"/>
    <n v="0.88"/>
    <n v="17493.511200000001"/>
    <n v="3761104.9080000003"/>
    <n v="1819325.1648000001"/>
    <n v="5580430.0728000002"/>
    <s v="Пульмонология"/>
    <n v="1.31"/>
    <s v="Аллергология и иммунология"/>
    <n v="354.09000000000003"/>
  </r>
  <r>
    <x v="20"/>
    <x v="20"/>
    <x v="0"/>
    <n v="20171176"/>
    <s v="Астма, взрослые"/>
    <n v="383"/>
    <n v="71"/>
    <n v="454"/>
    <n v="1.1100000000000001"/>
    <n v="0.88"/>
    <n v="17493.511200000001"/>
    <n v="6700014.7896000007"/>
    <n v="1242039.2952000001"/>
    <n v="7942054.0848000012"/>
    <s v="Пульмонология"/>
    <n v="1.31"/>
    <s v="Пульмонология"/>
    <n v="503.94000000000005"/>
  </r>
  <r>
    <x v="3"/>
    <x v="3"/>
    <x v="0"/>
    <n v="20171177"/>
    <s v="Астма, дети"/>
    <n v="2"/>
    <m/>
    <n v="2"/>
    <n v="1.25"/>
    <n v="0.95099999999999996"/>
    <n v="21289.32375"/>
    <n v="42578.647499999999"/>
    <n v="0"/>
    <n v="42578.647499999999"/>
    <s v="Пульмонология"/>
    <n v="1.31"/>
    <s v="Педиатрия"/>
    <n v="2.5"/>
  </r>
  <r>
    <x v="6"/>
    <x v="6"/>
    <x v="0"/>
    <n v="20171177"/>
    <s v="Астма, дети"/>
    <n v="15"/>
    <m/>
    <n v="15"/>
    <n v="1.25"/>
    <n v="0.88"/>
    <n v="19699.900000000001"/>
    <n v="295498.5"/>
    <n v="0"/>
    <n v="295498.5"/>
    <s v="Пульмонология"/>
    <n v="1.31"/>
    <s v="Педиатрия"/>
    <n v="18.75"/>
  </r>
  <r>
    <x v="7"/>
    <x v="7"/>
    <x v="0"/>
    <n v="20171177"/>
    <s v="Астма, дети"/>
    <n v="6"/>
    <m/>
    <n v="6"/>
    <n v="1.25"/>
    <n v="0.875"/>
    <n v="19587.96875"/>
    <n v="117527.8125"/>
    <n v="0"/>
    <n v="117527.8125"/>
    <s v="Пульмонология"/>
    <n v="1.31"/>
    <s v="Педиатрия"/>
    <n v="7.5"/>
  </r>
  <r>
    <x v="13"/>
    <x v="13"/>
    <x v="0"/>
    <n v="20171177"/>
    <s v="Астма, дети"/>
    <n v="100"/>
    <n v="35"/>
    <n v="135"/>
    <n v="1.25"/>
    <n v="1"/>
    <n v="22386.25"/>
    <n v="2238625"/>
    <n v="783518.75"/>
    <n v="3022143.75"/>
    <s v="Пульмонология"/>
    <n v="1.31"/>
    <s v="Пульмонология"/>
    <n v="168.75"/>
  </r>
  <r>
    <x v="14"/>
    <x v="14"/>
    <x v="0"/>
    <n v="20171177"/>
    <s v="Астма, дети"/>
    <n v="10"/>
    <n v="0"/>
    <n v="10"/>
    <n v="1.25"/>
    <n v="0.8"/>
    <n v="17909"/>
    <n v="179090"/>
    <n v="0"/>
    <n v="179090"/>
    <s v="Пульмонология"/>
    <n v="1.31"/>
    <s v="педиатрия"/>
    <n v="12.5"/>
  </r>
  <r>
    <x v="11"/>
    <x v="11"/>
    <x v="0"/>
    <n v="20171177"/>
    <s v="Астма, дети"/>
    <n v="2"/>
    <n v="0"/>
    <n v="2"/>
    <n v="1.25"/>
    <n v="0.95099999999999996"/>
    <n v="21289.32375"/>
    <n v="42578.647499999999"/>
    <n v="0"/>
    <n v="42578.647499999999"/>
    <s v="Пульмонология"/>
    <n v="1.31"/>
    <s v="Педиатрия"/>
    <n v="2.5"/>
  </r>
  <r>
    <x v="13"/>
    <x v="13"/>
    <x v="0"/>
    <n v="20171178"/>
    <s v="Системные поражения соединительной ткани"/>
    <n v="80"/>
    <n v="27"/>
    <n v="107"/>
    <n v="1.78"/>
    <n v="1"/>
    <n v="31878.02"/>
    <n v="2550241.6"/>
    <n v="860706.54"/>
    <n v="3410948.14"/>
    <s v="Ревматология"/>
    <n v="1.44"/>
    <s v="Ревматология"/>
    <n v="190.46"/>
  </r>
  <r>
    <x v="13"/>
    <x v="13"/>
    <x v="0"/>
    <n v="20171179"/>
    <s v="Артропатии и спондилопатии"/>
    <n v="45"/>
    <n v="15"/>
    <n v="60"/>
    <n v="1.67"/>
    <n v="1"/>
    <n v="29908.03"/>
    <n v="1345861.3499999999"/>
    <n v="448620.44999999995"/>
    <n v="1794481.7999999998"/>
    <s v="Ревматология"/>
    <n v="1.44"/>
    <s v="Ревматология"/>
    <n v="100.19999999999999"/>
  </r>
  <r>
    <x v="4"/>
    <x v="4"/>
    <x v="0"/>
    <n v="20171179"/>
    <s v="Артропатии и спондилопатии"/>
    <n v="14"/>
    <n v="6"/>
    <n v="20"/>
    <n v="1.67"/>
    <n v="1.4"/>
    <n v="41871.241999999991"/>
    <n v="586197.38799999992"/>
    <n v="251227.45199999993"/>
    <n v="837424.83999999985"/>
    <s v="Ревматология"/>
    <n v="1.44"/>
    <s v="Травматология"/>
    <n v="33.4"/>
  </r>
  <r>
    <x v="0"/>
    <x v="0"/>
    <x v="0"/>
    <n v="20171180"/>
    <s v="Ревматические болезни сердца (уровень 1)"/>
    <n v="25"/>
    <n v="5"/>
    <n v="30"/>
    <n v="0.87"/>
    <n v="0.875"/>
    <n v="13633.22625"/>
    <n v="340830.65625"/>
    <n v="68166.131250000006"/>
    <n v="408996.78749999998"/>
    <s v="Ревматология"/>
    <n v="1.44"/>
    <s v="Терапия"/>
    <n v="26.1"/>
  </r>
  <r>
    <x v="3"/>
    <x v="3"/>
    <x v="0"/>
    <n v="20171178"/>
    <s v="Системные поражения соединительной ткани"/>
    <n v="2"/>
    <m/>
    <n v="2"/>
    <n v="1.78"/>
    <n v="0.95099999999999996"/>
    <n v="30315.997019999999"/>
    <n v="60631.994039999998"/>
    <n v="0"/>
    <n v="60631.994039999998"/>
    <s v="Ревматология"/>
    <n v="1.44"/>
    <s v="Терапия"/>
    <n v="3.56"/>
  </r>
  <r>
    <x v="14"/>
    <x v="14"/>
    <x v="0"/>
    <n v="20171178"/>
    <s v="Системные поражения соединительной ткани"/>
    <n v="10"/>
    <n v="1"/>
    <n v="11"/>
    <n v="1.78"/>
    <n v="0.8"/>
    <n v="25502.416000000001"/>
    <n v="255024.16"/>
    <n v="25502.416000000001"/>
    <n v="280526.576"/>
    <s v="Ревматология"/>
    <n v="1.44"/>
    <s v="Терапия"/>
    <n v="19.580000000000002"/>
  </r>
  <r>
    <x v="14"/>
    <x v="14"/>
    <x v="0"/>
    <n v="20171180"/>
    <s v="Ревматические болезни сердца (уровень 1)"/>
    <n v="3"/>
    <n v="1"/>
    <n v="4"/>
    <n v="0.87"/>
    <n v="0.8"/>
    <n v="12464.664000000001"/>
    <n v="37393.991999999998"/>
    <n v="12464.664000000001"/>
    <n v="49858.656000000003"/>
    <s v="Ревматология"/>
    <n v="1.44"/>
    <s v="Терапия"/>
    <n v="3.48"/>
  </r>
  <r>
    <x v="10"/>
    <x v="10"/>
    <x v="0"/>
    <n v="20171180"/>
    <s v="Ревматические болезни сердца (уровень 1)"/>
    <n v="2"/>
    <m/>
    <n v="2"/>
    <n v="0.87"/>
    <n v="0.875"/>
    <n v="13633.22625"/>
    <n v="27266.452499999999"/>
    <n v="0"/>
    <n v="27266.452499999999"/>
    <s v="Ревматология"/>
    <n v="1.44"/>
    <s v="Терапия"/>
    <n v="1.74"/>
  </r>
  <r>
    <x v="9"/>
    <x v="9"/>
    <x v="0"/>
    <n v="20171178"/>
    <s v="Системные поражения соединительной ткани"/>
    <n v="43"/>
    <n v="7"/>
    <n v="50"/>
    <n v="1.78"/>
    <n v="1.4"/>
    <n v="44629.228000000003"/>
    <n v="1919056.804"/>
    <n v="312404.59600000002"/>
    <n v="2231461.4"/>
    <s v="Ревматология"/>
    <n v="1.44"/>
    <s v="Ревматология"/>
    <n v="89"/>
  </r>
  <r>
    <x v="9"/>
    <x v="9"/>
    <x v="0"/>
    <n v="20171179"/>
    <s v="Артропатии и спондилопатии"/>
    <n v="477"/>
    <n v="115"/>
    <n v="592"/>
    <n v="1.67"/>
    <n v="1.4"/>
    <n v="41871.241999999991"/>
    <n v="19972582.433999997"/>
    <n v="4815192.8299999991"/>
    <n v="24787775.263999995"/>
    <s v="Ревматология"/>
    <n v="1.44"/>
    <s v="Ревматология"/>
    <n v="988.64"/>
  </r>
  <r>
    <x v="9"/>
    <x v="9"/>
    <x v="0"/>
    <n v="20171180"/>
    <s v="Ревматические болезни сердца (уровень 1)"/>
    <n v="7"/>
    <n v="3"/>
    <n v="10"/>
    <n v="0.87"/>
    <n v="1.4"/>
    <n v="21813.162"/>
    <n v="152692.13399999999"/>
    <n v="65439.486000000004"/>
    <n v="218131.62"/>
    <s v="Ревматология"/>
    <n v="1.44"/>
    <s v="Ревматология"/>
    <n v="8.6999999999999993"/>
  </r>
  <r>
    <x v="8"/>
    <x v="8"/>
    <x v="0"/>
    <n v="20171182"/>
    <s v="Флебит и тромбофлебит, варикозное расширение вен нижних конечностей"/>
    <n v="207"/>
    <n v="59"/>
    <n v="266"/>
    <n v="0.85"/>
    <n v="1"/>
    <n v="15222.65"/>
    <n v="3151088.55"/>
    <n v="898136.35"/>
    <n v="4049224.9"/>
    <s v="Сердечно-сосудистая хирургия"/>
    <n v="1.18"/>
    <s v="Кардиохирургия"/>
    <n v="226.1"/>
  </r>
  <r>
    <x v="8"/>
    <x v="8"/>
    <x v="0"/>
    <n v="20171183"/>
    <s v="Другие болезни, врожденные аномалии вен"/>
    <n v="1"/>
    <n v="1"/>
    <n v="2"/>
    <n v="1.32"/>
    <n v="1"/>
    <n v="23639.88"/>
    <n v="23639.88"/>
    <n v="23639.88"/>
    <n v="47279.76"/>
    <s v="Сердечно-сосудистая хирургия"/>
    <n v="1.18"/>
    <s v="Кардиохирургия"/>
    <n v="2.64"/>
  </r>
  <r>
    <x v="8"/>
    <x v="8"/>
    <x v="0"/>
    <n v="20171184"/>
    <s v="Болезни артерий, артериол и капилляров"/>
    <n v="4"/>
    <n v="1"/>
    <n v="5"/>
    <n v="1.05"/>
    <n v="1"/>
    <n v="18804.45"/>
    <n v="75217.8"/>
    <n v="18804.45"/>
    <n v="94022.25"/>
    <s v="Сердечно-сосудистая хирургия"/>
    <n v="1.18"/>
    <s v="Кардиология"/>
    <n v="5.25"/>
  </r>
  <r>
    <x v="8"/>
    <x v="8"/>
    <x v="0"/>
    <n v="20171184"/>
    <s v="Болезни артерий, артериол и капилляров"/>
    <n v="105"/>
    <n v="29"/>
    <n v="134"/>
    <n v="1.05"/>
    <n v="1"/>
    <n v="18804.45"/>
    <n v="1974467.25"/>
    <n v="545329.05000000005"/>
    <n v="2519796.2999999998"/>
    <s v="Сердечно-сосудистая хирургия"/>
    <n v="1.18"/>
    <s v="Кардиохирургия"/>
    <n v="140.70000000000002"/>
  </r>
  <r>
    <x v="8"/>
    <x v="8"/>
    <x v="0"/>
    <n v="20171184"/>
    <s v="Болезни артерий, артериол и капилляров"/>
    <n v="2"/>
    <n v="1"/>
    <n v="3"/>
    <n v="1.05"/>
    <n v="1"/>
    <n v="18804.45"/>
    <n v="37608.9"/>
    <n v="18804.45"/>
    <n v="56413.350000000006"/>
    <s v="Сердечно-сосудистая хирургия"/>
    <n v="1.18"/>
    <s v="Хирургия"/>
    <n v="3.1500000000000004"/>
  </r>
  <r>
    <x v="8"/>
    <x v="8"/>
    <x v="0"/>
    <n v="20171186"/>
    <s v="Операции на сердце и коронарных сосудах (уровень 1)"/>
    <n v="1"/>
    <n v="1"/>
    <n v="2"/>
    <n v="2.11"/>
    <n v="1"/>
    <n v="37787.99"/>
    <n v="37787.99"/>
    <n v="37787.99"/>
    <n v="75575.98"/>
    <s v="Сердечно-сосудистая хирургия"/>
    <n v="1.18"/>
    <s v="Хирургия"/>
    <n v="4.22"/>
  </r>
  <r>
    <x v="8"/>
    <x v="8"/>
    <x v="0"/>
    <n v="20171188"/>
    <s v="Операции на сердце и коронарных сосудах (уровень 3)"/>
    <n v="12"/>
    <n v="3"/>
    <n v="15"/>
    <n v="4.3099999999999996"/>
    <n v="1"/>
    <n v="77187.789999999994"/>
    <n v="926253.48"/>
    <n v="231563.37"/>
    <n v="1157816.8500000001"/>
    <s v="Сердечно-сосудистая хирургия"/>
    <n v="1.18"/>
    <s v="Кардиология"/>
    <n v="64.649999999999991"/>
  </r>
  <r>
    <x v="8"/>
    <x v="8"/>
    <x v="0"/>
    <n v="20171189"/>
    <s v="Операции на сосудах (уровень 1)"/>
    <n v="6"/>
    <n v="2"/>
    <n v="8"/>
    <n v="1.2"/>
    <n v="1"/>
    <n v="21490.799999999999"/>
    <n v="128944.79999999999"/>
    <n v="42981.599999999999"/>
    <n v="171926.39999999999"/>
    <s v="Сердечно-сосудистая хирургия"/>
    <n v="1.18"/>
    <s v="Кардиохирургия"/>
    <n v="9.6"/>
  </r>
  <r>
    <x v="8"/>
    <x v="8"/>
    <x v="0"/>
    <n v="20171190"/>
    <s v="Операции на сосудах (уровень 2)"/>
    <n v="189"/>
    <n v="53"/>
    <n v="242"/>
    <n v="2.37"/>
    <n v="1"/>
    <n v="42444.33"/>
    <n v="8021978.3700000001"/>
    <n v="2249549.4900000002"/>
    <n v="10271527.859999999"/>
    <s v="Сердечно-сосудистая хирургия"/>
    <n v="1.18"/>
    <s v="Кардиохирургия"/>
    <n v="573.54000000000008"/>
  </r>
  <r>
    <x v="8"/>
    <x v="8"/>
    <x v="0"/>
    <n v="20171191"/>
    <s v="Операции на сосудах (уровень 3)"/>
    <n v="50"/>
    <n v="18"/>
    <n v="68"/>
    <n v="4.13"/>
    <n v="1"/>
    <n v="73964.17"/>
    <n v="3698208.5"/>
    <n v="1331355.06"/>
    <n v="5029563.5600000005"/>
    <s v="Сердечно-сосудистая хирургия"/>
    <n v="1.18"/>
    <s v="Кардиохирургия"/>
    <n v="280.83999999999997"/>
  </r>
  <r>
    <x v="8"/>
    <x v="8"/>
    <x v="0"/>
    <n v="20171191"/>
    <s v="Операции на сосудах (уровень 3)"/>
    <n v="0"/>
    <n v="0"/>
    <n v="0"/>
    <n v="4.13"/>
    <n v="1"/>
    <n v="73964.17"/>
    <n v="0"/>
    <n v="0"/>
    <n v="0"/>
    <s v="Сердечно-сосудистая хирургия"/>
    <n v="1.18"/>
    <s v="Нефрология"/>
    <n v="0"/>
  </r>
  <r>
    <x v="8"/>
    <x v="8"/>
    <x v="0"/>
    <n v="20171191"/>
    <s v="Операции на сосудах (уровень 3)"/>
    <n v="2"/>
    <n v="1"/>
    <n v="3"/>
    <n v="4.13"/>
    <n v="1"/>
    <n v="73964.17"/>
    <n v="147928.34"/>
    <n v="73964.17"/>
    <n v="221892.51"/>
    <s v="Сердечно-сосудистая хирургия"/>
    <n v="1.18"/>
    <s v="Урология"/>
    <n v="12.39"/>
  </r>
  <r>
    <x v="8"/>
    <x v="8"/>
    <x v="0"/>
    <n v="20171192"/>
    <s v="Операции на сосудах (уровень 4)"/>
    <n v="8"/>
    <n v="2"/>
    <n v="10"/>
    <n v="6.08"/>
    <n v="1"/>
    <n v="108886.72"/>
    <n v="871093.76000000001"/>
    <n v="217773.44"/>
    <n v="1088867.2"/>
    <s v="Сердечно-сосудистая хирургия"/>
    <n v="1.18"/>
    <s v="Кардиохирургия"/>
    <n v="60.8"/>
  </r>
  <r>
    <x v="8"/>
    <x v="8"/>
    <x v="0"/>
    <n v="20171193"/>
    <s v="Операции на сосудах (уровень 5)"/>
    <n v="5"/>
    <n v="1"/>
    <n v="6"/>
    <n v="7.12"/>
    <n v="1"/>
    <n v="127512.08"/>
    <n v="637560.4"/>
    <n v="127512.08"/>
    <n v="765072.48"/>
    <s v="Сердечно-сосудистая хирургия"/>
    <n v="1.18"/>
    <s v="Акушерство и гинекология"/>
    <n v="42.72"/>
  </r>
  <r>
    <x v="8"/>
    <x v="8"/>
    <x v="0"/>
    <n v="20171193"/>
    <s v="Операции на сосудах (уровень 5)"/>
    <n v="40"/>
    <n v="10"/>
    <n v="50"/>
    <n v="7.12"/>
    <n v="1"/>
    <n v="127512.08"/>
    <n v="5100483.2"/>
    <n v="1275120.8"/>
    <n v="6375604"/>
    <s v="Сердечно-сосудистая хирургия"/>
    <n v="1.18"/>
    <s v="Кардиология"/>
    <n v="356"/>
  </r>
  <r>
    <x v="8"/>
    <x v="8"/>
    <x v="0"/>
    <n v="20171193"/>
    <s v="Операции на сосудах (уровень 5)"/>
    <n v="2"/>
    <n v="1"/>
    <n v="3"/>
    <n v="7.12"/>
    <n v="1"/>
    <n v="127512.08"/>
    <n v="255024.16"/>
    <n v="127512.08"/>
    <n v="382536.24"/>
    <s v="Сердечно-сосудистая хирургия"/>
    <n v="1.18"/>
    <s v="Урология"/>
    <n v="21.36"/>
  </r>
  <r>
    <x v="8"/>
    <x v="8"/>
    <x v="0"/>
    <n v="20171193"/>
    <s v="Операции на сосудах (уровень 5)"/>
    <n v="12"/>
    <n v="3"/>
    <n v="15"/>
    <n v="7.12"/>
    <n v="1"/>
    <n v="127512.08"/>
    <n v="1530144.96"/>
    <n v="382536.24"/>
    <n v="1912681.2"/>
    <s v="Сердечно-сосудистая хирургия"/>
    <n v="1.18"/>
    <s v="Хирургия"/>
    <n v="106.8"/>
  </r>
  <r>
    <x v="13"/>
    <x v="13"/>
    <x v="0"/>
    <n v="20171184"/>
    <s v="Болезни артерий, артериол и капилляров"/>
    <n v="110"/>
    <n v="20"/>
    <n v="130"/>
    <n v="1.05"/>
    <n v="1"/>
    <n v="18804.45"/>
    <n v="2068489.5"/>
    <n v="376089"/>
    <n v="2444578.5"/>
    <s v="Сердечно-сосудистая хирургия"/>
    <n v="1.18"/>
    <s v="Детская хирургия"/>
    <n v="136.5"/>
  </r>
  <r>
    <x v="13"/>
    <x v="13"/>
    <x v="0"/>
    <n v="20171185"/>
    <s v="Диагностическое обследование сердечно-сосудистой системы"/>
    <n v="45"/>
    <n v="18"/>
    <n v="63"/>
    <n v="1.01"/>
    <n v="1"/>
    <n v="18088.09"/>
    <n v="813964.05"/>
    <n v="325585.62"/>
    <n v="1139549.67"/>
    <s v="Сердечно-сосудистая хирургия"/>
    <n v="1.18"/>
    <s v="Детская кардиология"/>
    <n v="63.63"/>
  </r>
  <r>
    <x v="13"/>
    <x v="13"/>
    <x v="0"/>
    <n v="20171190"/>
    <s v="Операции на сосудах (уровень 2)"/>
    <n v="15"/>
    <n v="5"/>
    <n v="20"/>
    <n v="2.37"/>
    <n v="1"/>
    <n v="42444.33"/>
    <n v="636664.95000000007"/>
    <n v="212221.65000000002"/>
    <n v="848886.60000000009"/>
    <s v="Сердечно-сосудистая хирургия"/>
    <n v="1.18"/>
    <s v="Детская хирургия"/>
    <n v="47.400000000000006"/>
  </r>
  <r>
    <x v="4"/>
    <x v="4"/>
    <x v="0"/>
    <n v="20171182"/>
    <s v="Флебит и тромбофлебит, варикозное расширение вен нижних конечностей"/>
    <n v="5"/>
    <n v="2"/>
    <n v="7"/>
    <n v="0.85"/>
    <n v="1.4"/>
    <n v="21311.71"/>
    <n v="106558.54999999999"/>
    <n v="42623.42"/>
    <n v="149181.96999999997"/>
    <s v="Сердечно-сосудистая хирургия"/>
    <n v="1.18"/>
    <s v="Хирургия"/>
    <n v="5.95"/>
  </r>
  <r>
    <x v="4"/>
    <x v="4"/>
    <x v="0"/>
    <n v="20171184"/>
    <s v="Болезни артерий, артериол и капилляров"/>
    <n v="12"/>
    <n v="5"/>
    <n v="17"/>
    <n v="1.05"/>
    <n v="1.4"/>
    <n v="26326.23"/>
    <n v="315914.76"/>
    <n v="131631.15"/>
    <n v="447545.91000000003"/>
    <s v="Сердечно-сосудистая хирургия"/>
    <n v="1.18"/>
    <s v="Хирургия"/>
    <n v="17.850000000000001"/>
  </r>
  <r>
    <x v="3"/>
    <x v="3"/>
    <x v="0"/>
    <n v="20171182"/>
    <s v="Флебит и тромбофлебит, варикозное расширение вен нижних конечностей"/>
    <n v="23"/>
    <m/>
    <n v="23"/>
    <n v="0.85"/>
    <n v="0.95099999999999996"/>
    <n v="14476.740149999998"/>
    <n v="332965.02344999998"/>
    <n v="0"/>
    <n v="332965.02344999998"/>
    <s v="Сердечно-сосудистая хирургия"/>
    <n v="1.18"/>
    <s v="Хирургия"/>
    <n v="19.55"/>
  </r>
  <r>
    <x v="3"/>
    <x v="3"/>
    <x v="0"/>
    <n v="20171184"/>
    <s v="Болезни артерий, артериол и капилляров"/>
    <n v="25"/>
    <m/>
    <n v="25"/>
    <n v="1.05"/>
    <n v="0.95099999999999996"/>
    <n v="17883.031950000001"/>
    <n v="447075.79875000002"/>
    <n v="0"/>
    <n v="447075.79875000002"/>
    <s v="Сердечно-сосудистая хирургия"/>
    <n v="1.18"/>
    <s v="Хирургия"/>
    <n v="26.25"/>
  </r>
  <r>
    <x v="14"/>
    <x v="14"/>
    <x v="0"/>
    <n v="20171182"/>
    <s v="Флебит и тромбофлебит, варикозное расширение вен нижних конечностей"/>
    <n v="11"/>
    <n v="3"/>
    <n v="14"/>
    <n v="0.85"/>
    <n v="0.8"/>
    <n v="12178.12"/>
    <n v="133959.32"/>
    <n v="36534.36"/>
    <n v="170493.68"/>
    <s v="Сердечно-сосудистая хирургия"/>
    <n v="1.18"/>
    <s v="хирургия"/>
    <n v="11.9"/>
  </r>
  <r>
    <x v="14"/>
    <x v="14"/>
    <x v="0"/>
    <n v="20171184"/>
    <s v="Болезни артерий, артериол и капилляров"/>
    <n v="12"/>
    <n v="1"/>
    <n v="13"/>
    <n v="1.05"/>
    <n v="0.8"/>
    <n v="15043.560000000001"/>
    <n v="180522.72000000003"/>
    <n v="15043.560000000001"/>
    <n v="195566.28000000003"/>
    <s v="Сердечно-сосудистая хирургия"/>
    <n v="1.18"/>
    <s v="Хирургия"/>
    <n v="13.65"/>
  </r>
  <r>
    <x v="2"/>
    <x v="2"/>
    <x v="0"/>
    <n v="20171182"/>
    <s v="Флебит и тромбофлебит, варикозное расширение вен нижних конечностей"/>
    <n v="9"/>
    <n v="4"/>
    <n v="13"/>
    <n v="0.85"/>
    <n v="0.88"/>
    <n v="13395.932000000001"/>
    <n v="120563.38800000001"/>
    <n v="53583.728000000003"/>
    <n v="174147.11600000001"/>
    <s v="Сердечно-сосудистая хирургия"/>
    <n v="1.18"/>
    <s v="Хирургия"/>
    <n v="11.049999999999999"/>
  </r>
  <r>
    <x v="2"/>
    <x v="2"/>
    <x v="0"/>
    <n v="20171184"/>
    <s v="Болезни артерий, артериол и капилляров"/>
    <n v="9"/>
    <n v="4"/>
    <n v="13"/>
    <n v="1.05"/>
    <n v="0.88"/>
    <n v="16547.916000000001"/>
    <n v="148931.24400000001"/>
    <n v="66191.664000000004"/>
    <n v="215122.908"/>
    <s v="Сердечно-сосудистая хирургия"/>
    <n v="1.18"/>
    <s v="Хирургия"/>
    <n v="13.65"/>
  </r>
  <r>
    <x v="2"/>
    <x v="2"/>
    <x v="0"/>
    <n v="20171190"/>
    <s v="Операции на сосудах (уровень 2)"/>
    <n v="10"/>
    <n v="4"/>
    <n v="14"/>
    <n v="2.37"/>
    <n v="0.88"/>
    <n v="37351.010399999999"/>
    <n v="373510.10399999999"/>
    <n v="149404.0416"/>
    <n v="522914.14559999999"/>
    <s v="Сердечно-сосудистая хирургия"/>
    <n v="1.18"/>
    <s v="Хирургия"/>
    <n v="33.18"/>
  </r>
  <r>
    <x v="11"/>
    <x v="11"/>
    <x v="0"/>
    <n v="20171182"/>
    <s v="Флебит и тромбофлебит, варикозное расширение вен нижних конечностей"/>
    <n v="14"/>
    <n v="1"/>
    <n v="15"/>
    <n v="0.85"/>
    <n v="0.95099999999999996"/>
    <n v="14476.740149999998"/>
    <n v="202674.36209999997"/>
    <n v="14476.740149999998"/>
    <n v="217151.10224999997"/>
    <s v="Сердечно-сосудистая хирургия"/>
    <n v="1.18"/>
    <s v="Хирургия"/>
    <n v="12.75"/>
  </r>
  <r>
    <x v="11"/>
    <x v="11"/>
    <x v="0"/>
    <n v="20171184"/>
    <s v="Болезни артерий, артериол и капилляров"/>
    <n v="14"/>
    <n v="1"/>
    <n v="15"/>
    <n v="1.05"/>
    <n v="0.95099999999999996"/>
    <n v="17883.031950000001"/>
    <n v="250362.4473"/>
    <n v="17883.031950000001"/>
    <n v="268245.47924999997"/>
    <s v="Сердечно-сосудистая хирургия"/>
    <n v="1.18"/>
    <s v="Хирургия"/>
    <n v="15.75"/>
  </r>
  <r>
    <x v="7"/>
    <x v="7"/>
    <x v="0"/>
    <n v="20171182"/>
    <s v="Флебит и тромбофлебит, варикозное расширение вен нижних конечностей"/>
    <n v="42"/>
    <n v="2"/>
    <n v="44"/>
    <n v="0.85"/>
    <n v="0.875"/>
    <n v="13319.81875"/>
    <n v="559432.38750000007"/>
    <n v="26639.637500000001"/>
    <n v="586072.02500000002"/>
    <s v="Сердечно-сосудистая хирургия"/>
    <n v="1.18"/>
    <s v="Хирургия"/>
    <n v="37.4"/>
  </r>
  <r>
    <x v="7"/>
    <x v="7"/>
    <x v="0"/>
    <n v="20171184"/>
    <s v="Болезни артерий, артериол и капилляров"/>
    <n v="29"/>
    <m/>
    <n v="29"/>
    <n v="1.05"/>
    <n v="0.875"/>
    <n v="16453.893750000003"/>
    <n v="477162.91875000007"/>
    <n v="0"/>
    <n v="477162.91875000007"/>
    <s v="Сердечно-сосудистая хирургия"/>
    <n v="1.18"/>
    <s v="Хирургия"/>
    <n v="30.450000000000003"/>
  </r>
  <r>
    <x v="16"/>
    <x v="16"/>
    <x v="0"/>
    <n v="20171183"/>
    <s v="Другие болезни, врожденные аномалии вен"/>
    <n v="5"/>
    <n v="2"/>
    <n v="7"/>
    <n v="1.32"/>
    <n v="1.4"/>
    <n v="33095.831999999995"/>
    <n v="165479.15999999997"/>
    <n v="66191.66399999999"/>
    <n v="231670.82399999996"/>
    <s v="Сердечно-сосудистая хирургия"/>
    <n v="1.18"/>
    <s v="Сосудистая хирургия"/>
    <n v="9.24"/>
  </r>
  <r>
    <x v="16"/>
    <x v="16"/>
    <x v="0"/>
    <n v="20171184"/>
    <s v="Болезни артерий, артериол и капилляров"/>
    <n v="5"/>
    <n v="2"/>
    <n v="7"/>
    <n v="1.05"/>
    <n v="1.4"/>
    <n v="26326.23"/>
    <n v="131631.15"/>
    <n v="52652.46"/>
    <n v="184283.61"/>
    <s v="Сердечно-сосудистая хирургия"/>
    <n v="1.18"/>
    <s v="Сосудистая хирургия"/>
    <n v="7.3500000000000005"/>
  </r>
  <r>
    <x v="16"/>
    <x v="16"/>
    <x v="0"/>
    <n v="20171185"/>
    <s v="Диагностическое обследование сердечно-сосудистой системы"/>
    <n v="500"/>
    <n v="250"/>
    <n v="750"/>
    <n v="1.01"/>
    <n v="1.4"/>
    <n v="25323.325999999997"/>
    <n v="12661662.999999998"/>
    <n v="6330831.4999999991"/>
    <n v="18992494.499999996"/>
    <s v="Сердечно-сосудистая хирургия"/>
    <n v="1.18"/>
    <s v="Сосудистая хирургия"/>
    <n v="757.5"/>
  </r>
  <r>
    <x v="16"/>
    <x v="16"/>
    <x v="0"/>
    <n v="20171186"/>
    <s v="Операции на сердце и коронарных сосудах (уровень 1)"/>
    <n v="4"/>
    <n v="1"/>
    <n v="5"/>
    <n v="2.11"/>
    <n v="1.4"/>
    <n v="52903.185999999994"/>
    <n v="211612.74399999998"/>
    <n v="52903.185999999994"/>
    <n v="264515.93"/>
    <s v="Сердечно-сосудистая хирургия"/>
    <n v="1.18"/>
    <s v="Кардиохирургия"/>
    <n v="10.549999999999999"/>
  </r>
  <r>
    <x v="16"/>
    <x v="16"/>
    <x v="0"/>
    <n v="20171188"/>
    <s v="Операции на сердце и коронарных сосудах (уровень 3)"/>
    <n v="40"/>
    <n v="10"/>
    <n v="50"/>
    <n v="4.3099999999999996"/>
    <n v="1.4"/>
    <n v="108062.90599999997"/>
    <n v="4322516.2399999993"/>
    <n v="1080629.0599999998"/>
    <n v="5403145.2999999989"/>
    <s v="Сердечно-сосудистая хирургия"/>
    <n v="1.18"/>
    <s v="Кардиохирургия"/>
    <n v="215.49999999999997"/>
  </r>
  <r>
    <x v="16"/>
    <x v="16"/>
    <x v="0"/>
    <n v="20171189"/>
    <s v="Операции на сосудах (уровень 1)"/>
    <n v="3"/>
    <n v="0"/>
    <n v="3"/>
    <n v="1.2"/>
    <n v="1.4"/>
    <n v="30087.119999999999"/>
    <n v="90261.36"/>
    <n v="0"/>
    <n v="90261.36"/>
    <s v="Сердечно-сосудистая хирургия"/>
    <n v="1.18"/>
    <s v="Сосудистая хирургия"/>
    <n v="3.5999999999999996"/>
  </r>
  <r>
    <x v="16"/>
    <x v="16"/>
    <x v="0"/>
    <n v="20171190"/>
    <s v="Операции на сосудах (уровень 2)"/>
    <n v="70"/>
    <n v="20"/>
    <n v="90"/>
    <n v="2.37"/>
    <n v="1.4"/>
    <n v="59422.061999999998"/>
    <n v="4159544.34"/>
    <n v="1188441.24"/>
    <n v="5347985.58"/>
    <s v="Сердечно-сосудистая хирургия"/>
    <n v="1.18"/>
    <s v="Сосудистая хирургия"/>
    <n v="213.3"/>
  </r>
  <r>
    <x v="16"/>
    <x v="16"/>
    <x v="0"/>
    <n v="20171191"/>
    <s v="Операции на сосудах (уровень 3)"/>
    <n v="20"/>
    <n v="10"/>
    <n v="30"/>
    <n v="4.13"/>
    <n v="1.4"/>
    <n v="103549.83799999999"/>
    <n v="2070996.7599999998"/>
    <n v="1035498.3799999999"/>
    <n v="3106495.1399999997"/>
    <s v="Сердечно-сосудистая хирургия"/>
    <n v="1.18"/>
    <s v="Сосудистая хирургия"/>
    <n v="123.89999999999999"/>
  </r>
  <r>
    <x v="16"/>
    <x v="16"/>
    <x v="0"/>
    <n v="20171192"/>
    <s v="Операции на сосудах (уровень 4)"/>
    <n v="45"/>
    <n v="25"/>
    <n v="70"/>
    <n v="6.08"/>
    <n v="1.4"/>
    <n v="152441.40799999997"/>
    <n v="6859863.3599999985"/>
    <n v="3811035.1999999993"/>
    <n v="10670898.559999999"/>
    <s v="Сердечно-сосудистая хирургия"/>
    <n v="1.18"/>
    <s v="Сосудистая хирургия"/>
    <n v="425.6"/>
  </r>
  <r>
    <x v="16"/>
    <x v="16"/>
    <x v="0"/>
    <n v="20171193"/>
    <s v="Операции на сосудах (уровень 5)"/>
    <n v="14"/>
    <n v="6"/>
    <n v="20"/>
    <n v="7.12"/>
    <n v="1.4"/>
    <n v="178516.91200000001"/>
    <n v="2499236.7680000002"/>
    <n v="1071101.4720000001"/>
    <n v="3570338.24"/>
    <s v="Сердечно-сосудистая хирургия"/>
    <n v="1.18"/>
    <s v="Сосудистая хирургия"/>
    <n v="142.4"/>
  </r>
  <r>
    <x v="6"/>
    <x v="6"/>
    <x v="0"/>
    <n v="20171182"/>
    <s v="Флебит и тромбофлебит, варикозное расширение вен нижних конечностей"/>
    <n v="137"/>
    <n v="3"/>
    <n v="140"/>
    <n v="0.85"/>
    <n v="0.88"/>
    <n v="13395.932000000001"/>
    <n v="1835242.6840000001"/>
    <n v="40187.796000000002"/>
    <n v="1875430.4800000002"/>
    <s v="Сердечно-сосудистая хирургия"/>
    <n v="1.18"/>
    <s v="Хирургия"/>
    <n v="119"/>
  </r>
  <r>
    <x v="6"/>
    <x v="6"/>
    <x v="0"/>
    <n v="20171184"/>
    <s v="Болезни артерий, артериол и капилляров"/>
    <n v="75"/>
    <n v="1"/>
    <n v="76"/>
    <n v="1.05"/>
    <n v="0.88"/>
    <n v="16547.916000000001"/>
    <n v="1241093.7000000002"/>
    <n v="16547.916000000001"/>
    <n v="1257641.6160000002"/>
    <s v="Сердечно-сосудистая хирургия"/>
    <n v="1.18"/>
    <s v="Хирургия"/>
    <n v="79.8"/>
  </r>
  <r>
    <x v="7"/>
    <x v="7"/>
    <x v="0"/>
    <n v="20171194"/>
    <s v="Болезни полости рта, слюнных желез и челюстей, врожденные аномалии лица и шеи, дети"/>
    <n v="5"/>
    <m/>
    <n v="5"/>
    <n v="0.79"/>
    <n v="0.875"/>
    <n v="12379.596250000001"/>
    <n v="61897.981250000004"/>
    <n v="0"/>
    <n v="61897.981250000004"/>
    <s v="Стоматология детская"/>
    <n v="0.79"/>
    <s v="Педиатрия"/>
    <n v="3.95"/>
  </r>
  <r>
    <x v="8"/>
    <x v="8"/>
    <x v="0"/>
    <n v="20171194"/>
    <s v="Болезни полости рта, слюнных желез и челюстей, врожденные аномалии лица и шеи, дети"/>
    <n v="8"/>
    <n v="2"/>
    <n v="10"/>
    <n v="0.79"/>
    <n v="1"/>
    <n v="14148.11"/>
    <n v="113184.88"/>
    <n v="28296.22"/>
    <n v="141481.1"/>
    <s v="Стоматология детская"/>
    <n v="0.79"/>
    <s v="Челюстно-лицевая хирургия"/>
    <n v="7.9"/>
  </r>
  <r>
    <x v="13"/>
    <x v="13"/>
    <x v="0"/>
    <n v="20171194"/>
    <s v="Болезни полости рта, слюнных желез и челюстей, врожденные аномалии лица и шеи, дети"/>
    <n v="100"/>
    <n v="30"/>
    <n v="130"/>
    <n v="0.79"/>
    <n v="1"/>
    <n v="14148.11"/>
    <n v="1414811"/>
    <n v="424443.30000000005"/>
    <n v="1839254.3"/>
    <s v="Стоматология детская"/>
    <n v="0.79"/>
    <s v="Челюстно-лицевая хирургия"/>
    <n v="102.7"/>
  </r>
  <r>
    <x v="13"/>
    <x v="13"/>
    <x v="0"/>
    <n v="20171194"/>
    <s v="Болезни полости рта, слюнных желез и челюстей, врожденные аномалии лица и шеи, дети"/>
    <n v="20"/>
    <n v="10"/>
    <n v="30"/>
    <n v="0.79"/>
    <n v="1"/>
    <n v="14148.11"/>
    <n v="282962.2"/>
    <n v="141481.1"/>
    <n v="424443.30000000005"/>
    <s v="Стоматология детская"/>
    <n v="0.79"/>
    <s v="Челюстно-лицевая хирургия"/>
    <n v="23.700000000000003"/>
  </r>
  <r>
    <x v="12"/>
    <x v="12"/>
    <x v="0"/>
    <n v="20171195"/>
    <s v="Болезни пищевода, гастрит, дуоденит, другие болезни желудка и двенадцатиперстной кишки"/>
    <n v="4"/>
    <n v="2"/>
    <n v="6"/>
    <n v="0.37"/>
    <n v="1"/>
    <n v="6626.33"/>
    <n v="26505.32"/>
    <n v="13252.66"/>
    <n v="39757.979999999996"/>
    <s v="Терапия"/>
    <n v="0.77"/>
    <s v="Терапия"/>
    <n v="2.2199999999999998"/>
  </r>
  <r>
    <x v="3"/>
    <x v="3"/>
    <x v="0"/>
    <n v="20171195"/>
    <s v="Болезни пищевода, гастрит, дуоденит, другие болезни желудка и двенадцатиперстной кишки"/>
    <n v="30"/>
    <m/>
    <n v="30"/>
    <n v="0.37"/>
    <n v="1"/>
    <n v="6626.33"/>
    <n v="198789.9"/>
    <n v="0"/>
    <n v="198789.9"/>
    <s v="Терапия"/>
    <n v="0.77"/>
    <s v="Хирургия"/>
    <n v="11.1"/>
  </r>
  <r>
    <x v="4"/>
    <x v="4"/>
    <x v="0"/>
    <n v="20171195"/>
    <s v="Болезни пищевода, гастрит, дуоденит, другие болезни желудка и двенадцатиперстной кишки"/>
    <n v="98"/>
    <n v="42"/>
    <n v="140"/>
    <n v="0.37"/>
    <n v="1"/>
    <n v="6626.33"/>
    <n v="649380.34"/>
    <n v="278305.86"/>
    <n v="927686.2"/>
    <s v="Терапия"/>
    <n v="0.77"/>
    <s v="Гастроэнтерология"/>
    <n v="51.8"/>
  </r>
  <r>
    <x v="4"/>
    <x v="4"/>
    <x v="0"/>
    <n v="20171195"/>
    <s v="Болезни пищевода, гастрит, дуоденит, другие болезни желудка и двенадцатиперстной кишки"/>
    <n v="65"/>
    <n v="28"/>
    <n v="93"/>
    <n v="0.37"/>
    <n v="1"/>
    <n v="6626.33"/>
    <n v="430711.45"/>
    <n v="185537.24"/>
    <n v="616248.68999999994"/>
    <s v="Терапия"/>
    <n v="0.77"/>
    <s v="Хирургия"/>
    <n v="34.409999999999997"/>
  </r>
  <r>
    <x v="6"/>
    <x v="6"/>
    <x v="0"/>
    <n v="20171195"/>
    <s v="Болезни пищевода, гастрит, дуоденит, другие болезни желудка и двенадцатиперстной кишки"/>
    <n v="20"/>
    <m/>
    <n v="20"/>
    <n v="0.37"/>
    <n v="1"/>
    <n v="6626.33"/>
    <n v="132526.6"/>
    <n v="0"/>
    <n v="132526.6"/>
    <s v="Терапия"/>
    <n v="0.77"/>
    <s v="Терапия"/>
    <n v="7.4"/>
  </r>
  <r>
    <x v="6"/>
    <x v="6"/>
    <x v="0"/>
    <n v="20171195"/>
    <s v="Болезни пищевода, гастрит, дуоденит, другие болезни желудка и двенадцатиперстной кишки"/>
    <n v="20"/>
    <m/>
    <n v="20"/>
    <n v="0.37"/>
    <n v="1"/>
    <n v="6626.33"/>
    <n v="132526.6"/>
    <n v="0"/>
    <n v="132526.6"/>
    <s v="Терапия"/>
    <n v="0.77"/>
    <s v="Педиатрия"/>
    <n v="7.4"/>
  </r>
  <r>
    <x v="7"/>
    <x v="7"/>
    <x v="0"/>
    <n v="20171195"/>
    <s v="Болезни пищевода, гастрит, дуоденит, другие болезни желудка и двенадцатиперстной кишки"/>
    <n v="60"/>
    <n v="1"/>
    <n v="61"/>
    <n v="0.37"/>
    <n v="1"/>
    <n v="6626.33"/>
    <n v="397579.8"/>
    <n v="6626.33"/>
    <n v="404206.13"/>
    <s v="Терапия"/>
    <n v="0.77"/>
    <s v="Инфекционные болезни"/>
    <n v="22.57"/>
  </r>
  <r>
    <x v="7"/>
    <x v="7"/>
    <x v="0"/>
    <n v="20171195"/>
    <s v="Болезни пищевода, гастрит, дуоденит, другие болезни желудка и двенадцатиперстной кишки"/>
    <n v="20"/>
    <m/>
    <n v="20"/>
    <n v="0.37"/>
    <n v="1"/>
    <n v="6626.33"/>
    <n v="132526.6"/>
    <n v="0"/>
    <n v="132526.6"/>
    <s v="Терапия"/>
    <n v="0.77"/>
    <s v="Педиатрия"/>
    <n v="7.4"/>
  </r>
  <r>
    <x v="7"/>
    <x v="7"/>
    <x v="0"/>
    <n v="20171195"/>
    <s v="Болезни пищевода, гастрит, дуоденит, другие болезни желудка и двенадцатиперстной кишки"/>
    <n v="18"/>
    <m/>
    <n v="18"/>
    <n v="0.37"/>
    <n v="1"/>
    <n v="6626.33"/>
    <n v="119273.94"/>
    <n v="0"/>
    <n v="119273.94"/>
    <s v="Терапия"/>
    <n v="0.77"/>
    <s v="Терапия"/>
    <n v="6.66"/>
  </r>
  <r>
    <x v="7"/>
    <x v="7"/>
    <x v="0"/>
    <n v="20171195"/>
    <s v="Болезни пищевода, гастрит, дуоденит, другие болезни желудка и двенадцатиперстной кишки"/>
    <n v="12"/>
    <n v="2"/>
    <n v="14"/>
    <n v="0.37"/>
    <n v="1"/>
    <n v="6626.33"/>
    <n v="79515.959999999992"/>
    <n v="13252.66"/>
    <n v="92768.62"/>
    <s v="Терапия"/>
    <n v="0.77"/>
    <s v="Хирургия"/>
    <n v="5.18"/>
  </r>
  <r>
    <x v="8"/>
    <x v="8"/>
    <x v="0"/>
    <n v="20171195"/>
    <s v="Болезни пищевода, гастрит, дуоденит, другие болезни желудка и двенадцатиперстной кишки"/>
    <n v="12"/>
    <n v="3"/>
    <n v="15"/>
    <n v="0.37"/>
    <n v="1"/>
    <n v="6626.33"/>
    <n v="79515.959999999992"/>
    <n v="19878.989999999998"/>
    <n v="99394.949999999983"/>
    <s v="Терапия"/>
    <n v="0.77"/>
    <s v="Гастроэнтерология"/>
    <n v="5.55"/>
  </r>
  <r>
    <x v="8"/>
    <x v="8"/>
    <x v="0"/>
    <n v="20171195"/>
    <s v="Болезни пищевода, гастрит, дуоденит, другие болезни желудка и двенадцатиперстной кишки"/>
    <n v="12"/>
    <n v="3"/>
    <n v="15"/>
    <n v="0.37"/>
    <n v="1"/>
    <n v="6626.33"/>
    <n v="79515.959999999992"/>
    <n v="19878.989999999998"/>
    <n v="99394.949999999983"/>
    <s v="Терапия"/>
    <n v="0.77"/>
    <s v="Хирургия"/>
    <n v="5.55"/>
  </r>
  <r>
    <x v="18"/>
    <x v="18"/>
    <x v="0"/>
    <n v="20171195"/>
    <s v="Болезни пищевода, гастрит, дуоденит, другие болезни желудка и двенадцатиперстной кишки"/>
    <n v="30"/>
    <n v="20"/>
    <n v="50"/>
    <n v="0.37"/>
    <n v="1"/>
    <n v="6626.33"/>
    <n v="198789.9"/>
    <n v="132526.6"/>
    <n v="331316.5"/>
    <s v="Терапия"/>
    <n v="0.77"/>
    <s v="терапия"/>
    <n v="18.5"/>
  </r>
  <r>
    <x v="9"/>
    <x v="9"/>
    <x v="0"/>
    <n v="20171195"/>
    <s v="Болезни пищевода, гастрит, дуоденит, другие болезни желудка и двенадцатиперстной кишки"/>
    <n v="22"/>
    <n v="8"/>
    <n v="30"/>
    <n v="0.37"/>
    <n v="1"/>
    <n v="6626.33"/>
    <n v="145779.26"/>
    <n v="53010.64"/>
    <n v="198789.90000000002"/>
    <s v="Терапия"/>
    <n v="0.77"/>
    <s v="Терапия"/>
    <n v="11.1"/>
  </r>
  <r>
    <x v="10"/>
    <x v="10"/>
    <x v="0"/>
    <n v="20171195"/>
    <s v="Болезни пищевода, гастрит, дуоденит, другие болезни желудка и двенадцатиперстной кишки"/>
    <n v="19"/>
    <n v="1"/>
    <n v="20"/>
    <n v="0.37"/>
    <n v="1"/>
    <n v="6626.33"/>
    <n v="125900.27"/>
    <n v="6626.33"/>
    <n v="132526.6"/>
    <s v="Терапия"/>
    <n v="0.77"/>
    <s v="Терапия"/>
    <n v="7.4"/>
  </r>
  <r>
    <x v="13"/>
    <x v="13"/>
    <x v="0"/>
    <n v="20171195"/>
    <s v="Болезни пищевода, гастрит, дуоденит, другие болезни желудка и двенадцатиперстной кишки"/>
    <n v="170"/>
    <n v="30"/>
    <n v="200"/>
    <n v="0.37"/>
    <n v="1"/>
    <n v="6626.33"/>
    <n v="1126476.1000000001"/>
    <n v="198789.9"/>
    <n v="1325266"/>
    <s v="Терапия"/>
    <n v="0.77"/>
    <s v="Гастроэнтерология"/>
    <n v="74"/>
  </r>
  <r>
    <x v="14"/>
    <x v="14"/>
    <x v="0"/>
    <n v="20171195"/>
    <s v="Болезни пищевода, гастрит, дуоденит, другие болезни желудка и двенадцатиперстной кишки"/>
    <n v="10"/>
    <n v="1"/>
    <n v="11"/>
    <n v="0.37"/>
    <n v="1"/>
    <n v="6626.33"/>
    <n v="66263.3"/>
    <n v="6626.33"/>
    <n v="72889.63"/>
    <s v="Терапия"/>
    <n v="0.77"/>
    <s v="Терапия"/>
    <n v="4.07"/>
  </r>
  <r>
    <x v="0"/>
    <x v="0"/>
    <x v="0"/>
    <n v="20171195"/>
    <s v="Болезни пищевода, гастрит, дуоденит, другие болезни желудка и двенадцатиперстной кишки"/>
    <n v="16"/>
    <n v="2"/>
    <n v="18"/>
    <n v="0.37"/>
    <n v="1"/>
    <n v="6626.33"/>
    <n v="106021.28"/>
    <n v="13252.66"/>
    <n v="119273.94"/>
    <s v="Терапия"/>
    <n v="0.77"/>
    <s v="Хирургия"/>
    <n v="6.66"/>
  </r>
  <r>
    <x v="11"/>
    <x v="11"/>
    <x v="0"/>
    <n v="20171195"/>
    <s v="Болезни пищевода, гастрит, дуоденит, другие болезни желудка и двенадцатиперстной кишки"/>
    <n v="22"/>
    <n v="1"/>
    <n v="23"/>
    <n v="0.37"/>
    <n v="1"/>
    <n v="6626.33"/>
    <n v="145779.26"/>
    <n v="6626.33"/>
    <n v="152405.59"/>
    <s v="Терапия"/>
    <n v="0.77"/>
    <s v="Педиатрия"/>
    <n v="8.51"/>
  </r>
  <r>
    <x v="11"/>
    <x v="11"/>
    <x v="0"/>
    <n v="20171195"/>
    <s v="Болезни пищевода, гастрит, дуоденит, другие болезни желудка и двенадцатиперстной кишки"/>
    <n v="14"/>
    <n v="1"/>
    <n v="15"/>
    <n v="0.37"/>
    <n v="1"/>
    <n v="6626.33"/>
    <n v="92768.62"/>
    <n v="6626.33"/>
    <n v="99394.95"/>
    <s v="Терапия"/>
    <n v="0.77"/>
    <s v="Терапия"/>
    <n v="5.55"/>
  </r>
  <r>
    <x v="11"/>
    <x v="11"/>
    <x v="0"/>
    <n v="20171195"/>
    <s v="Болезни пищевода, гастрит, дуоденит, другие болезни желудка и двенадцатиперстной кишки"/>
    <n v="5"/>
    <n v="0"/>
    <n v="5"/>
    <n v="0.37"/>
    <n v="1"/>
    <n v="6626.33"/>
    <n v="33131.65"/>
    <n v="0"/>
    <n v="33131.65"/>
    <s v="Терапия"/>
    <n v="0.77"/>
    <s v="Хирургия"/>
    <n v="1.85"/>
  </r>
  <r>
    <x v="3"/>
    <x v="3"/>
    <x v="0"/>
    <n v="20171196"/>
    <s v="Новообразования доброкачественные, in situ, неопределенного и неуточненного характера органов пищеварения"/>
    <n v="5"/>
    <m/>
    <n v="5"/>
    <n v="0.69"/>
    <n v="0.95099999999999996"/>
    <n v="11751.706709999999"/>
    <n v="58758.533549999993"/>
    <n v="0"/>
    <n v="58758.533549999993"/>
    <s v="Терапия"/>
    <n v="0.77"/>
    <s v="Хирургия"/>
    <n v="3.4499999999999997"/>
  </r>
  <r>
    <x v="4"/>
    <x v="4"/>
    <x v="0"/>
    <n v="20171196"/>
    <s v="Новообразования доброкачественные, in situ, неопределенного и неуточненного характера органов пищеварения"/>
    <n v="4"/>
    <n v="2"/>
    <n v="6"/>
    <n v="0.69"/>
    <n v="1.4"/>
    <n v="17300.093999999997"/>
    <n v="69200.375999999989"/>
    <n v="34600.187999999995"/>
    <n v="103800.56399999998"/>
    <s v="Терапия"/>
    <n v="0.77"/>
    <s v="Хирургия"/>
    <n v="4.1399999999999997"/>
  </r>
  <r>
    <x v="8"/>
    <x v="8"/>
    <x v="0"/>
    <n v="20171196"/>
    <s v="Новообразования доброкачественные, in situ, неопределенного и неуточненного характера органов пищеварения"/>
    <n v="4"/>
    <n v="1"/>
    <n v="5"/>
    <n v="0.69"/>
    <n v="1"/>
    <n v="12357.21"/>
    <n v="49428.84"/>
    <n v="12357.21"/>
    <n v="61786.049999999996"/>
    <s v="Терапия"/>
    <n v="0.77"/>
    <s v="Колопроктология"/>
    <n v="3.4499999999999997"/>
  </r>
  <r>
    <x v="8"/>
    <x v="8"/>
    <x v="0"/>
    <n v="20171196"/>
    <s v="Новообразования доброкачественные, in situ, неопределенного и неуточненного характера органов пищеварения"/>
    <n v="4"/>
    <n v="1"/>
    <n v="5"/>
    <n v="0.69"/>
    <n v="1"/>
    <n v="12357.21"/>
    <n v="49428.84"/>
    <n v="12357.21"/>
    <n v="61786.049999999996"/>
    <s v="Терапия"/>
    <n v="0.77"/>
    <s v="Хирургия"/>
    <n v="3.4499999999999997"/>
  </r>
  <r>
    <x v="13"/>
    <x v="13"/>
    <x v="0"/>
    <n v="20171196"/>
    <s v="Новообразования доброкачественные, in situ, неопределенного и неуточненного характера органов пищеварения"/>
    <n v="2"/>
    <n v="1"/>
    <n v="3"/>
    <n v="0.69"/>
    <n v="1"/>
    <n v="12357.21"/>
    <n v="24714.42"/>
    <n v="12357.21"/>
    <n v="37071.629999999997"/>
    <s v="Терапия"/>
    <n v="0.77"/>
    <s v="Гастроэнтерология"/>
    <n v="2.0699999999999998"/>
  </r>
  <r>
    <x v="2"/>
    <x v="2"/>
    <x v="0"/>
    <n v="20171197"/>
    <s v="Болезни желчного пузыря"/>
    <n v="4"/>
    <n v="1"/>
    <n v="5"/>
    <n v="0.72"/>
    <n v="1"/>
    <n v="12894.48"/>
    <n v="51577.919999999998"/>
    <n v="12894.48"/>
    <n v="64472.399999999994"/>
    <s v="Терапия"/>
    <n v="0.77"/>
    <s v="Терапия"/>
    <n v="3.5999999999999996"/>
  </r>
  <r>
    <x v="12"/>
    <x v="12"/>
    <x v="0"/>
    <n v="20171197"/>
    <s v="Болезни желчного пузыря"/>
    <n v="3"/>
    <n v="1"/>
    <n v="4"/>
    <n v="0.72"/>
    <n v="1"/>
    <n v="12894.48"/>
    <n v="38683.440000000002"/>
    <n v="12894.48"/>
    <n v="51577.919999999998"/>
    <s v="Терапия"/>
    <n v="0.77"/>
    <s v="Терапия"/>
    <n v="2.88"/>
  </r>
  <r>
    <x v="3"/>
    <x v="3"/>
    <x v="0"/>
    <n v="20171197"/>
    <s v="Болезни желчного пузыря"/>
    <n v="4"/>
    <m/>
    <n v="4"/>
    <n v="0.72"/>
    <n v="1"/>
    <n v="12894.48"/>
    <n v="51577.919999999998"/>
    <n v="0"/>
    <n v="51577.919999999998"/>
    <s v="Терапия"/>
    <n v="0.77"/>
    <s v="Терапия"/>
    <n v="2.88"/>
  </r>
  <r>
    <x v="3"/>
    <x v="3"/>
    <x v="0"/>
    <n v="20171197"/>
    <s v="Болезни желчного пузыря"/>
    <n v="35"/>
    <m/>
    <n v="35"/>
    <n v="0.72"/>
    <n v="1"/>
    <n v="12894.48"/>
    <n v="451306.8"/>
    <n v="0"/>
    <n v="451306.8"/>
    <s v="Терапия"/>
    <n v="0.77"/>
    <s v="Хирургия"/>
    <n v="25.2"/>
  </r>
  <r>
    <x v="4"/>
    <x v="4"/>
    <x v="0"/>
    <n v="20171197"/>
    <s v="Болезни желчного пузыря"/>
    <n v="56"/>
    <n v="24"/>
    <n v="80"/>
    <n v="0.72"/>
    <n v="1"/>
    <n v="12894.48"/>
    <n v="722090.88"/>
    <n v="309467.52000000002"/>
    <n v="1031558.4"/>
    <s v="Терапия"/>
    <n v="0.77"/>
    <s v="Гастроэнтерология"/>
    <n v="57.599999999999994"/>
  </r>
  <r>
    <x v="4"/>
    <x v="4"/>
    <x v="0"/>
    <n v="20171197"/>
    <s v="Болезни желчного пузыря"/>
    <n v="127"/>
    <n v="55"/>
    <n v="182"/>
    <n v="0.72"/>
    <n v="1"/>
    <n v="12894.48"/>
    <n v="1637598.96"/>
    <n v="709196.4"/>
    <n v="2346795.36"/>
    <s v="Терапия"/>
    <n v="0.77"/>
    <s v="Хирургия"/>
    <n v="131.04"/>
  </r>
  <r>
    <x v="6"/>
    <x v="6"/>
    <x v="0"/>
    <n v="20171197"/>
    <s v="Болезни желчного пузыря"/>
    <n v="65"/>
    <m/>
    <n v="65"/>
    <n v="0.72"/>
    <n v="1"/>
    <n v="12894.48"/>
    <n v="838141.2"/>
    <n v="0"/>
    <n v="838141.2"/>
    <s v="Терапия"/>
    <n v="0.77"/>
    <s v="Хирургия"/>
    <n v="46.8"/>
  </r>
  <r>
    <x v="7"/>
    <x v="7"/>
    <x v="0"/>
    <n v="20171197"/>
    <s v="Болезни желчного пузыря"/>
    <n v="7"/>
    <m/>
    <n v="7"/>
    <n v="0.72"/>
    <n v="1"/>
    <n v="12894.48"/>
    <n v="90261.36"/>
    <n v="0"/>
    <n v="90261.36"/>
    <s v="Терапия"/>
    <n v="0.77"/>
    <s v="Педиатрия"/>
    <n v="5.04"/>
  </r>
  <r>
    <x v="7"/>
    <x v="7"/>
    <x v="0"/>
    <n v="20171197"/>
    <s v="Болезни желчного пузыря"/>
    <n v="18"/>
    <m/>
    <n v="18"/>
    <n v="0.72"/>
    <n v="1"/>
    <n v="12894.48"/>
    <n v="232100.63999999998"/>
    <n v="0"/>
    <n v="232100.63999999998"/>
    <s v="Терапия"/>
    <n v="0.77"/>
    <s v="Терапия"/>
    <n v="12.959999999999999"/>
  </r>
  <r>
    <x v="7"/>
    <x v="7"/>
    <x v="0"/>
    <n v="20171197"/>
    <s v="Болезни желчного пузыря"/>
    <n v="33"/>
    <m/>
    <n v="33"/>
    <n v="0.72"/>
    <n v="1"/>
    <n v="12894.48"/>
    <n v="425517.83999999997"/>
    <n v="0"/>
    <n v="425517.83999999997"/>
    <s v="Терапия"/>
    <n v="0.77"/>
    <s v="Хирургия"/>
    <n v="23.759999999999998"/>
  </r>
  <r>
    <x v="8"/>
    <x v="8"/>
    <x v="0"/>
    <n v="20171197"/>
    <s v="Болезни желчного пузыря"/>
    <n v="8"/>
    <n v="2"/>
    <n v="10"/>
    <n v="0.72"/>
    <n v="1"/>
    <n v="12894.48"/>
    <n v="103155.84"/>
    <n v="25788.959999999999"/>
    <n v="128944.79999999999"/>
    <s v="Терапия"/>
    <n v="0.77"/>
    <s v="Гастроэнтерология"/>
    <n v="7.1999999999999993"/>
  </r>
  <r>
    <x v="8"/>
    <x v="8"/>
    <x v="0"/>
    <n v="20171197"/>
    <s v="Болезни желчного пузыря"/>
    <n v="39"/>
    <n v="11"/>
    <n v="50"/>
    <n v="0.72"/>
    <n v="1"/>
    <n v="12894.48"/>
    <n v="502884.72"/>
    <n v="141839.28"/>
    <n v="644724"/>
    <s v="Терапия"/>
    <n v="0.77"/>
    <s v="Хирургия"/>
    <n v="36"/>
  </r>
  <r>
    <x v="9"/>
    <x v="9"/>
    <x v="0"/>
    <n v="20171197"/>
    <s v="Болезни желчного пузыря"/>
    <n v="9"/>
    <n v="1"/>
    <n v="10"/>
    <n v="0.72"/>
    <n v="1"/>
    <n v="12894.48"/>
    <n v="116050.31999999999"/>
    <n v="12894.48"/>
    <n v="128944.79999999999"/>
    <s v="Терапия"/>
    <n v="0.77"/>
    <s v="Абдоминальная хирургия"/>
    <n v="7.1999999999999993"/>
  </r>
  <r>
    <x v="10"/>
    <x v="10"/>
    <x v="0"/>
    <n v="20171197"/>
    <s v="Болезни желчного пузыря"/>
    <n v="8"/>
    <m/>
    <n v="8"/>
    <n v="0.72"/>
    <n v="1"/>
    <n v="12894.48"/>
    <n v="103155.84"/>
    <n v="0"/>
    <n v="103155.84"/>
    <s v="Терапия"/>
    <n v="0.77"/>
    <s v="Терапия"/>
    <n v="5.76"/>
  </r>
  <r>
    <x v="13"/>
    <x v="13"/>
    <x v="0"/>
    <n v="20171197"/>
    <s v="Болезни желчного пузыря"/>
    <n v="50"/>
    <n v="5"/>
    <n v="55"/>
    <n v="0.72"/>
    <n v="1"/>
    <n v="12894.48"/>
    <n v="644724"/>
    <n v="64472.399999999994"/>
    <n v="709196.4"/>
    <s v="Терапия"/>
    <n v="0.77"/>
    <s v="Гастроэнтерология"/>
    <n v="39.6"/>
  </r>
  <r>
    <x v="14"/>
    <x v="14"/>
    <x v="0"/>
    <n v="20171197"/>
    <s v="Болезни желчного пузыря"/>
    <n v="30"/>
    <n v="2"/>
    <n v="32"/>
    <n v="0.72"/>
    <n v="1"/>
    <n v="12894.48"/>
    <n v="386834.39999999997"/>
    <n v="25788.959999999999"/>
    <n v="412623.35999999999"/>
    <s v="Терапия"/>
    <n v="0.77"/>
    <s v="Терапия"/>
    <n v="23.04"/>
  </r>
  <r>
    <x v="14"/>
    <x v="14"/>
    <x v="0"/>
    <n v="20171197"/>
    <s v="Болезни желчного пузыря"/>
    <n v="15"/>
    <n v="0"/>
    <n v="15"/>
    <n v="0.72"/>
    <n v="1"/>
    <n v="12894.48"/>
    <n v="193417.19999999998"/>
    <n v="0"/>
    <n v="193417.19999999998"/>
    <s v="Терапия"/>
    <n v="0.77"/>
    <s v="Хирургия"/>
    <n v="10.799999999999999"/>
  </r>
  <r>
    <x v="0"/>
    <x v="0"/>
    <x v="0"/>
    <n v="20171197"/>
    <s v="Болезни желчного пузыря"/>
    <n v="20"/>
    <n v="5"/>
    <n v="25"/>
    <n v="0.72"/>
    <n v="1"/>
    <n v="12894.48"/>
    <n v="257889.59999999998"/>
    <n v="64472.399999999994"/>
    <n v="322362"/>
    <s v="Терапия"/>
    <n v="0.77"/>
    <s v="Терапия"/>
    <n v="18"/>
  </r>
  <r>
    <x v="0"/>
    <x v="0"/>
    <x v="0"/>
    <n v="20171197"/>
    <s v="Болезни желчного пузыря"/>
    <n v="35"/>
    <n v="5"/>
    <n v="40"/>
    <n v="0.72"/>
    <n v="1"/>
    <n v="12894.48"/>
    <n v="451306.8"/>
    <n v="64472.399999999994"/>
    <n v="515779.19999999995"/>
    <s v="Терапия"/>
    <n v="0.77"/>
    <s v="Хирургия"/>
    <n v="28.799999999999997"/>
  </r>
  <r>
    <x v="11"/>
    <x v="11"/>
    <x v="0"/>
    <n v="20171197"/>
    <s v="Болезни желчного пузыря"/>
    <n v="42"/>
    <n v="2"/>
    <n v="44"/>
    <n v="0.72"/>
    <n v="1"/>
    <n v="12894.48"/>
    <n v="541568.16"/>
    <n v="25788.959999999999"/>
    <n v="567357.12"/>
    <s v="Терапия"/>
    <n v="0.77"/>
    <s v="Хирургия"/>
    <n v="31.68"/>
  </r>
  <r>
    <x v="2"/>
    <x v="2"/>
    <x v="0"/>
    <n v="20171198"/>
    <s v="Другие болезни органов пищеварения, взрослые"/>
    <n v="4"/>
    <n v="1"/>
    <n v="5"/>
    <n v="0.59"/>
    <n v="0.88"/>
    <n v="9298.3528000000006"/>
    <n v="37193.411200000002"/>
    <n v="9298.3528000000006"/>
    <n v="46491.764000000003"/>
    <s v="Терапия"/>
    <n v="0.77"/>
    <s v="Терапия"/>
    <n v="2.9499999999999997"/>
  </r>
  <r>
    <x v="4"/>
    <x v="4"/>
    <x v="0"/>
    <n v="20171198"/>
    <s v="Другие болезни органов пищеварения, взрослые"/>
    <n v="32"/>
    <n v="14"/>
    <n v="46"/>
    <n v="0.59"/>
    <n v="1.4"/>
    <n v="14792.833999999999"/>
    <n v="473370.68799999997"/>
    <n v="207099.67599999998"/>
    <n v="680470.36399999994"/>
    <s v="Терапия"/>
    <n v="0.77"/>
    <s v="Гастроэнтерология"/>
    <n v="27.139999999999997"/>
  </r>
  <r>
    <x v="4"/>
    <x v="4"/>
    <x v="0"/>
    <n v="20171198"/>
    <s v="Другие болезни органов пищеварения, взрослые"/>
    <n v="258"/>
    <n v="110"/>
    <n v="368"/>
    <n v="0.59"/>
    <n v="1.4"/>
    <n v="14792.833999999999"/>
    <n v="3816551.1719999998"/>
    <n v="1627211.74"/>
    <n v="5443762.9119999995"/>
    <s v="Терапия"/>
    <n v="0.77"/>
    <s v="Хирургия"/>
    <n v="217.11999999999998"/>
  </r>
  <r>
    <x v="6"/>
    <x v="6"/>
    <x v="0"/>
    <n v="20171198"/>
    <s v="Другие болезни органов пищеварения, взрослые"/>
    <n v="99"/>
    <n v="1"/>
    <n v="100"/>
    <n v="0.59"/>
    <n v="0.88"/>
    <n v="9298.3528000000006"/>
    <n v="920536.92720000003"/>
    <n v="9298.3528000000006"/>
    <n v="929835.28"/>
    <s v="Терапия"/>
    <n v="0.77"/>
    <s v="Инфекционные болезни"/>
    <n v="59"/>
  </r>
  <r>
    <x v="6"/>
    <x v="6"/>
    <x v="0"/>
    <n v="20171198"/>
    <s v="Другие болезни органов пищеварения, взрослые"/>
    <n v="169"/>
    <n v="2"/>
    <n v="171"/>
    <n v="0.59"/>
    <n v="0.88"/>
    <n v="9298.3528000000006"/>
    <n v="1571421.6232"/>
    <n v="18596.705600000001"/>
    <n v="1590018.3288"/>
    <s v="Терапия"/>
    <n v="0.77"/>
    <s v="Хирургия"/>
    <n v="100.89"/>
  </r>
  <r>
    <x v="7"/>
    <x v="7"/>
    <x v="0"/>
    <n v="20171198"/>
    <s v="Другие болезни органов пищеварения, взрослые"/>
    <n v="15"/>
    <n v="1"/>
    <n v="16"/>
    <n v="0.59"/>
    <n v="0.875"/>
    <n v="9245.5212499999998"/>
    <n v="138682.81875000001"/>
    <n v="9245.5212499999998"/>
    <n v="147928.34"/>
    <s v="Терапия"/>
    <n v="0.77"/>
    <s v="Инфекционные болезни"/>
    <n v="9.44"/>
  </r>
  <r>
    <x v="7"/>
    <x v="7"/>
    <x v="0"/>
    <n v="20171198"/>
    <s v="Другие болезни органов пищеварения, взрослые"/>
    <n v="30"/>
    <n v="3"/>
    <n v="33"/>
    <n v="0.59"/>
    <n v="0.875"/>
    <n v="9245.5212499999998"/>
    <n v="277365.63750000001"/>
    <n v="27736.563750000001"/>
    <n v="305102.20125000004"/>
    <s v="Терапия"/>
    <n v="0.77"/>
    <s v="Хирургия"/>
    <n v="19.47"/>
  </r>
  <r>
    <x v="8"/>
    <x v="8"/>
    <x v="0"/>
    <n v="20171198"/>
    <s v="Другие болезни органов пищеварения, взрослые"/>
    <n v="32"/>
    <n v="9"/>
    <n v="41"/>
    <n v="0.59"/>
    <n v="1"/>
    <n v="10566.31"/>
    <n v="338121.92"/>
    <n v="95096.79"/>
    <n v="433218.70999999996"/>
    <s v="Терапия"/>
    <n v="0.77"/>
    <s v="Гастроэнтерология"/>
    <n v="24.189999999999998"/>
  </r>
  <r>
    <x v="8"/>
    <x v="8"/>
    <x v="0"/>
    <n v="20171198"/>
    <s v="Другие болезни органов пищеварения, взрослые"/>
    <n v="43"/>
    <n v="12"/>
    <n v="55"/>
    <n v="0.59"/>
    <n v="1"/>
    <n v="10566.31"/>
    <n v="454351.32999999996"/>
    <n v="126795.72"/>
    <n v="581147.04999999993"/>
    <s v="Терапия"/>
    <n v="0.77"/>
    <s v="Колопроктология"/>
    <n v="32.449999999999996"/>
  </r>
  <r>
    <x v="8"/>
    <x v="8"/>
    <x v="0"/>
    <n v="20171198"/>
    <s v="Другие болезни органов пищеварения, взрослые"/>
    <n v="55"/>
    <n v="15"/>
    <n v="70"/>
    <n v="0.59"/>
    <n v="1"/>
    <n v="10566.31"/>
    <n v="581147.04999999993"/>
    <n v="158494.65"/>
    <n v="739641.7"/>
    <s v="Терапия"/>
    <n v="0.77"/>
    <s v="Хирургия"/>
    <n v="41.3"/>
  </r>
  <r>
    <x v="9"/>
    <x v="9"/>
    <x v="0"/>
    <n v="20171198"/>
    <s v="Другие болезни органов пищеварения, взрослые"/>
    <n v="12"/>
    <n v="3"/>
    <n v="15"/>
    <n v="0.59"/>
    <n v="1.4"/>
    <n v="14792.833999999999"/>
    <n v="177514.00799999997"/>
    <n v="44378.501999999993"/>
    <n v="221892.50999999995"/>
    <s v="Терапия"/>
    <n v="0.77"/>
    <s v="Абдоминальная хирургия"/>
    <n v="8.85"/>
  </r>
  <r>
    <x v="0"/>
    <x v="0"/>
    <x v="0"/>
    <n v="20171198"/>
    <s v="Другие болезни органов пищеварения, взрослые"/>
    <n v="38"/>
    <n v="2"/>
    <n v="40"/>
    <n v="0.59"/>
    <n v="0.875"/>
    <n v="9245.5212499999998"/>
    <n v="351329.8075"/>
    <n v="18491.0425"/>
    <n v="369820.85"/>
    <s v="Терапия"/>
    <n v="0.77"/>
    <s v="Хирургия"/>
    <n v="23.599999999999998"/>
  </r>
  <r>
    <x v="11"/>
    <x v="11"/>
    <x v="0"/>
    <n v="20171198"/>
    <s v="Другие болезни органов пищеварения, взрослые"/>
    <n v="33"/>
    <n v="2"/>
    <n v="35"/>
    <n v="0.59"/>
    <n v="0.95099999999999996"/>
    <n v="10048.560809999999"/>
    <n v="331602.50672999996"/>
    <n v="20097.121619999998"/>
    <n v="351699.62834999996"/>
    <s v="Терапия"/>
    <n v="0.77"/>
    <s v="Хирургия"/>
    <n v="20.65"/>
  </r>
  <r>
    <x v="2"/>
    <x v="2"/>
    <x v="0"/>
    <n v="20171199"/>
    <s v="Гипертоническая болезнь в стадии обострения"/>
    <n v="184"/>
    <n v="81"/>
    <n v="265"/>
    <n v="0.7"/>
    <n v="1"/>
    <n v="12536.3"/>
    <n v="2306679.1999999997"/>
    <n v="1015440.2999999999"/>
    <n v="3322119.4999999995"/>
    <s v="Терапия"/>
    <n v="0.77"/>
    <s v="Терапия"/>
    <n v="185.5"/>
  </r>
  <r>
    <x v="12"/>
    <x v="12"/>
    <x v="0"/>
    <n v="20171199"/>
    <s v="Гипертоническая болезнь в стадии обострения"/>
    <n v="8"/>
    <n v="4"/>
    <n v="12"/>
    <n v="0.7"/>
    <n v="1"/>
    <n v="12536.3"/>
    <n v="100290.4"/>
    <n v="50145.2"/>
    <n v="150435.59999999998"/>
    <s v="Терапия"/>
    <n v="0.77"/>
    <s v="Терапия"/>
    <n v="8.3999999999999986"/>
  </r>
  <r>
    <x v="3"/>
    <x v="3"/>
    <x v="0"/>
    <n v="20171199"/>
    <s v="Гипертоническая болезнь в стадии обострения"/>
    <n v="137"/>
    <n v="8"/>
    <n v="145"/>
    <n v="0.7"/>
    <n v="1"/>
    <n v="12536.3"/>
    <n v="1717473.0999999999"/>
    <n v="100290.4"/>
    <n v="1817763.4999999998"/>
    <s v="Терапия"/>
    <n v="0.77"/>
    <s v="Терапия"/>
    <n v="101.5"/>
  </r>
  <r>
    <x v="4"/>
    <x v="4"/>
    <x v="0"/>
    <n v="20171199"/>
    <s v="Гипертоническая болезнь в стадии обострения"/>
    <n v="353"/>
    <n v="150"/>
    <n v="503"/>
    <n v="0.7"/>
    <n v="1"/>
    <n v="12536.3"/>
    <n v="4425313.8999999994"/>
    <n v="1880445"/>
    <n v="6305758.8999999994"/>
    <s v="Терапия"/>
    <n v="0.77"/>
    <s v="Терапия"/>
    <n v="352.09999999999997"/>
  </r>
  <r>
    <x v="6"/>
    <x v="6"/>
    <x v="0"/>
    <n v="20171199"/>
    <s v="Гипертоническая болезнь в стадии обострения"/>
    <n v="54"/>
    <n v="1"/>
    <n v="55"/>
    <n v="0.7"/>
    <n v="1"/>
    <n v="12536.3"/>
    <n v="676960.2"/>
    <n v="12536.3"/>
    <n v="689496.5"/>
    <s v="Терапия"/>
    <n v="0.77"/>
    <s v="Терапия"/>
    <n v="38.5"/>
  </r>
  <r>
    <x v="6"/>
    <x v="6"/>
    <x v="0"/>
    <n v="20171199"/>
    <s v="Гипертоническая болезнь в стадии обострения"/>
    <n v="129"/>
    <n v="1"/>
    <n v="130"/>
    <n v="0.7"/>
    <n v="1"/>
    <n v="12536.3"/>
    <n v="1617182.7"/>
    <n v="12536.3"/>
    <n v="1629719"/>
    <s v="Терапия"/>
    <n v="0.77"/>
    <s v="Кардиология"/>
    <n v="91"/>
  </r>
  <r>
    <x v="7"/>
    <x v="7"/>
    <x v="0"/>
    <n v="20171199"/>
    <s v="Гипертоническая болезнь в стадии обострения"/>
    <n v="90"/>
    <n v="2"/>
    <n v="92"/>
    <n v="0.7"/>
    <n v="1"/>
    <n v="12536.3"/>
    <n v="1128267"/>
    <n v="25072.6"/>
    <n v="1153339.6000000001"/>
    <s v="Терапия"/>
    <n v="0.77"/>
    <s v="Терапия"/>
    <n v="64.399999999999991"/>
  </r>
  <r>
    <x v="8"/>
    <x v="8"/>
    <x v="0"/>
    <n v="20171199"/>
    <s v="Гипертоническая болезнь в стадии обострения"/>
    <n v="70"/>
    <n v="20"/>
    <n v="90"/>
    <n v="0.7"/>
    <n v="1"/>
    <n v="12536.3"/>
    <n v="877541"/>
    <n v="250726"/>
    <n v="1128267"/>
    <s v="Терапия"/>
    <n v="0.77"/>
    <s v="Кардиология"/>
    <n v="62.999999999999993"/>
  </r>
  <r>
    <x v="9"/>
    <x v="9"/>
    <x v="0"/>
    <n v="20171199"/>
    <s v="Гипертоническая болезнь в стадии обострения"/>
    <n v="160"/>
    <n v="40"/>
    <n v="200"/>
    <n v="0.7"/>
    <n v="1"/>
    <n v="12536.3"/>
    <n v="2005808"/>
    <n v="501452"/>
    <n v="2507260"/>
    <s v="Терапия"/>
    <n v="0.77"/>
    <s v="Терапия"/>
    <n v="140"/>
  </r>
  <r>
    <x v="9"/>
    <x v="9"/>
    <x v="0"/>
    <n v="20171199"/>
    <s v="Гипертоническая болезнь в стадии обострения"/>
    <n v="15"/>
    <n v="5"/>
    <n v="20"/>
    <n v="0.7"/>
    <n v="1"/>
    <n v="12536.3"/>
    <n v="188044.5"/>
    <n v="62681.5"/>
    <n v="250726"/>
    <s v="Терапия"/>
    <n v="0.77"/>
    <s v="Кардиология"/>
    <n v="14"/>
  </r>
  <r>
    <x v="10"/>
    <x v="10"/>
    <x v="0"/>
    <n v="20171199"/>
    <s v="Гипертоническая болезнь в стадии обострения"/>
    <n v="79"/>
    <n v="2"/>
    <n v="81"/>
    <n v="0.7"/>
    <n v="1"/>
    <n v="12536.3"/>
    <n v="990367.7"/>
    <n v="25072.6"/>
    <n v="1015440.2999999999"/>
    <s v="Терапия"/>
    <n v="0.77"/>
    <s v="Терапия"/>
    <n v="56.699999999999996"/>
  </r>
  <r>
    <x v="13"/>
    <x v="13"/>
    <x v="0"/>
    <n v="20171199"/>
    <s v="Гипертоническая болезнь в стадии обострения"/>
    <n v="15"/>
    <n v="5"/>
    <n v="20"/>
    <n v="0.7"/>
    <n v="1"/>
    <n v="12536.3"/>
    <n v="188044.5"/>
    <n v="62681.5"/>
    <n v="250726"/>
    <s v="Терапия"/>
    <n v="0.77"/>
    <s v="Детская кардиология"/>
    <n v="14"/>
  </r>
  <r>
    <x v="14"/>
    <x v="14"/>
    <x v="0"/>
    <n v="20171199"/>
    <s v="Гипертоническая болезнь в стадии обострения"/>
    <n v="55"/>
    <n v="5"/>
    <n v="60"/>
    <n v="0.7"/>
    <n v="1"/>
    <n v="12536.3"/>
    <n v="689496.5"/>
    <n v="62681.5"/>
    <n v="752178"/>
    <s v="Терапия"/>
    <n v="0.77"/>
    <s v="Терапия"/>
    <n v="42"/>
  </r>
  <r>
    <x v="0"/>
    <x v="0"/>
    <x v="0"/>
    <n v="20171199"/>
    <s v="Гипертоническая болезнь в стадии обострения"/>
    <n v="280"/>
    <n v="25"/>
    <n v="305"/>
    <n v="0.7"/>
    <n v="1"/>
    <n v="12536.3"/>
    <n v="3510164"/>
    <n v="313407.5"/>
    <n v="3823571.5"/>
    <s v="Терапия"/>
    <n v="0.77"/>
    <s v="Терапия"/>
    <n v="213.5"/>
  </r>
  <r>
    <x v="11"/>
    <x v="11"/>
    <x v="0"/>
    <n v="20171199"/>
    <s v="Гипертоническая болезнь в стадии обострения"/>
    <n v="29"/>
    <n v="1"/>
    <n v="30"/>
    <n v="0.7"/>
    <n v="1"/>
    <n v="12536.3"/>
    <n v="363552.69999999995"/>
    <n v="12536.3"/>
    <n v="376088.99999999994"/>
    <s v="Терапия"/>
    <n v="0.77"/>
    <s v="Кардиология"/>
    <n v="21"/>
  </r>
  <r>
    <x v="11"/>
    <x v="11"/>
    <x v="0"/>
    <n v="20171199"/>
    <s v="Гипертоническая болезнь в стадии обострения"/>
    <n v="191"/>
    <n v="9"/>
    <n v="200"/>
    <n v="0.7"/>
    <n v="1"/>
    <n v="12536.3"/>
    <n v="2394433.2999999998"/>
    <n v="112826.7"/>
    <n v="2507260"/>
    <s v="Терапия"/>
    <n v="0.77"/>
    <s v="Терапия"/>
    <n v="140"/>
  </r>
  <r>
    <x v="2"/>
    <x v="2"/>
    <x v="0"/>
    <n v="20171200"/>
    <s v="Стенокардия (кроме нестабильной), хроническая ишемическая болезнь сердца (уровень 1)"/>
    <n v="84"/>
    <n v="36"/>
    <n v="120"/>
    <n v="0.78"/>
    <n v="1"/>
    <n v="13969.02"/>
    <n v="1173397.68"/>
    <n v="502884.72000000003"/>
    <n v="1676282.4"/>
    <s v="Терапия"/>
    <n v="0.77"/>
    <s v="Терапия"/>
    <n v="93.600000000000009"/>
  </r>
  <r>
    <x v="12"/>
    <x v="12"/>
    <x v="0"/>
    <n v="20171200"/>
    <s v="Стенокардия (кроме нестабильной), хроническая ишемическая болезнь сердца (уровень 1)"/>
    <n v="9"/>
    <n v="5"/>
    <n v="14"/>
    <n v="0.78"/>
    <n v="1"/>
    <n v="13969.02"/>
    <n v="125721.18000000001"/>
    <n v="69845.100000000006"/>
    <n v="195566.28000000003"/>
    <s v="Терапия"/>
    <n v="0.77"/>
    <s v="Терапия"/>
    <n v="10.92"/>
  </r>
  <r>
    <x v="3"/>
    <x v="3"/>
    <x v="0"/>
    <n v="20171200"/>
    <s v="Стенокардия (кроме нестабильной), хроническая ишемическая болезнь сердца (уровень 1)"/>
    <n v="197"/>
    <n v="8"/>
    <n v="205"/>
    <n v="0.78"/>
    <n v="1"/>
    <n v="13969.02"/>
    <n v="2751896.94"/>
    <n v="111752.16"/>
    <n v="2863649.1"/>
    <s v="Терапия"/>
    <n v="0.77"/>
    <s v="Терапия"/>
    <n v="159.9"/>
  </r>
  <r>
    <x v="4"/>
    <x v="4"/>
    <x v="0"/>
    <n v="20171200"/>
    <s v="Стенокардия (кроме нестабильной), хроническая ишемическая болезнь сердца (уровень 1)"/>
    <n v="547"/>
    <n v="234"/>
    <n v="781"/>
    <n v="0.78"/>
    <n v="1"/>
    <n v="13969.02"/>
    <n v="7641053.9400000004"/>
    <n v="3268750.68"/>
    <n v="10909804.620000001"/>
    <s v="Терапия"/>
    <n v="0.77"/>
    <s v="Терапия"/>
    <n v="609.18000000000006"/>
  </r>
  <r>
    <x v="6"/>
    <x v="6"/>
    <x v="0"/>
    <n v="20171200"/>
    <s v="Стенокардия (кроме нестабильной), хроническая ишемическая болезнь сердца (уровень 1)"/>
    <n v="59"/>
    <n v="2"/>
    <n v="61"/>
    <n v="0.78"/>
    <n v="1"/>
    <n v="13969.02"/>
    <n v="824172.18"/>
    <n v="27938.04"/>
    <n v="852110.22000000009"/>
    <s v="Терапия"/>
    <n v="0.77"/>
    <s v="Терапия"/>
    <n v="47.58"/>
  </r>
  <r>
    <x v="6"/>
    <x v="6"/>
    <x v="0"/>
    <n v="20171200"/>
    <s v="Стенокардия (кроме нестабильной), хроническая ишемическая болезнь сердца (уровень 1)"/>
    <n v="531"/>
    <n v="4"/>
    <n v="535"/>
    <n v="0.78"/>
    <n v="1"/>
    <n v="13969.02"/>
    <n v="7417549.6200000001"/>
    <n v="55876.08"/>
    <n v="7473425.7000000002"/>
    <s v="Терапия"/>
    <n v="0.77"/>
    <s v="Кардиология"/>
    <n v="417.3"/>
  </r>
  <r>
    <x v="7"/>
    <x v="7"/>
    <x v="0"/>
    <n v="20171200"/>
    <s v="Стенокардия (кроме нестабильной), хроническая ишемическая болезнь сердца (уровень 1)"/>
    <n v="111"/>
    <n v="4"/>
    <n v="115"/>
    <n v="0.78"/>
    <n v="1"/>
    <n v="13969.02"/>
    <n v="1550561.22"/>
    <n v="55876.08"/>
    <n v="1606437.3"/>
    <s v="Терапия"/>
    <n v="0.77"/>
    <s v="Терапия"/>
    <n v="89.7"/>
  </r>
  <r>
    <x v="8"/>
    <x v="8"/>
    <x v="0"/>
    <n v="20171200"/>
    <s v="Стенокардия (кроме нестабильной), хроническая ишемическая болезнь сердца (уровень 1)"/>
    <n v="1262"/>
    <n v="358"/>
    <n v="1620"/>
    <n v="0.78"/>
    <n v="1"/>
    <n v="13969.02"/>
    <n v="17628903.240000002"/>
    <n v="5000909.16"/>
    <n v="22629812.400000002"/>
    <s v="Терапия"/>
    <n v="0.77"/>
    <s v="Кардиология"/>
    <n v="1263.6000000000001"/>
  </r>
  <r>
    <x v="9"/>
    <x v="9"/>
    <x v="0"/>
    <n v="20171200"/>
    <s v="Стенокардия (кроме нестабильной), хроническая ишемическая болезнь сердца (уровень 1)"/>
    <n v="260"/>
    <n v="60"/>
    <n v="320"/>
    <n v="0.78"/>
    <n v="1"/>
    <n v="13969.02"/>
    <n v="3631945.2"/>
    <n v="838141.20000000007"/>
    <n v="4470086.4000000004"/>
    <s v="Терапия"/>
    <n v="0.77"/>
    <s v="Терапия"/>
    <n v="249.60000000000002"/>
  </r>
  <r>
    <x v="9"/>
    <x v="9"/>
    <x v="0"/>
    <n v="20171200"/>
    <s v="Стенокардия (кроме нестабильной), хроническая ишемическая болезнь сердца (уровень 1)"/>
    <n v="500"/>
    <n v="130"/>
    <n v="630"/>
    <n v="0.78"/>
    <n v="1"/>
    <n v="13969.02"/>
    <n v="6984510"/>
    <n v="1815972.6"/>
    <n v="8800482.5999999996"/>
    <s v="Терапия"/>
    <n v="0.77"/>
    <s v="Кардиология"/>
    <n v="491.40000000000003"/>
  </r>
  <r>
    <x v="10"/>
    <x v="10"/>
    <x v="0"/>
    <n v="20171200"/>
    <s v="Стенокардия (кроме нестабильной), хроническая ишемическая болезнь сердца (уровень 1)"/>
    <n v="81"/>
    <n v="1"/>
    <n v="82"/>
    <n v="0.78"/>
    <n v="1"/>
    <n v="13969.02"/>
    <n v="1131490.6200000001"/>
    <n v="13969.02"/>
    <n v="1145459.6400000001"/>
    <s v="Терапия"/>
    <n v="0.77"/>
    <s v="Терапия"/>
    <n v="63.96"/>
  </r>
  <r>
    <x v="13"/>
    <x v="13"/>
    <x v="0"/>
    <n v="20171200"/>
    <s v="Стенокардия (кроме нестабильной), хроническая ишемическая болезнь сердца (уровень 1)"/>
    <n v="2"/>
    <n v="1"/>
    <n v="3"/>
    <n v="0.78"/>
    <n v="1"/>
    <n v="13969.02"/>
    <n v="27938.04"/>
    <n v="13969.02"/>
    <n v="41907.06"/>
    <s v="Терапия"/>
    <n v="0.77"/>
    <s v="Детская кардиология"/>
    <n v="2.34"/>
  </r>
  <r>
    <x v="14"/>
    <x v="14"/>
    <x v="0"/>
    <n v="20171200"/>
    <s v="Стенокардия (кроме нестабильной), хроническая ишемическая болезнь сердца (уровень 1)"/>
    <n v="136"/>
    <n v="5"/>
    <n v="141"/>
    <n v="0.78"/>
    <n v="1"/>
    <n v="13969.02"/>
    <n v="1899786.72"/>
    <n v="69845.100000000006"/>
    <n v="1969631.82"/>
    <s v="Терапия"/>
    <n v="0.77"/>
    <s v="Терапия"/>
    <n v="109.98"/>
  </r>
  <r>
    <x v="0"/>
    <x v="0"/>
    <x v="0"/>
    <n v="20171200"/>
    <s v="Стенокардия (кроме нестабильной), хроническая ишемическая болезнь сердца (уровень 1)"/>
    <n v="270"/>
    <n v="37"/>
    <n v="307"/>
    <n v="0.78"/>
    <n v="1"/>
    <n v="13969.02"/>
    <n v="3771635.4"/>
    <n v="516853.74"/>
    <n v="4288489.1399999997"/>
    <s v="Терапия"/>
    <n v="0.77"/>
    <s v="Терапия"/>
    <n v="239.46"/>
  </r>
  <r>
    <x v="11"/>
    <x v="11"/>
    <x v="0"/>
    <n v="20171200"/>
    <s v="Стенокардия (кроме нестабильной), хроническая ишемическая болезнь сердца (уровень 1)"/>
    <n v="53"/>
    <n v="2"/>
    <n v="55"/>
    <n v="0.78"/>
    <n v="1"/>
    <n v="13969.02"/>
    <n v="740358.06"/>
    <n v="27938.04"/>
    <n v="768296.10000000009"/>
    <s v="Терапия"/>
    <n v="0.77"/>
    <s v="Кардиология"/>
    <n v="42.9"/>
  </r>
  <r>
    <x v="11"/>
    <x v="11"/>
    <x v="0"/>
    <n v="20171200"/>
    <s v="Стенокардия (кроме нестабильной), хроническая ишемическая болезнь сердца (уровень 1)"/>
    <n v="0"/>
    <n v="0"/>
    <n v="0"/>
    <n v="0.78"/>
    <n v="1"/>
    <n v="13969.02"/>
    <n v="0"/>
    <n v="0"/>
    <n v="0"/>
    <s v="Терапия"/>
    <n v="0.77"/>
    <s v="Терапия"/>
    <n v="0"/>
  </r>
  <r>
    <x v="11"/>
    <x v="11"/>
    <x v="0"/>
    <n v="20171200"/>
    <s v="Стенокардия (кроме нестабильной), хроническая ишемическая болезнь сердца (уровень 1)"/>
    <n v="258"/>
    <n v="12"/>
    <n v="270"/>
    <n v="0.78"/>
    <n v="1"/>
    <n v="13969.02"/>
    <n v="3604007.16"/>
    <n v="167628.24"/>
    <n v="3771635.4000000004"/>
    <s v="Терапия"/>
    <n v="0.77"/>
    <s v="Терапия"/>
    <n v="210.6"/>
  </r>
  <r>
    <x v="10"/>
    <x v="10"/>
    <x v="0"/>
    <n v="20171201"/>
    <s v="Стенокардия (кроме нестабильной), хроническая ишемическая болезнь сердца (уровень 2)"/>
    <n v="5"/>
    <n v="1"/>
    <n v="6"/>
    <n v="2.38"/>
    <n v="0.875"/>
    <n v="37295.4925"/>
    <n v="186477.46249999999"/>
    <n v="37295.4925"/>
    <n v="223772.95499999999"/>
    <s v="Терапия"/>
    <n v="0.77"/>
    <s v="Терапия"/>
    <n v="14.28"/>
  </r>
  <r>
    <x v="11"/>
    <x v="11"/>
    <x v="0"/>
    <n v="20171201"/>
    <s v="Стенокардия (кроме нестабильной), хроническая ишемическая болезнь сердца (уровень 2)"/>
    <n v="143"/>
    <n v="7"/>
    <n v="150"/>
    <n v="2.38"/>
    <n v="0.95099999999999996"/>
    <n v="40534.872419999992"/>
    <n v="5796486.7560599986"/>
    <n v="283744.10693999997"/>
    <n v="6080230.862999999"/>
    <s v="Терапия"/>
    <n v="0.77"/>
    <s v="Кардиология"/>
    <n v="357"/>
  </r>
  <r>
    <x v="2"/>
    <x v="2"/>
    <x v="0"/>
    <n v="20171202"/>
    <s v="Другие болезни сердца (уровень 1)"/>
    <n v="11"/>
    <n v="4"/>
    <n v="15"/>
    <n v="0.78"/>
    <n v="0.88"/>
    <n v="12292.7376"/>
    <n v="135220.11360000001"/>
    <n v="49170.950400000002"/>
    <n v="184391.06400000001"/>
    <s v="Терапия"/>
    <n v="0.77"/>
    <s v="Терапия"/>
    <n v="11.700000000000001"/>
  </r>
  <r>
    <x v="3"/>
    <x v="3"/>
    <x v="0"/>
    <n v="20171202"/>
    <s v="Другие болезни сердца (уровень 1)"/>
    <n v="25"/>
    <n v="5"/>
    <n v="30"/>
    <n v="0.78"/>
    <n v="0.95099999999999996"/>
    <n v="13284.53802"/>
    <n v="332113.45049999998"/>
    <n v="66422.690100000007"/>
    <n v="398536.14059999998"/>
    <s v="Терапия"/>
    <n v="0.77"/>
    <s v="Терапия"/>
    <n v="23.400000000000002"/>
  </r>
  <r>
    <x v="4"/>
    <x v="4"/>
    <x v="0"/>
    <n v="20171202"/>
    <s v="Другие болезни сердца (уровень 1)"/>
    <n v="7"/>
    <n v="3"/>
    <n v="10"/>
    <n v="0.78"/>
    <n v="1.4"/>
    <n v="19556.627999999997"/>
    <n v="136896.39599999998"/>
    <n v="58669.883999999991"/>
    <n v="195566.27999999997"/>
    <s v="Терапия"/>
    <n v="0.77"/>
    <s v="Терапия"/>
    <n v="7.8000000000000007"/>
  </r>
  <r>
    <x v="6"/>
    <x v="6"/>
    <x v="0"/>
    <n v="20171202"/>
    <s v="Другие болезни сердца (уровень 1)"/>
    <n v="10"/>
    <m/>
    <n v="10"/>
    <n v="0.78"/>
    <n v="0.88"/>
    <n v="12292.7376"/>
    <n v="122927.376"/>
    <n v="0"/>
    <n v="122927.376"/>
    <s v="Терапия"/>
    <n v="0.77"/>
    <s v="Кардиология"/>
    <n v="7.8000000000000007"/>
  </r>
  <r>
    <x v="6"/>
    <x v="6"/>
    <x v="0"/>
    <n v="20171202"/>
    <s v="Другие болезни сердца (уровень 1)"/>
    <n v="5"/>
    <m/>
    <n v="5"/>
    <n v="0.78"/>
    <n v="0.88"/>
    <n v="12292.7376"/>
    <n v="61463.688000000002"/>
    <n v="0"/>
    <n v="61463.688000000002"/>
    <s v="Терапия"/>
    <n v="0.77"/>
    <s v="Неврология"/>
    <n v="3.9000000000000004"/>
  </r>
  <r>
    <x v="8"/>
    <x v="8"/>
    <x v="0"/>
    <n v="20171202"/>
    <s v="Другие болезни сердца (уровень 1)"/>
    <n v="39"/>
    <n v="11"/>
    <n v="50"/>
    <n v="0.78"/>
    <n v="1"/>
    <n v="13969.02"/>
    <n v="544791.78"/>
    <n v="153659.22"/>
    <n v="698451"/>
    <s v="Терапия"/>
    <n v="0.77"/>
    <s v="Кардиология"/>
    <n v="39"/>
  </r>
  <r>
    <x v="9"/>
    <x v="9"/>
    <x v="0"/>
    <n v="20171202"/>
    <s v="Другие болезни сердца (уровень 1)"/>
    <n v="80"/>
    <n v="20"/>
    <n v="100"/>
    <n v="0.78"/>
    <n v="1.4"/>
    <n v="19556.627999999997"/>
    <n v="1564530.2399999998"/>
    <n v="391132.55999999994"/>
    <n v="1955662.7999999998"/>
    <s v="Терапия"/>
    <n v="0.77"/>
    <s v="Терапия"/>
    <n v="78"/>
  </r>
  <r>
    <x v="9"/>
    <x v="9"/>
    <x v="0"/>
    <n v="20171202"/>
    <s v="Другие болезни сердца (уровень 1)"/>
    <n v="80"/>
    <n v="20"/>
    <n v="100"/>
    <n v="0.78"/>
    <n v="1.4"/>
    <n v="19556.627999999997"/>
    <n v="1564530.2399999998"/>
    <n v="391132.55999999994"/>
    <n v="1955662.7999999998"/>
    <s v="Терапия"/>
    <n v="0.77"/>
    <s v="Кардиология"/>
    <n v="78"/>
  </r>
  <r>
    <x v="10"/>
    <x v="10"/>
    <x v="0"/>
    <n v="20171202"/>
    <s v="Другие болезни сердца (уровень 1)"/>
    <n v="4"/>
    <m/>
    <n v="4"/>
    <n v="0.78"/>
    <n v="0.875"/>
    <n v="12222.8925"/>
    <n v="48891.57"/>
    <n v="0"/>
    <n v="48891.57"/>
    <s v="Терапия"/>
    <n v="0.77"/>
    <s v="Терапия"/>
    <n v="3.12"/>
  </r>
  <r>
    <x v="13"/>
    <x v="13"/>
    <x v="0"/>
    <n v="20171202"/>
    <s v="Другие болезни сердца (уровень 1)"/>
    <n v="250"/>
    <n v="40"/>
    <n v="290"/>
    <n v="0.78"/>
    <n v="1"/>
    <n v="13969.02"/>
    <n v="3492255"/>
    <n v="558760.80000000005"/>
    <n v="4051015.8"/>
    <s v="Терапия"/>
    <n v="0.77"/>
    <s v="Детская кардиология"/>
    <n v="226.20000000000002"/>
  </r>
  <r>
    <x v="0"/>
    <x v="0"/>
    <x v="0"/>
    <n v="20171202"/>
    <s v="Другие болезни сердца (уровень 1)"/>
    <n v="150"/>
    <n v="10"/>
    <n v="160"/>
    <n v="0.78"/>
    <n v="0.875"/>
    <n v="12222.8925"/>
    <n v="1833433.875"/>
    <n v="122228.925"/>
    <n v="1955662.8"/>
    <s v="Терапия"/>
    <n v="0.77"/>
    <s v="Терапия"/>
    <n v="124.80000000000001"/>
  </r>
  <r>
    <x v="11"/>
    <x v="11"/>
    <x v="0"/>
    <n v="20171202"/>
    <s v="Другие болезни сердца (уровень 1)"/>
    <n v="22"/>
    <n v="8"/>
    <n v="30"/>
    <n v="0.78"/>
    <n v="0.95099999999999996"/>
    <n v="13284.53802"/>
    <n v="292259.83643999998"/>
    <n v="106276.30416"/>
    <n v="398536.14059999998"/>
    <s v="Терапия"/>
    <n v="0.77"/>
    <s v="Терапия"/>
    <n v="23.400000000000002"/>
  </r>
  <r>
    <x v="11"/>
    <x v="11"/>
    <x v="0"/>
    <n v="20171203"/>
    <s v="Другие болезни сердца (уровень 2)"/>
    <n v="100"/>
    <n v="5"/>
    <n v="105"/>
    <n v="1.54"/>
    <n v="0.95099999999999996"/>
    <n v="26228.44686"/>
    <n v="2622844.6860000002"/>
    <n v="131142.23430000001"/>
    <n v="2753986.9203000003"/>
    <s v="Терапия"/>
    <n v="0.77"/>
    <s v="Кардиология"/>
    <n v="161.70000000000002"/>
  </r>
  <r>
    <x v="2"/>
    <x v="2"/>
    <x v="0"/>
    <n v="20171204"/>
    <s v="Бронхит необструктивный, симптомы и признаки, относящиеся к органам дыхания"/>
    <n v="14"/>
    <n v="6"/>
    <n v="20"/>
    <n v="0.75"/>
    <n v="1"/>
    <n v="13431.75"/>
    <n v="188044.5"/>
    <n v="80590.5"/>
    <n v="268635"/>
    <s v="Терапия"/>
    <n v="0.77"/>
    <s v="Терапия"/>
    <n v="15"/>
  </r>
  <r>
    <x v="12"/>
    <x v="12"/>
    <x v="0"/>
    <n v="20171204"/>
    <s v="Бронхит необструктивный, симптомы и признаки, относящиеся к органам дыхания"/>
    <n v="3"/>
    <n v="1"/>
    <n v="4"/>
    <n v="0.75"/>
    <n v="1"/>
    <n v="13431.75"/>
    <n v="40295.25"/>
    <n v="13431.75"/>
    <n v="53727"/>
    <s v="Терапия"/>
    <n v="0.77"/>
    <s v="Терапия"/>
    <n v="3"/>
  </r>
  <r>
    <x v="3"/>
    <x v="3"/>
    <x v="0"/>
    <n v="20171204"/>
    <s v="Бронхит необструктивный, симптомы и признаки, относящиеся к органам дыхания"/>
    <n v="47"/>
    <n v="8"/>
    <n v="55"/>
    <n v="0.75"/>
    <n v="1"/>
    <n v="13431.75"/>
    <n v="631292.25"/>
    <n v="107454"/>
    <n v="738746.25"/>
    <s v="Терапия"/>
    <n v="0.77"/>
    <s v="Терапия"/>
    <n v="41.25"/>
  </r>
  <r>
    <x v="3"/>
    <x v="3"/>
    <x v="0"/>
    <n v="20171204"/>
    <s v="Бронхит необструктивный, симптомы и признаки, относящиеся к органам дыхания"/>
    <n v="116"/>
    <n v="4"/>
    <n v="120"/>
    <n v="0.75"/>
    <n v="1"/>
    <n v="13431.75"/>
    <n v="1558083"/>
    <n v="53727"/>
    <n v="1611810"/>
    <s v="Терапия"/>
    <n v="0.77"/>
    <s v="Педиатрия"/>
    <n v="90"/>
  </r>
  <r>
    <x v="4"/>
    <x v="4"/>
    <x v="0"/>
    <n v="20171204"/>
    <s v="Бронхит необструктивный, симптомы и признаки, относящиеся к органам дыхания"/>
    <n v="25"/>
    <n v="11"/>
    <n v="36"/>
    <n v="0.75"/>
    <n v="1"/>
    <n v="13431.75"/>
    <n v="335793.75"/>
    <n v="147749.25"/>
    <n v="483543"/>
    <s v="Терапия"/>
    <n v="0.77"/>
    <s v="Терапия"/>
    <n v="27"/>
  </r>
  <r>
    <x v="6"/>
    <x v="6"/>
    <x v="0"/>
    <n v="20171204"/>
    <s v="Бронхит необструктивный, симптомы и признаки, относящиеся к органам дыхания"/>
    <n v="151"/>
    <n v="1"/>
    <n v="152"/>
    <n v="0.75"/>
    <n v="1"/>
    <n v="13431.75"/>
    <n v="2028194.25"/>
    <n v="13431.75"/>
    <n v="2041626"/>
    <s v="Терапия"/>
    <n v="0.77"/>
    <s v="Терапия"/>
    <n v="114"/>
  </r>
  <r>
    <x v="6"/>
    <x v="6"/>
    <x v="0"/>
    <n v="20171204"/>
    <s v="Бронхит необструктивный, симптомы и признаки, относящиеся к органам дыхания"/>
    <n v="420"/>
    <m/>
    <n v="420"/>
    <n v="0.75"/>
    <n v="1"/>
    <n v="13431.75"/>
    <n v="5641335"/>
    <n v="0"/>
    <n v="5641335"/>
    <s v="Терапия"/>
    <n v="0.77"/>
    <s v="Педиатрия"/>
    <n v="315"/>
  </r>
  <r>
    <x v="7"/>
    <x v="7"/>
    <x v="0"/>
    <n v="20171204"/>
    <s v="Бронхит необструктивный, симптомы и признаки, относящиеся к органам дыхания"/>
    <n v="12"/>
    <m/>
    <n v="12"/>
    <n v="0.75"/>
    <n v="1"/>
    <n v="13431.75"/>
    <n v="161181"/>
    <n v="0"/>
    <n v="161181"/>
    <s v="Терапия"/>
    <n v="0.77"/>
    <s v="Инфекционные болезни"/>
    <n v="9"/>
  </r>
  <r>
    <x v="7"/>
    <x v="7"/>
    <x v="0"/>
    <n v="20171204"/>
    <s v="Бронхит необструктивный, симптомы и признаки, относящиеся к органам дыхания"/>
    <n v="20"/>
    <n v="2"/>
    <n v="22"/>
    <n v="0.75"/>
    <n v="1"/>
    <n v="13431.75"/>
    <n v="268635"/>
    <n v="26863.5"/>
    <n v="295498.5"/>
    <s v="Терапия"/>
    <n v="0.77"/>
    <s v="Педиатрия"/>
    <n v="16.5"/>
  </r>
  <r>
    <x v="7"/>
    <x v="7"/>
    <x v="0"/>
    <n v="20171204"/>
    <s v="Бронхит необструктивный, симптомы и признаки, относящиеся к органам дыхания"/>
    <n v="20"/>
    <m/>
    <n v="20"/>
    <n v="0.75"/>
    <n v="1"/>
    <n v="13431.75"/>
    <n v="268635"/>
    <n v="0"/>
    <n v="268635"/>
    <s v="Терапия"/>
    <n v="0.77"/>
    <s v="Терапия"/>
    <n v="15"/>
  </r>
  <r>
    <x v="8"/>
    <x v="8"/>
    <x v="0"/>
    <n v="20171204"/>
    <s v="Бронхит необструктивный, симптомы и признаки, относящиеся к органам дыхания"/>
    <n v="23"/>
    <n v="7"/>
    <n v="30"/>
    <n v="0.75"/>
    <n v="1"/>
    <n v="13431.75"/>
    <n v="308930.25"/>
    <n v="94022.25"/>
    <n v="402952.5"/>
    <s v="Терапия"/>
    <n v="0.77"/>
    <s v="Пульмонология"/>
    <n v="22.5"/>
  </r>
  <r>
    <x v="10"/>
    <x v="10"/>
    <x v="0"/>
    <n v="20171204"/>
    <s v="Бронхит необструктивный, симптомы и признаки, относящиеся к органам дыхания"/>
    <n v="19"/>
    <n v="1"/>
    <n v="20"/>
    <n v="0.75"/>
    <n v="1"/>
    <n v="13431.75"/>
    <n v="255203.25"/>
    <n v="13431.75"/>
    <n v="268635"/>
    <s v="Терапия"/>
    <n v="0.77"/>
    <s v="Терапия"/>
    <n v="15"/>
  </r>
  <r>
    <x v="10"/>
    <x v="10"/>
    <x v="0"/>
    <n v="20171204"/>
    <s v="Бронхит необструктивный, симптомы и признаки, относящиеся к органам дыхания"/>
    <n v="117"/>
    <n v="3"/>
    <n v="120"/>
    <n v="0.75"/>
    <n v="1"/>
    <n v="13431.75"/>
    <n v="1571514.75"/>
    <n v="40295.25"/>
    <n v="1611810"/>
    <s v="Терапия"/>
    <n v="0.77"/>
    <s v="Педиатрия"/>
    <n v="90"/>
  </r>
  <r>
    <x v="13"/>
    <x v="13"/>
    <x v="0"/>
    <n v="20171204"/>
    <s v="Бронхит необструктивный, симптомы и признаки, относящиеся к органам дыхания"/>
    <n v="235"/>
    <n v="167"/>
    <n v="402"/>
    <n v="0.75"/>
    <n v="1"/>
    <n v="13431.75"/>
    <n v="3156461.25"/>
    <n v="2243102.25"/>
    <n v="5399563.5"/>
    <s v="Терапия"/>
    <n v="0.77"/>
    <s v="Инфекционные болезни"/>
    <n v="301.5"/>
  </r>
  <r>
    <x v="14"/>
    <x v="14"/>
    <x v="0"/>
    <n v="20171204"/>
    <s v="Бронхит необструктивный, симптомы и признаки, относящиеся к органам дыхания"/>
    <n v="15"/>
    <n v="2"/>
    <n v="17"/>
    <n v="0.75"/>
    <n v="1"/>
    <n v="13431.75"/>
    <n v="201476.25"/>
    <n v="26863.5"/>
    <n v="228339.75"/>
    <s v="Терапия"/>
    <n v="0.77"/>
    <s v="Терапия"/>
    <n v="12.75"/>
  </r>
  <r>
    <x v="0"/>
    <x v="0"/>
    <x v="0"/>
    <n v="20171204"/>
    <s v="Бронхит необструктивный, симптомы и признаки, относящиеся к органам дыхания"/>
    <n v="120"/>
    <n v="15"/>
    <n v="135"/>
    <n v="0.75"/>
    <n v="1"/>
    <n v="13431.75"/>
    <n v="1611810"/>
    <n v="201476.25"/>
    <n v="1813286.25"/>
    <s v="Терапия"/>
    <n v="0.77"/>
    <s v="Терапия"/>
    <n v="101.25"/>
  </r>
  <r>
    <x v="11"/>
    <x v="11"/>
    <x v="0"/>
    <n v="20171204"/>
    <s v="Бронхит необструктивный, симптомы и признаки, относящиеся к органам дыхания"/>
    <n v="143"/>
    <n v="7"/>
    <n v="150"/>
    <n v="0.75"/>
    <n v="1"/>
    <n v="13431.75"/>
    <n v="1920740.25"/>
    <n v="94022.25"/>
    <n v="2014762.5"/>
    <s v="Терапия"/>
    <n v="0.77"/>
    <s v="Педиатрия"/>
    <n v="112.5"/>
  </r>
  <r>
    <x v="11"/>
    <x v="11"/>
    <x v="0"/>
    <n v="20171204"/>
    <s v="Бронхит необструктивный, симптомы и признаки, относящиеся к органам дыхания"/>
    <n v="19"/>
    <n v="1"/>
    <n v="20"/>
    <n v="0.75"/>
    <n v="1"/>
    <n v="13431.75"/>
    <n v="255203.25"/>
    <n v="13431.75"/>
    <n v="268635"/>
    <s v="Терапия"/>
    <n v="0.77"/>
    <s v="Терапия"/>
    <n v="15"/>
  </r>
  <r>
    <x v="20"/>
    <x v="20"/>
    <x v="0"/>
    <n v="20171204"/>
    <s v="Бронхит необструктивный, симптомы и признаки, относящиеся к органам дыхания"/>
    <n v="10"/>
    <n v="3"/>
    <n v="13"/>
    <n v="0.75"/>
    <n v="1"/>
    <n v="13431.75"/>
    <n v="134317.5"/>
    <n v="40295.25"/>
    <n v="174612.75"/>
    <s v="Терапия"/>
    <n v="0.77"/>
    <s v="Пульмонология"/>
    <n v="9.75"/>
  </r>
  <r>
    <x v="2"/>
    <x v="2"/>
    <x v="0"/>
    <n v="20171205"/>
    <s v="ХОБЛ, эмфизема, бронхоэктатическая болезнь"/>
    <n v="12"/>
    <n v="5"/>
    <n v="17"/>
    <n v="0.89"/>
    <n v="0.88"/>
    <n v="14026.328799999999"/>
    <n v="168315.94559999998"/>
    <n v="70131.644"/>
    <n v="238447.58959999998"/>
    <s v="Терапия"/>
    <n v="0.77"/>
    <s v="Терапия"/>
    <n v="15.13"/>
  </r>
  <r>
    <x v="3"/>
    <x v="3"/>
    <x v="0"/>
    <n v="20171205"/>
    <s v="ХОБЛ, эмфизема, бронхоэктатическая болезнь"/>
    <n v="60"/>
    <n v="3"/>
    <n v="63"/>
    <n v="0.89"/>
    <n v="0.95099999999999996"/>
    <n v="15157.998509999999"/>
    <n v="909479.91059999994"/>
    <n v="45473.99553"/>
    <n v="954953.9061299999"/>
    <s v="Терапия"/>
    <n v="0.77"/>
    <s v="Терапия"/>
    <n v="56.07"/>
  </r>
  <r>
    <x v="4"/>
    <x v="4"/>
    <x v="0"/>
    <n v="20171205"/>
    <s v="ХОБЛ, эмфизема, бронхоэктатическая болезнь"/>
    <n v="205"/>
    <n v="88"/>
    <n v="293"/>
    <n v="0.89"/>
    <n v="1.4"/>
    <n v="22314.614000000001"/>
    <n v="4574495.87"/>
    <n v="1963686.0320000001"/>
    <n v="6538181.9020000007"/>
    <s v="Терапия"/>
    <n v="0.77"/>
    <s v="Терапия"/>
    <n v="260.77"/>
  </r>
  <r>
    <x v="6"/>
    <x v="6"/>
    <x v="0"/>
    <n v="20171205"/>
    <s v="ХОБЛ, эмфизема, бронхоэктатическая болезнь"/>
    <n v="137"/>
    <n v="1"/>
    <n v="138"/>
    <n v="0.89"/>
    <n v="0.88"/>
    <n v="14026.328799999999"/>
    <n v="1921607.0455999998"/>
    <n v="14026.328799999999"/>
    <n v="1935633.3743999999"/>
    <s v="Терапия"/>
    <n v="0.77"/>
    <s v="Терапия"/>
    <n v="122.82000000000001"/>
  </r>
  <r>
    <x v="7"/>
    <x v="7"/>
    <x v="0"/>
    <n v="20171205"/>
    <s v="ХОБЛ, эмфизема, бронхоэктатическая болезнь"/>
    <n v="20"/>
    <m/>
    <n v="20"/>
    <n v="0.89"/>
    <n v="0.875"/>
    <n v="13946.633750000001"/>
    <n v="278932.67500000005"/>
    <n v="0"/>
    <n v="278932.67500000005"/>
    <s v="Терапия"/>
    <n v="0.77"/>
    <s v="Терапия"/>
    <n v="17.8"/>
  </r>
  <r>
    <x v="8"/>
    <x v="8"/>
    <x v="0"/>
    <n v="20171205"/>
    <s v="ХОБЛ, эмфизема, бронхоэктатическая болезнь"/>
    <n v="164"/>
    <n v="46"/>
    <n v="210"/>
    <n v="0.89"/>
    <n v="1"/>
    <n v="15939.01"/>
    <n v="2613997.64"/>
    <n v="733194.46"/>
    <n v="3347192.1"/>
    <s v="Терапия"/>
    <n v="0.77"/>
    <s v="Пульмонология"/>
    <n v="186.9"/>
  </r>
  <r>
    <x v="9"/>
    <x v="9"/>
    <x v="0"/>
    <n v="20171205"/>
    <s v="ХОБЛ, эмфизема, бронхоэктатическая болезнь"/>
    <n v="49"/>
    <n v="18"/>
    <n v="67"/>
    <n v="0.89"/>
    <n v="1.4"/>
    <n v="22314.614000000001"/>
    <n v="1093416.0860000001"/>
    <n v="401663.05200000003"/>
    <n v="1495079.1380000003"/>
    <s v="Терапия"/>
    <n v="0.77"/>
    <s v="Терапия"/>
    <n v="59.63"/>
  </r>
  <r>
    <x v="10"/>
    <x v="10"/>
    <x v="0"/>
    <n v="20171205"/>
    <s v="ХОБЛ, эмфизема, бронхоэктатическая болезнь"/>
    <n v="29"/>
    <n v="1"/>
    <n v="30"/>
    <n v="0.89"/>
    <n v="0.875"/>
    <n v="13946.633750000001"/>
    <n v="404452.37875000003"/>
    <n v="13946.633750000001"/>
    <n v="418399.01250000001"/>
    <s v="Терапия"/>
    <n v="0.77"/>
    <s v="Терапия"/>
    <n v="26.7"/>
  </r>
  <r>
    <x v="13"/>
    <x v="13"/>
    <x v="0"/>
    <n v="20171205"/>
    <s v="ХОБЛ, эмфизема, бронхоэктатическая болезнь"/>
    <n v="60"/>
    <n v="25"/>
    <n v="85"/>
    <n v="0.89"/>
    <n v="1"/>
    <n v="15939.01"/>
    <n v="956340.6"/>
    <n v="398475.25"/>
    <n v="1354815.85"/>
    <s v="Терапия"/>
    <n v="0.77"/>
    <s v="Пульмонология"/>
    <n v="75.650000000000006"/>
  </r>
  <r>
    <x v="14"/>
    <x v="14"/>
    <x v="0"/>
    <n v="20171205"/>
    <s v="ХОБЛ, эмфизема, бронхоэктатическая болезнь"/>
    <n v="32"/>
    <n v="2"/>
    <n v="34"/>
    <n v="0.89"/>
    <n v="0.8"/>
    <n v="12751.208000000001"/>
    <n v="408038.65600000002"/>
    <n v="25502.416000000001"/>
    <n v="433541.07200000004"/>
    <s v="Терапия"/>
    <n v="0.77"/>
    <s v="Терапия"/>
    <n v="30.26"/>
  </r>
  <r>
    <x v="0"/>
    <x v="0"/>
    <x v="0"/>
    <n v="20171205"/>
    <s v="ХОБЛ, эмфизема, бронхоэктатическая болезнь"/>
    <n v="20"/>
    <n v="1"/>
    <n v="21"/>
    <n v="0.89"/>
    <n v="0.875"/>
    <n v="13946.633750000001"/>
    <n v="278932.67500000005"/>
    <n v="13946.633750000001"/>
    <n v="292879.30875000003"/>
    <s v="Терапия"/>
    <n v="0.77"/>
    <s v="Терапия"/>
    <n v="18.690000000000001"/>
  </r>
  <r>
    <x v="11"/>
    <x v="11"/>
    <x v="0"/>
    <n v="20171205"/>
    <s v="ХОБЛ, эмфизема, бронхоэктатическая болезнь"/>
    <n v="19"/>
    <n v="1"/>
    <n v="20"/>
    <n v="0.89"/>
    <n v="0.95099999999999996"/>
    <n v="15157.998509999999"/>
    <n v="288001.97168999998"/>
    <n v="15157.998509999999"/>
    <n v="303159.97019999998"/>
    <s v="Терапия"/>
    <n v="0.77"/>
    <s v="Терапия"/>
    <n v="17.8"/>
  </r>
  <r>
    <x v="20"/>
    <x v="20"/>
    <x v="0"/>
    <n v="20171205"/>
    <s v="ХОБЛ, эмфизема, бронхоэктатическая болезнь"/>
    <n v="650"/>
    <n v="100"/>
    <n v="750"/>
    <n v="0.89"/>
    <n v="0.88"/>
    <n v="14026.328799999999"/>
    <n v="9117113.7199999988"/>
    <n v="1402632.88"/>
    <n v="10519746.599999998"/>
    <s v="Терапия"/>
    <n v="0.77"/>
    <s v="Пульмонология"/>
    <n v="667.5"/>
  </r>
  <r>
    <x v="20"/>
    <x v="20"/>
    <x v="0"/>
    <n v="20171205"/>
    <s v="ХОБЛ, эмфизема, бронхоэктатическая болезнь"/>
    <n v="500"/>
    <n v="30"/>
    <n v="530"/>
    <n v="0.89"/>
    <n v="0.88"/>
    <n v="14026.328799999999"/>
    <n v="7013164.3999999994"/>
    <n v="420789.864"/>
    <n v="7433954.2639999995"/>
    <s v="Терапия"/>
    <n v="0.77"/>
    <s v="Терапия"/>
    <n v="471.7"/>
  </r>
  <r>
    <x v="7"/>
    <x v="7"/>
    <x v="0"/>
    <n v="20171206"/>
    <s v="Отравления и другие воздействия внешних причин (уровень 1)"/>
    <n v="5"/>
    <m/>
    <n v="5"/>
    <n v="0.27"/>
    <n v="0.875"/>
    <n v="4231.0012500000003"/>
    <n v="21155.006250000002"/>
    <n v="0"/>
    <n v="21155.006250000002"/>
    <s v="Терапия"/>
    <n v="0.77"/>
    <s v="Терапия"/>
    <n v="1.35"/>
  </r>
  <r>
    <x v="10"/>
    <x v="10"/>
    <x v="0"/>
    <n v="20171206"/>
    <s v="Отравления и другие воздействия внешних причин (уровень 1)"/>
    <n v="7"/>
    <m/>
    <n v="7"/>
    <n v="0.27"/>
    <n v="0.875"/>
    <n v="4231.0012500000003"/>
    <n v="29617.008750000001"/>
    <n v="0"/>
    <n v="29617.008750000001"/>
    <s v="Терапия"/>
    <n v="0.77"/>
    <s v="Терапия"/>
    <n v="1.8900000000000001"/>
  </r>
  <r>
    <x v="13"/>
    <x v="13"/>
    <x v="0"/>
    <n v="20171206"/>
    <s v="Отравления и другие воздействия внешних причин (уровень 1)"/>
    <n v="7"/>
    <n v="3"/>
    <n v="10"/>
    <n v="0.27"/>
    <n v="1"/>
    <n v="4835.43"/>
    <n v="33848.01"/>
    <n v="14506.29"/>
    <n v="48354.3"/>
    <s v="Терапия"/>
    <n v="0.77"/>
    <s v="Гастроэнтерология"/>
    <n v="2.7"/>
  </r>
  <r>
    <x v="14"/>
    <x v="14"/>
    <x v="0"/>
    <n v="20171206"/>
    <s v="Отравления и другие воздействия внешних причин (уровень 1)"/>
    <n v="5"/>
    <n v="0"/>
    <n v="5"/>
    <n v="0.27"/>
    <n v="0.8"/>
    <n v="3868.3440000000005"/>
    <n v="19341.72"/>
    <n v="0"/>
    <n v="19341.72"/>
    <s v="Терапия"/>
    <n v="0.77"/>
    <s v="Терапия"/>
    <n v="1.35"/>
  </r>
  <r>
    <x v="0"/>
    <x v="0"/>
    <x v="0"/>
    <n v="20171206"/>
    <s v="Отравления и другие воздействия внешних причин (уровень 1)"/>
    <n v="25"/>
    <n v="5"/>
    <n v="30"/>
    <n v="0.27"/>
    <n v="0.875"/>
    <n v="4231.0012500000003"/>
    <n v="105775.03125"/>
    <n v="21155.006250000002"/>
    <n v="126930.03750000001"/>
    <s v="Терапия"/>
    <n v="0.77"/>
    <s v="Терапия"/>
    <n v="8.1000000000000014"/>
  </r>
  <r>
    <x v="11"/>
    <x v="11"/>
    <x v="0"/>
    <n v="20171206"/>
    <s v="Отравления и другие воздействия внешних причин (уровень 1)"/>
    <n v="19"/>
    <n v="1"/>
    <n v="20"/>
    <n v="0.27"/>
    <n v="0.95099999999999996"/>
    <n v="4598.4939299999996"/>
    <n v="87371.384669999999"/>
    <n v="4598.4939299999996"/>
    <n v="91969.878599999996"/>
    <s v="Терапия"/>
    <n v="0.77"/>
    <s v="Терапия"/>
    <n v="5.4"/>
  </r>
  <r>
    <x v="3"/>
    <x v="3"/>
    <x v="0"/>
    <n v="20171207"/>
    <s v="Отравления и другие воздействия внешних причин (уровень 2)"/>
    <n v="7"/>
    <n v="1"/>
    <n v="8"/>
    <n v="0.63"/>
    <n v="0.95099999999999996"/>
    <n v="10729.819169999999"/>
    <n v="75108.734189999988"/>
    <n v="10729.819169999999"/>
    <n v="85838.553359999991"/>
    <s v="Терапия"/>
    <n v="0.77"/>
    <s v="Терапия"/>
    <n v="5.04"/>
  </r>
  <r>
    <x v="4"/>
    <x v="4"/>
    <x v="0"/>
    <n v="20171207"/>
    <s v="Отравления и другие воздействия внешних причин (уровень 2)"/>
    <n v="65"/>
    <n v="27"/>
    <n v="92"/>
    <n v="0.63"/>
    <n v="1.4"/>
    <n v="15795.737999999998"/>
    <n v="1026722.9699999999"/>
    <n v="426484.92599999992"/>
    <n v="1453207.8959999997"/>
    <s v="Терапия"/>
    <n v="0.77"/>
    <s v="Терапия"/>
    <n v="57.96"/>
  </r>
  <r>
    <x v="6"/>
    <x v="6"/>
    <x v="0"/>
    <n v="20171207"/>
    <s v="Отравления и другие воздействия внешних причин (уровень 2)"/>
    <n v="10"/>
    <m/>
    <n v="10"/>
    <n v="0.63"/>
    <n v="0.88"/>
    <n v="9928.7495999999992"/>
    <n v="99287.495999999985"/>
    <n v="0"/>
    <n v="99287.495999999985"/>
    <s v="Терапия"/>
    <n v="0.77"/>
    <s v="Терапия"/>
    <n v="6.3"/>
  </r>
  <r>
    <x v="6"/>
    <x v="6"/>
    <x v="0"/>
    <n v="20171207"/>
    <s v="Отравления и другие воздействия внешних причин (уровень 2)"/>
    <n v="20"/>
    <m/>
    <n v="20"/>
    <n v="0.63"/>
    <n v="0.88"/>
    <n v="9928.7495999999992"/>
    <n v="198574.99199999997"/>
    <n v="0"/>
    <n v="198574.99199999997"/>
    <s v="Терапия"/>
    <n v="0.77"/>
    <s v="Педиатрия"/>
    <n v="12.6"/>
  </r>
  <r>
    <x v="6"/>
    <x v="6"/>
    <x v="0"/>
    <n v="20171207"/>
    <s v="Отравления и другие воздействия внешних причин (уровень 2)"/>
    <n v="6"/>
    <m/>
    <n v="6"/>
    <n v="0.63"/>
    <n v="0.88"/>
    <n v="9928.7495999999992"/>
    <n v="59572.497599999995"/>
    <n v="0"/>
    <n v="59572.497599999995"/>
    <s v="Терапия"/>
    <n v="0.77"/>
    <s v="Травматология"/>
    <n v="3.7800000000000002"/>
  </r>
  <r>
    <x v="7"/>
    <x v="7"/>
    <x v="0"/>
    <n v="20171207"/>
    <s v="Отравления и другие воздействия внешних причин (уровень 2)"/>
    <n v="3"/>
    <m/>
    <n v="3"/>
    <n v="0.63"/>
    <n v="0.875"/>
    <n v="9872.3362500000003"/>
    <n v="29617.008750000001"/>
    <n v="0"/>
    <n v="29617.008750000001"/>
    <s v="Терапия"/>
    <n v="0.77"/>
    <s v="Педиатрия"/>
    <n v="1.8900000000000001"/>
  </r>
  <r>
    <x v="7"/>
    <x v="7"/>
    <x v="0"/>
    <n v="20171207"/>
    <s v="Отравления и другие воздействия внешних причин (уровень 2)"/>
    <n v="2"/>
    <m/>
    <n v="2"/>
    <n v="0.63"/>
    <n v="0.875"/>
    <n v="9872.3362500000003"/>
    <n v="19744.672500000001"/>
    <n v="0"/>
    <n v="19744.672500000001"/>
    <s v="Терапия"/>
    <n v="0.77"/>
    <s v="Терапия"/>
    <n v="1.26"/>
  </r>
  <r>
    <x v="13"/>
    <x v="13"/>
    <x v="0"/>
    <n v="20171207"/>
    <s v="Отравления и другие воздействия внешних причин (уровень 2)"/>
    <n v="40"/>
    <n v="10"/>
    <n v="50"/>
    <n v="0.63"/>
    <n v="1"/>
    <n v="11282.67"/>
    <n v="451306.8"/>
    <n v="112826.7"/>
    <n v="564133.5"/>
    <s v="Терапия"/>
    <n v="0.77"/>
    <s v="Гастроэнтерология"/>
    <n v="31.5"/>
  </r>
  <r>
    <x v="8"/>
    <x v="8"/>
    <x v="0"/>
    <n v="20171208"/>
    <s v="Госпитализация в диагностических целях с постановкой/ подтверждением диагноза злокачественного новообразования"/>
    <n v="1"/>
    <n v="1"/>
    <n v="2"/>
    <n v="1"/>
    <n v="1"/>
    <n v="17909"/>
    <n v="17909"/>
    <n v="17909"/>
    <n v="35818"/>
    <s v="Терапия"/>
    <n v="0.77"/>
    <s v="Акушерство и гинекология"/>
    <n v="2"/>
  </r>
  <r>
    <x v="8"/>
    <x v="8"/>
    <x v="0"/>
    <n v="20171208"/>
    <s v="Госпитализация в диагностических целях с постановкой/ подтверждением диагноза злокачественного новообразования"/>
    <n v="4"/>
    <n v="1"/>
    <n v="5"/>
    <n v="1"/>
    <n v="1"/>
    <n v="17909"/>
    <n v="71636"/>
    <n v="17909"/>
    <n v="89545"/>
    <s v="Терапия"/>
    <n v="0.77"/>
    <s v="Гастроэнтерология"/>
    <n v="5"/>
  </r>
  <r>
    <x v="8"/>
    <x v="8"/>
    <x v="0"/>
    <n v="20171208"/>
    <s v="Госпитализация в диагностических целях с постановкой/ подтверждением диагноза злокачественного новообразования"/>
    <n v="1"/>
    <n v="1"/>
    <n v="2"/>
    <n v="1"/>
    <n v="1"/>
    <n v="17909"/>
    <n v="17909"/>
    <n v="17909"/>
    <n v="35818"/>
    <s v="Терапия"/>
    <n v="0.77"/>
    <s v="Колопроктология"/>
    <n v="2"/>
  </r>
  <r>
    <x v="8"/>
    <x v="8"/>
    <x v="0"/>
    <n v="20171208"/>
    <s v="Госпитализация в диагностических целях с постановкой/ подтверждением диагноза злокачественного новообразования"/>
    <n v="2"/>
    <n v="1"/>
    <n v="3"/>
    <n v="1"/>
    <n v="1"/>
    <n v="17909"/>
    <n v="35818"/>
    <n v="17909"/>
    <n v="53727"/>
    <s v="Терапия"/>
    <n v="0.77"/>
    <s v="Нейрохирургия"/>
    <n v="3"/>
  </r>
  <r>
    <x v="8"/>
    <x v="8"/>
    <x v="0"/>
    <n v="20171208"/>
    <s v="Госпитализация в диагностических целях с постановкой/ подтверждением диагноза злокачественного новообразования"/>
    <n v="1"/>
    <n v="1"/>
    <n v="2"/>
    <n v="1"/>
    <n v="1"/>
    <n v="17909"/>
    <n v="17909"/>
    <n v="17909"/>
    <n v="35818"/>
    <s v="Терапия"/>
    <n v="0.77"/>
    <s v="Урология"/>
    <n v="2"/>
  </r>
  <r>
    <x v="8"/>
    <x v="8"/>
    <x v="0"/>
    <n v="20171208"/>
    <s v="Госпитализация в диагностических целях с постановкой/ подтверждением диагноза злокачественного новообразования"/>
    <n v="16"/>
    <n v="4"/>
    <n v="20"/>
    <n v="1"/>
    <n v="1"/>
    <n v="17909"/>
    <n v="286544"/>
    <n v="71636"/>
    <n v="358180"/>
    <s v="Терапия"/>
    <n v="0.77"/>
    <s v="Хирургия"/>
    <n v="20"/>
  </r>
  <r>
    <x v="9"/>
    <x v="9"/>
    <x v="0"/>
    <n v="20171208"/>
    <s v="Госпитализация в диагностических целях с постановкой/ подтверждением диагноза злокачественного новообразования"/>
    <n v="3"/>
    <m/>
    <n v="3"/>
    <n v="1"/>
    <n v="1.4"/>
    <n v="25072.6"/>
    <n v="75217.799999999988"/>
    <n v="0"/>
    <n v="75217.799999999988"/>
    <s v="Терапия"/>
    <n v="0.77"/>
    <s v="Терапия"/>
    <n v="3"/>
  </r>
  <r>
    <x v="13"/>
    <x v="13"/>
    <x v="0"/>
    <n v="20171208"/>
    <s v="Госпитализация в диагностических целях с постановкой/ подтверждением диагноза злокачественного новообразования"/>
    <n v="45"/>
    <n v="10"/>
    <n v="55"/>
    <n v="1"/>
    <n v="1"/>
    <n v="17909"/>
    <n v="805905"/>
    <n v="179090"/>
    <n v="984995"/>
    <s v="Терапия"/>
    <n v="0.77"/>
    <s v="Детская онкология"/>
    <n v="55"/>
  </r>
  <r>
    <x v="15"/>
    <x v="15"/>
    <x v="0"/>
    <n v="20171208"/>
    <s v="Госпитализация в диагностических целях с постановкой/ подтверждением диагноза злокачественного новообразования"/>
    <n v="30"/>
    <n v="20"/>
    <n v="50"/>
    <n v="1"/>
    <n v="1"/>
    <n v="17909"/>
    <n v="537270"/>
    <n v="358180"/>
    <n v="895450"/>
    <s v="Терапия"/>
    <n v="0.77"/>
    <s v="Онкология"/>
    <n v="50"/>
  </r>
  <r>
    <x v="4"/>
    <x v="4"/>
    <x v="0"/>
    <n v="20171209"/>
    <s v="Гнойные состояния нижних дыхательных путей"/>
    <n v="3"/>
    <n v="1"/>
    <n v="4"/>
    <n v="2.0499999999999998"/>
    <n v="1.4"/>
    <n v="51398.829999999994"/>
    <n v="154196.49"/>
    <n v="51398.829999999994"/>
    <n v="205595.31999999998"/>
    <s v="Торакальная хирургия"/>
    <n v="2.09"/>
    <s v="Хирургия"/>
    <n v="8.1999999999999993"/>
  </r>
  <r>
    <x v="8"/>
    <x v="8"/>
    <x v="0"/>
    <n v="20171209"/>
    <s v="Гнойные состояния нижних дыхательных путей"/>
    <n v="2"/>
    <n v="1"/>
    <n v="3"/>
    <n v="2.0499999999999998"/>
    <n v="1"/>
    <n v="36713.449999999997"/>
    <n v="73426.899999999994"/>
    <n v="36713.449999999997"/>
    <n v="110140.34999999999"/>
    <s v="Торакальная хирургия"/>
    <n v="2.09"/>
    <s v="Пульмонология"/>
    <n v="6.1499999999999995"/>
  </r>
  <r>
    <x v="8"/>
    <x v="8"/>
    <x v="0"/>
    <n v="20171209"/>
    <s v="Гнойные состояния нижних дыхательных путей"/>
    <n v="4"/>
    <n v="1"/>
    <n v="5"/>
    <n v="2.0499999999999998"/>
    <n v="1"/>
    <n v="36713.449999999997"/>
    <n v="146853.79999999999"/>
    <n v="36713.449999999997"/>
    <n v="183567.25"/>
    <s v="Торакальная хирургия"/>
    <n v="2.09"/>
    <s v="Хирургия"/>
    <n v="10.25"/>
  </r>
  <r>
    <x v="13"/>
    <x v="13"/>
    <x v="0"/>
    <n v="20171209"/>
    <s v="Гнойные состояния нижних дыхательных путей"/>
    <n v="10"/>
    <n v="3"/>
    <n v="13"/>
    <n v="2.0499999999999998"/>
    <n v="1"/>
    <n v="36713.449999999997"/>
    <n v="367134.5"/>
    <n v="110140.34999999999"/>
    <n v="477274.85"/>
    <s v="Торакальная хирургия"/>
    <n v="2.09"/>
    <s v="Детская хирургия"/>
    <n v="26.65"/>
  </r>
  <r>
    <x v="11"/>
    <x v="11"/>
    <x v="0"/>
    <n v="20171209"/>
    <s v="Гнойные состояния нижних дыхательных путей"/>
    <n v="3"/>
    <n v="0"/>
    <n v="3"/>
    <n v="2.0499999999999998"/>
    <n v="0.95099999999999996"/>
    <n v="34914.490949999992"/>
    <n v="104743.47284999998"/>
    <n v="0"/>
    <n v="104743.47284999998"/>
    <s v="Торакальная хирургия"/>
    <n v="2.09"/>
    <s v="Хирургия"/>
    <n v="6.1499999999999995"/>
  </r>
  <r>
    <x v="13"/>
    <x v="13"/>
    <x v="0"/>
    <n v="20171210"/>
    <s v="Операции на нижних дыхательных путях и легочной ткани, органах средостения (уровень 1)"/>
    <n v="7"/>
    <n v="3"/>
    <n v="10"/>
    <n v="1.54"/>
    <n v="1"/>
    <n v="27579.86"/>
    <n v="193059.02000000002"/>
    <n v="82739.58"/>
    <n v="275798.60000000003"/>
    <s v="Торакальная хирургия"/>
    <n v="2.09"/>
    <s v="Детская хирургия"/>
    <n v="15.4"/>
  </r>
  <r>
    <x v="4"/>
    <x v="4"/>
    <x v="0"/>
    <n v="20171211"/>
    <s v="Операции на нижних дыхательных путях и легочной ткани, органах средостения (уровень 2)"/>
    <n v="15"/>
    <n v="6"/>
    <n v="21"/>
    <n v="1.92"/>
    <n v="1.4"/>
    <n v="48139.391999999993"/>
    <n v="722090.87999999989"/>
    <n v="288836.35199999996"/>
    <n v="1010927.2319999998"/>
    <s v="Торакальная хирургия"/>
    <n v="2.09"/>
    <s v="Хирургия"/>
    <n v="40.32"/>
  </r>
  <r>
    <x v="8"/>
    <x v="8"/>
    <x v="0"/>
    <n v="20171211"/>
    <s v="Операции на нижних дыхательных путях и легочной ткани, органах средостения (уровень 2)"/>
    <n v="4"/>
    <n v="1"/>
    <n v="5"/>
    <n v="1.92"/>
    <n v="1"/>
    <n v="34385.279999999999"/>
    <n v="137541.12"/>
    <n v="34385.279999999999"/>
    <n v="171926.39999999999"/>
    <s v="Торакальная хирургия"/>
    <n v="2.09"/>
    <s v="Травматология"/>
    <n v="9.6"/>
  </r>
  <r>
    <x v="8"/>
    <x v="8"/>
    <x v="0"/>
    <n v="20171211"/>
    <s v="Операции на нижних дыхательных путях и легочной ткани, органах средостения (уровень 2)"/>
    <n v="12"/>
    <n v="3"/>
    <n v="15"/>
    <n v="1.92"/>
    <n v="1"/>
    <n v="34385.279999999999"/>
    <n v="412623.35999999999"/>
    <n v="103155.84"/>
    <n v="515779.19999999995"/>
    <s v="Торакальная хирургия"/>
    <n v="2.09"/>
    <s v="Хирургия"/>
    <n v="28.799999999999997"/>
  </r>
  <r>
    <x v="9"/>
    <x v="9"/>
    <x v="0"/>
    <n v="20171211"/>
    <s v="Операции на нижних дыхательных путях и легочной ткани, органах средостения (уровень 2)"/>
    <n v="3"/>
    <m/>
    <n v="3"/>
    <n v="1.92"/>
    <n v="1.4"/>
    <n v="48139.391999999993"/>
    <n v="144418.17599999998"/>
    <n v="0"/>
    <n v="144418.17599999998"/>
    <s v="Торакальная хирургия"/>
    <n v="2.09"/>
    <s v="Хирургия"/>
    <n v="5.76"/>
  </r>
  <r>
    <x v="13"/>
    <x v="13"/>
    <x v="0"/>
    <n v="20171211"/>
    <s v="Операции на нижних дыхательных путях и легочной ткани, органах средостения (уровень 2)"/>
    <n v="4"/>
    <n v="3"/>
    <n v="7"/>
    <n v="1.92"/>
    <n v="1"/>
    <n v="34385.279999999999"/>
    <n v="137541.12"/>
    <n v="103155.84"/>
    <n v="240696.95999999999"/>
    <s v="Торакальная хирургия"/>
    <n v="2.09"/>
    <s v="Детская хирургия"/>
    <n v="13.44"/>
  </r>
  <r>
    <x v="8"/>
    <x v="8"/>
    <x v="0"/>
    <n v="20171212"/>
    <s v="Операции на нижних дыхательных путях и легочной ткани, органах средостения (уровень 3)"/>
    <n v="2"/>
    <n v="1"/>
    <n v="3"/>
    <n v="2.56"/>
    <n v="1"/>
    <n v="45847.040000000001"/>
    <n v="91694.080000000002"/>
    <n v="45847.040000000001"/>
    <n v="137541.12"/>
    <s v="Торакальная хирургия"/>
    <n v="2.09"/>
    <s v="Хирургия"/>
    <n v="7.68"/>
  </r>
  <r>
    <x v="9"/>
    <x v="9"/>
    <x v="0"/>
    <n v="20171212"/>
    <s v="Операции на нижних дыхательных путях и легочной ткани, органах средостения (уровень 3)"/>
    <n v="3"/>
    <m/>
    <n v="3"/>
    <n v="2.56"/>
    <n v="1.4"/>
    <n v="64185.855999999992"/>
    <n v="192557.56799999997"/>
    <n v="0"/>
    <n v="192557.56799999997"/>
    <s v="Торакальная хирургия"/>
    <n v="2.09"/>
    <s v="Хирургия"/>
    <n v="7.68"/>
  </r>
  <r>
    <x v="13"/>
    <x v="13"/>
    <x v="0"/>
    <n v="20171212"/>
    <s v="Операции на нижних дыхательных путях и легочной ткани, органах средостения (уровень 3)"/>
    <n v="5"/>
    <n v="2"/>
    <n v="7"/>
    <n v="2.56"/>
    <n v="1"/>
    <n v="45847.040000000001"/>
    <n v="229235.20000000001"/>
    <n v="91694.080000000002"/>
    <n v="320929.28000000003"/>
    <s v="Торакальная хирургия"/>
    <n v="2.09"/>
    <s v="Детская хирургия"/>
    <n v="17.920000000000002"/>
  </r>
  <r>
    <x v="13"/>
    <x v="13"/>
    <x v="0"/>
    <n v="20171213"/>
    <s v="Операции на нижних дыхательных путях и легочной ткани, органах средостения (уровень 4)"/>
    <n v="1"/>
    <n v="1"/>
    <n v="2"/>
    <n v="4.12"/>
    <n v="1"/>
    <n v="73785.08"/>
    <n v="73785.08"/>
    <n v="73785.08"/>
    <n v="147570.16"/>
    <s v="Торакальная хирургия"/>
    <n v="2.09"/>
    <s v="Детская хирургия"/>
    <n v="8.24"/>
  </r>
  <r>
    <x v="3"/>
    <x v="3"/>
    <x v="0"/>
    <n v="20171214"/>
    <s v="Приобретенные и врожденные костно-мышечные деформации"/>
    <n v="5"/>
    <m/>
    <n v="5"/>
    <n v="0.99"/>
    <n v="0.95099999999999996"/>
    <n v="16861.144409999997"/>
    <n v="84305.722049999982"/>
    <n v="0"/>
    <n v="84305.722049999982"/>
    <s v="Травматология и ортопедия"/>
    <n v="1.37"/>
    <s v="Травматология"/>
    <n v="4.95"/>
  </r>
  <r>
    <x v="4"/>
    <x v="4"/>
    <x v="0"/>
    <n v="20171214"/>
    <s v="Приобретенные и врожденные костно-мышечные деформации"/>
    <n v="21"/>
    <n v="9"/>
    <n v="30"/>
    <n v="0.99"/>
    <n v="1.4"/>
    <n v="24821.874"/>
    <n v="521259.35399999999"/>
    <n v="223396.86600000001"/>
    <n v="744656.22"/>
    <s v="Травматология и ортопедия"/>
    <n v="1.37"/>
    <s v="Ортопедия"/>
    <n v="29.7"/>
  </r>
  <r>
    <x v="4"/>
    <x v="4"/>
    <x v="0"/>
    <n v="20171214"/>
    <s v="Приобретенные и врожденные костно-мышечные деформации"/>
    <n v="28"/>
    <n v="12"/>
    <n v="40"/>
    <n v="0.99"/>
    <n v="1.4"/>
    <n v="24821.874"/>
    <n v="695012.47199999995"/>
    <n v="297862.48800000001"/>
    <n v="992874.96"/>
    <s v="Травматология и ортопедия"/>
    <n v="1.37"/>
    <s v="Травматология"/>
    <n v="39.6"/>
  </r>
  <r>
    <x v="7"/>
    <x v="7"/>
    <x v="0"/>
    <n v="20171214"/>
    <s v="Приобретенные и врожденные костно-мышечные деформации"/>
    <n v="5"/>
    <m/>
    <n v="5"/>
    <n v="0.99"/>
    <n v="0.875"/>
    <n v="15513.671249999999"/>
    <n v="77568.356249999997"/>
    <n v="0"/>
    <n v="77568.356249999997"/>
    <s v="Травматология и ортопедия"/>
    <n v="1.37"/>
    <s v="Неврология"/>
    <n v="4.95"/>
  </r>
  <r>
    <x v="8"/>
    <x v="8"/>
    <x v="0"/>
    <n v="20171214"/>
    <s v="Приобретенные и врожденные костно-мышечные деформации"/>
    <n v="1"/>
    <n v="1"/>
    <n v="2"/>
    <n v="0.99"/>
    <n v="1"/>
    <n v="17729.91"/>
    <n v="17729.91"/>
    <n v="17729.91"/>
    <n v="35459.82"/>
    <s v="Травматология и ортопедия"/>
    <n v="1.37"/>
    <s v="Травматология"/>
    <n v="1.98"/>
  </r>
  <r>
    <x v="13"/>
    <x v="13"/>
    <x v="0"/>
    <n v="20171214"/>
    <s v="Приобретенные и врожденные костно-мышечные деформации"/>
    <n v="60"/>
    <n v="20"/>
    <n v="80"/>
    <n v="0.99"/>
    <n v="1"/>
    <n v="17729.91"/>
    <n v="1063794.6000000001"/>
    <n v="354598.2"/>
    <n v="1418392.8"/>
    <s v="Травматология и ортопедия"/>
    <n v="1.37"/>
    <s v="Детская хирургия"/>
    <n v="79.2"/>
  </r>
  <r>
    <x v="3"/>
    <x v="3"/>
    <x v="0"/>
    <n v="20171215"/>
    <s v="Переломы шейки бедра и костей таза"/>
    <n v="25"/>
    <n v="5"/>
    <n v="30"/>
    <n v="1.52"/>
    <n v="0.95099999999999996"/>
    <n v="25887.81768"/>
    <n v="647195.44200000004"/>
    <n v="129439.08840000001"/>
    <n v="776634.53040000005"/>
    <s v="Травматология и ортопедия"/>
    <n v="1.37"/>
    <s v="Травматология"/>
    <n v="45.6"/>
  </r>
  <r>
    <x v="4"/>
    <x v="4"/>
    <x v="0"/>
    <n v="20171215"/>
    <s v="Переломы шейки бедра и костей таза"/>
    <n v="112"/>
    <n v="48"/>
    <n v="160"/>
    <n v="1.52"/>
    <n v="1.4"/>
    <n v="38110.351999999992"/>
    <n v="4268359.4239999987"/>
    <n v="1829296.8959999997"/>
    <n v="6097656.3199999984"/>
    <s v="Травматология и ортопедия"/>
    <n v="1.37"/>
    <s v="Травматология"/>
    <n v="243.2"/>
  </r>
  <r>
    <x v="6"/>
    <x v="6"/>
    <x v="0"/>
    <n v="20171215"/>
    <s v="Переломы шейки бедра и костей таза"/>
    <n v="15"/>
    <m/>
    <n v="15"/>
    <n v="1.52"/>
    <n v="0.88"/>
    <n v="23955.078400000002"/>
    <n v="359326.17600000004"/>
    <n v="0"/>
    <n v="359326.17600000004"/>
    <s v="Травматология и ортопедия"/>
    <n v="1.37"/>
    <s v="Травматология"/>
    <n v="22.8"/>
  </r>
  <r>
    <x v="8"/>
    <x v="8"/>
    <x v="0"/>
    <n v="20171215"/>
    <s v="Переломы шейки бедра и костей таза"/>
    <n v="4"/>
    <n v="1"/>
    <n v="5"/>
    <n v="1.52"/>
    <n v="1"/>
    <n v="27221.68"/>
    <n v="108886.72"/>
    <n v="27221.68"/>
    <n v="136108.4"/>
    <s v="Травматология и ортопедия"/>
    <n v="1.37"/>
    <s v="Травматология"/>
    <n v="7.6"/>
  </r>
  <r>
    <x v="13"/>
    <x v="13"/>
    <x v="0"/>
    <n v="20171215"/>
    <s v="Переломы шейки бедра и костей таза"/>
    <n v="6"/>
    <n v="2"/>
    <n v="8"/>
    <n v="1.52"/>
    <n v="1"/>
    <n v="27221.68"/>
    <n v="163330.08000000002"/>
    <n v="54443.360000000001"/>
    <n v="217773.44"/>
    <s v="Травматология и ортопедия"/>
    <n v="1.37"/>
    <s v="Травматология"/>
    <n v="12.16"/>
  </r>
  <r>
    <x v="16"/>
    <x v="16"/>
    <x v="0"/>
    <n v="20171215"/>
    <s v="Переломы шейки бедра и костей таза"/>
    <n v="7"/>
    <n v="3"/>
    <n v="10"/>
    <n v="1.52"/>
    <n v="1.4"/>
    <n v="38110.351999999992"/>
    <n v="266772.46399999992"/>
    <n v="114331.05599999998"/>
    <n v="381103.5199999999"/>
    <s v="Травматология и ортопедия"/>
    <n v="1.37"/>
    <s v="Травматология"/>
    <n v="15.2"/>
  </r>
  <r>
    <x v="0"/>
    <x v="0"/>
    <x v="0"/>
    <n v="20171215"/>
    <s v="Переломы шейки бедра и костей таза"/>
    <n v="4"/>
    <n v="1"/>
    <n v="5"/>
    <n v="1.52"/>
    <n v="0.875"/>
    <n v="23818.97"/>
    <n v="95275.88"/>
    <n v="23818.97"/>
    <n v="119094.85"/>
    <s v="Травматология и ортопедия"/>
    <n v="1.37"/>
    <s v="Хирургия"/>
    <n v="7.6"/>
  </r>
  <r>
    <x v="3"/>
    <x v="3"/>
    <x v="0"/>
    <n v="20171216"/>
    <s v="Переломы бедренной кости, другие травмы области бедра и тазобедренного сустава"/>
    <n v="15"/>
    <m/>
    <n v="15"/>
    <n v="0.69"/>
    <n v="0.95099999999999996"/>
    <n v="11751.706709999999"/>
    <n v="176275.60064999998"/>
    <n v="0"/>
    <n v="176275.60064999998"/>
    <s v="Травматология и ортопедия"/>
    <n v="1.37"/>
    <s v="Травматология"/>
    <n v="10.35"/>
  </r>
  <r>
    <x v="4"/>
    <x v="4"/>
    <x v="0"/>
    <n v="20171216"/>
    <s v="Переломы бедренной кости, другие травмы области бедра и тазобедренного сустава"/>
    <n v="11"/>
    <n v="5"/>
    <n v="16"/>
    <n v="0.69"/>
    <n v="1.4"/>
    <n v="17300.093999999997"/>
    <n v="190301.03399999999"/>
    <n v="86500.469999999987"/>
    <n v="276801.50399999996"/>
    <s v="Травматология и ортопедия"/>
    <n v="1.37"/>
    <s v="Травматология"/>
    <n v="11.04"/>
  </r>
  <r>
    <x v="13"/>
    <x v="13"/>
    <x v="0"/>
    <n v="20171216"/>
    <s v="Переломы бедренной кости, другие травмы области бедра и тазобедренного сустава"/>
    <n v="15"/>
    <n v="5"/>
    <n v="20"/>
    <n v="0.69"/>
    <n v="1"/>
    <n v="12357.21"/>
    <n v="185358.15"/>
    <n v="61786.049999999996"/>
    <n v="247144.19999999998"/>
    <s v="Травматология и ортопедия"/>
    <n v="1.37"/>
    <s v="Травматология"/>
    <n v="13.799999999999999"/>
  </r>
  <r>
    <x v="0"/>
    <x v="0"/>
    <x v="0"/>
    <n v="20171216"/>
    <s v="Переломы бедренной кости, другие травмы области бедра и тазобедренного сустава"/>
    <n v="3"/>
    <n v="1"/>
    <n v="4"/>
    <n v="0.69"/>
    <n v="0.875"/>
    <n v="10812.55875"/>
    <n v="32437.67625"/>
    <n v="10812.55875"/>
    <n v="43250.235000000001"/>
    <s v="Травматология и ортопедия"/>
    <n v="1.37"/>
    <s v="Хирургия"/>
    <n v="2.76"/>
  </r>
  <r>
    <x v="3"/>
    <x v="3"/>
    <x v="0"/>
    <n v="20171217"/>
    <s v="Переломы, вывихи, растяжения области грудной клетки, верхней конечности и стопы"/>
    <n v="70"/>
    <n v="10"/>
    <n v="80"/>
    <n v="0.56000000000000005"/>
    <n v="0.95099999999999996"/>
    <n v="9537.617040000001"/>
    <n v="667633.19280000008"/>
    <n v="95376.170400000003"/>
    <n v="763009.36320000002"/>
    <s v="Травматология и ортопедия"/>
    <n v="1.37"/>
    <s v="Травматология"/>
    <n v="44.800000000000004"/>
  </r>
  <r>
    <x v="4"/>
    <x v="4"/>
    <x v="0"/>
    <n v="20171217"/>
    <s v="Переломы, вывихи, растяжения области грудной клетки, верхней конечности и стопы"/>
    <n v="140"/>
    <n v="60"/>
    <n v="200"/>
    <n v="0.56000000000000005"/>
    <n v="1.4"/>
    <n v="14040.656000000001"/>
    <n v="1965691.84"/>
    <n v="842439.3600000001"/>
    <n v="2808131.2"/>
    <s v="Травматология и ортопедия"/>
    <n v="1.37"/>
    <s v="Травматология"/>
    <n v="112.00000000000001"/>
  </r>
  <r>
    <x v="6"/>
    <x v="6"/>
    <x v="0"/>
    <n v="20171217"/>
    <s v="Переломы, вывихи, растяжения области грудной клетки, верхней конечности и стопы"/>
    <n v="50"/>
    <n v="1"/>
    <n v="51"/>
    <n v="0.56000000000000005"/>
    <n v="0.88"/>
    <n v="8825.5552000000007"/>
    <n v="441277.76"/>
    <n v="8825.5552000000007"/>
    <n v="450103.31520000001"/>
    <s v="Травматология и ортопедия"/>
    <n v="1.37"/>
    <s v="Травматология"/>
    <n v="28.560000000000002"/>
  </r>
  <r>
    <x v="8"/>
    <x v="8"/>
    <x v="0"/>
    <n v="20171217"/>
    <s v="Переломы, вывихи, растяжения области грудной клетки, верхней конечности и стопы"/>
    <n v="16"/>
    <n v="4"/>
    <n v="20"/>
    <n v="0.56000000000000005"/>
    <n v="1"/>
    <n v="10029.040000000001"/>
    <n v="160464.64000000001"/>
    <n v="40116.160000000003"/>
    <n v="200580.80000000002"/>
    <s v="Травматология и ортопедия"/>
    <n v="1.37"/>
    <s v="Травматология"/>
    <n v="11.200000000000001"/>
  </r>
  <r>
    <x v="13"/>
    <x v="13"/>
    <x v="0"/>
    <n v="20171217"/>
    <s v="Переломы, вывихи, растяжения области грудной клетки, верхней конечности и стопы"/>
    <n v="225"/>
    <n v="41"/>
    <n v="266"/>
    <n v="0.56000000000000005"/>
    <n v="1"/>
    <n v="10029.040000000001"/>
    <n v="2256534"/>
    <n v="411190.64"/>
    <n v="2667724.64"/>
    <s v="Травматология и ортопедия"/>
    <n v="1.37"/>
    <s v="Травматология"/>
    <n v="148.96"/>
  </r>
  <r>
    <x v="0"/>
    <x v="0"/>
    <x v="0"/>
    <n v="20171217"/>
    <s v="Переломы, вывихи, растяжения области грудной клетки, верхней конечности и стопы"/>
    <n v="13"/>
    <n v="2"/>
    <n v="15"/>
    <n v="0.56000000000000005"/>
    <n v="0.875"/>
    <n v="8775.4100000000017"/>
    <n v="114080.33000000002"/>
    <n v="17550.820000000003"/>
    <n v="131631.15000000002"/>
    <s v="Травматология и ортопедия"/>
    <n v="1.37"/>
    <s v="Хирургия"/>
    <n v="8.4"/>
  </r>
  <r>
    <x v="11"/>
    <x v="11"/>
    <x v="0"/>
    <n v="20171217"/>
    <s v="Переломы, вывихи, растяжения области грудной клетки, верхней конечности и стопы"/>
    <n v="5"/>
    <n v="0"/>
    <n v="5"/>
    <n v="0.56000000000000005"/>
    <n v="0.95099999999999996"/>
    <n v="9537.617040000001"/>
    <n v="47688.085200000001"/>
    <n v="0"/>
    <n v="47688.085200000001"/>
    <s v="Травматология и ортопедия"/>
    <n v="1.37"/>
    <s v="Хирургия"/>
    <n v="2.8000000000000003"/>
  </r>
  <r>
    <x v="3"/>
    <x v="3"/>
    <x v="0"/>
    <n v="20171218"/>
    <s v="Переломы, вывихи, растяжения области колена и голени"/>
    <n v="38"/>
    <n v="2"/>
    <n v="40"/>
    <n v="0.74"/>
    <n v="0.95099999999999996"/>
    <n v="12603.279659999998"/>
    <n v="478924.62707999995"/>
    <n v="25206.559319999997"/>
    <n v="504131.18639999995"/>
    <s v="Травматология и ортопедия"/>
    <n v="1.37"/>
    <s v="Травматология"/>
    <n v="29.6"/>
  </r>
  <r>
    <x v="4"/>
    <x v="4"/>
    <x v="0"/>
    <n v="20171218"/>
    <s v="Переломы, вывихи, растяжения области колена и голени"/>
    <n v="70"/>
    <n v="30"/>
    <n v="100"/>
    <n v="0.74"/>
    <n v="1.4"/>
    <n v="18553.724000000002"/>
    <n v="1298760.6800000002"/>
    <n v="556611.72000000009"/>
    <n v="1855372.4000000004"/>
    <s v="Травматология и ортопедия"/>
    <n v="1.37"/>
    <s v="Травматология"/>
    <n v="74"/>
  </r>
  <r>
    <x v="6"/>
    <x v="6"/>
    <x v="0"/>
    <n v="20171218"/>
    <s v="Переломы, вывихи, растяжения области колена и голени"/>
    <n v="20"/>
    <m/>
    <n v="20"/>
    <n v="0.74"/>
    <n v="0.88"/>
    <n v="11662.3408"/>
    <n v="233246.81599999999"/>
    <n v="0"/>
    <n v="233246.81599999999"/>
    <s v="Травматология и ортопедия"/>
    <n v="1.37"/>
    <s v="Травматология"/>
    <n v="14.8"/>
  </r>
  <r>
    <x v="8"/>
    <x v="8"/>
    <x v="0"/>
    <n v="20171218"/>
    <s v="Переломы, вывихи, растяжения области колена и голени"/>
    <n v="8"/>
    <n v="2"/>
    <n v="10"/>
    <n v="0.74"/>
    <n v="1"/>
    <n v="13252.66"/>
    <n v="106021.28"/>
    <n v="26505.32"/>
    <n v="132526.6"/>
    <s v="Травматология и ортопедия"/>
    <n v="1.37"/>
    <s v="Травматология"/>
    <n v="7.4"/>
  </r>
  <r>
    <x v="13"/>
    <x v="13"/>
    <x v="0"/>
    <n v="20171218"/>
    <s v="Переломы, вывихи, растяжения области колена и голени"/>
    <n v="60"/>
    <n v="15"/>
    <n v="75"/>
    <n v="0.74"/>
    <n v="1"/>
    <n v="13252.66"/>
    <n v="795159.6"/>
    <n v="198789.9"/>
    <n v="993949.5"/>
    <s v="Травматология и ортопедия"/>
    <n v="1.37"/>
    <s v="Травматология"/>
    <n v="55.5"/>
  </r>
  <r>
    <x v="3"/>
    <x v="3"/>
    <x v="0"/>
    <n v="20171219"/>
    <s v="Множественные переломы, травматические ампутации, размозжения и последствия травм"/>
    <n v="9"/>
    <n v="1"/>
    <n v="10"/>
    <n v="1.44"/>
    <n v="0.95099999999999996"/>
    <n v="24525.30096"/>
    <n v="220727.70864"/>
    <n v="24525.30096"/>
    <n v="245253.00959999999"/>
    <s v="Травматология и ортопедия"/>
    <n v="1.37"/>
    <s v="Травматология"/>
    <n v="14.399999999999999"/>
  </r>
  <r>
    <x v="4"/>
    <x v="4"/>
    <x v="0"/>
    <n v="20171219"/>
    <s v="Множественные переломы, травматические ампутации, размозжения и последствия травм"/>
    <n v="3"/>
    <n v="2"/>
    <n v="5"/>
    <n v="1.44"/>
    <n v="1.4"/>
    <n v="36104.544000000002"/>
    <n v="108313.63200000001"/>
    <n v="72209.088000000003"/>
    <n v="180522.72000000003"/>
    <s v="Травматология и ортопедия"/>
    <n v="1.37"/>
    <s v="Хирургия (комбустиология)"/>
    <n v="7.1999999999999993"/>
  </r>
  <r>
    <x v="4"/>
    <x v="4"/>
    <x v="0"/>
    <n v="20171219"/>
    <s v="Множественные переломы, травматические ампутации, размозжения и последствия травм"/>
    <n v="70"/>
    <n v="30"/>
    <n v="100"/>
    <n v="1.44"/>
    <n v="1.4"/>
    <n v="36104.544000000002"/>
    <n v="2527318.08"/>
    <n v="1083136.32"/>
    <n v="3610454.4000000004"/>
    <s v="Травматология и ортопедия"/>
    <n v="1.37"/>
    <s v="Травматология"/>
    <n v="144"/>
  </r>
  <r>
    <x v="4"/>
    <x v="4"/>
    <x v="0"/>
    <n v="20171219"/>
    <s v="Множественные переломы, травматические ампутации, размозжения и последствия травм"/>
    <n v="2"/>
    <n v="1"/>
    <n v="3"/>
    <n v="1.44"/>
    <n v="1.4"/>
    <n v="36104.544000000002"/>
    <n v="72209.088000000003"/>
    <n v="36104.544000000002"/>
    <n v="108313.63200000001"/>
    <s v="Травматология и ортопедия"/>
    <n v="1.37"/>
    <s v="Хирургия"/>
    <n v="4.32"/>
  </r>
  <r>
    <x v="6"/>
    <x v="6"/>
    <x v="0"/>
    <n v="20171219"/>
    <s v="Множественные переломы, травматические ампутации, размозжения и последствия травм"/>
    <n v="30"/>
    <m/>
    <n v="30"/>
    <n v="1.44"/>
    <n v="0.88"/>
    <n v="22694.284799999998"/>
    <n v="680828.54399999988"/>
    <n v="0"/>
    <n v="680828.54399999988"/>
    <s v="Травматология и ортопедия"/>
    <n v="1.37"/>
    <s v="Травматология"/>
    <n v="43.199999999999996"/>
  </r>
  <r>
    <x v="8"/>
    <x v="8"/>
    <x v="0"/>
    <n v="20171219"/>
    <s v="Множественные переломы, травматические ампутации, размозжения и последствия травм"/>
    <n v="105"/>
    <n v="30"/>
    <n v="135"/>
    <n v="1.44"/>
    <n v="1"/>
    <n v="25788.959999999999"/>
    <n v="2707840.8"/>
    <n v="773668.79999999993"/>
    <n v="3481509.5999999996"/>
    <s v="Травматология и ортопедия"/>
    <n v="1.37"/>
    <s v="Травматология"/>
    <n v="194.4"/>
  </r>
  <r>
    <x v="13"/>
    <x v="13"/>
    <x v="0"/>
    <n v="20171219"/>
    <s v="Множественные переломы, травматические ампутации, размозжения и последствия травм"/>
    <n v="100"/>
    <n v="5"/>
    <n v="105"/>
    <n v="1.44"/>
    <n v="1"/>
    <n v="25788.959999999999"/>
    <n v="2578896"/>
    <n v="128944.79999999999"/>
    <n v="2707840.8"/>
    <s v="Травматология и ортопедия"/>
    <n v="1.37"/>
    <s v="Травматология"/>
    <n v="151.19999999999999"/>
  </r>
  <r>
    <x v="3"/>
    <x v="3"/>
    <x v="0"/>
    <n v="20171220"/>
    <s v="Тяжелая множественная и сочетанная травма (политравма)"/>
    <n v="3"/>
    <m/>
    <n v="3"/>
    <n v="5.54"/>
    <n v="0.95099999999999996"/>
    <n v="94354.282859999992"/>
    <n v="283062.84857999999"/>
    <n v="0"/>
    <n v="283062.84857999999"/>
    <s v="Травматология и ортопедия"/>
    <n v="1.37"/>
    <s v="Травматология"/>
    <n v="16.62"/>
  </r>
  <r>
    <x v="4"/>
    <x v="4"/>
    <x v="0"/>
    <n v="20171220"/>
    <s v="Тяжелая множественная и сочетанная травма (политравма)"/>
    <n v="0"/>
    <n v="0"/>
    <n v="0"/>
    <n v="5.54"/>
    <n v="1.4"/>
    <n v="138902.204"/>
    <n v="0"/>
    <n v="0"/>
    <n v="0"/>
    <s v="Травматология и ортопедия"/>
    <n v="1.37"/>
    <s v="Травматология"/>
    <n v="0"/>
  </r>
  <r>
    <x v="4"/>
    <x v="4"/>
    <x v="0"/>
    <n v="20171220"/>
    <s v="Тяжелая множественная и сочетанная травма (политравма)"/>
    <n v="1"/>
    <n v="1"/>
    <n v="2"/>
    <n v="5.54"/>
    <n v="1.4"/>
    <n v="138902.204"/>
    <n v="138902.204"/>
    <n v="138902.204"/>
    <n v="277804.408"/>
    <s v="Травматология и ортопедия"/>
    <n v="1.37"/>
    <s v="Хирургия"/>
    <n v="11.08"/>
  </r>
  <r>
    <x v="8"/>
    <x v="8"/>
    <x v="0"/>
    <n v="20171220"/>
    <s v="Тяжелая множественная и сочетанная травма (политравма)"/>
    <n v="51"/>
    <n v="14"/>
    <n v="65"/>
    <n v="5.54"/>
    <n v="1"/>
    <n v="99215.86"/>
    <n v="5060008.8600000003"/>
    <n v="1389022.04"/>
    <n v="6449030.9000000004"/>
    <s v="Травматология и ортопедия"/>
    <n v="1.37"/>
    <s v="Травматология"/>
    <n v="360.1"/>
  </r>
  <r>
    <x v="13"/>
    <x v="13"/>
    <x v="0"/>
    <n v="20171220"/>
    <s v="Тяжелая множественная и сочетанная травма (политравма)"/>
    <n v="10"/>
    <n v="5"/>
    <n v="15"/>
    <n v="5.54"/>
    <n v="1"/>
    <n v="99215.86"/>
    <n v="992158.6"/>
    <n v="496079.3"/>
    <n v="1488237.9"/>
    <s v="Травматология и ортопедия"/>
    <n v="1.37"/>
    <s v="Травматология"/>
    <n v="83.1"/>
  </r>
  <r>
    <x v="0"/>
    <x v="0"/>
    <x v="0"/>
    <n v="20171220"/>
    <s v="Тяжелая множественная и сочетанная травма (политравма)"/>
    <n v="2"/>
    <n v="0"/>
    <n v="2"/>
    <n v="5.54"/>
    <n v="0.875"/>
    <n v="86813.877500000002"/>
    <n v="173627.755"/>
    <n v="0"/>
    <n v="173627.755"/>
    <s v="Травматология и ортопедия"/>
    <n v="1.37"/>
    <s v="Хирургия"/>
    <n v="11.08"/>
  </r>
  <r>
    <x v="4"/>
    <x v="4"/>
    <x v="0"/>
    <n v="20171221"/>
    <s v="Эндопротезирование суставов"/>
    <n v="65"/>
    <n v="25"/>
    <n v="90"/>
    <n v="4.46"/>
    <n v="1.4"/>
    <n v="111823.796"/>
    <n v="7268546.7400000002"/>
    <n v="2795594.9"/>
    <n v="10064141.640000001"/>
    <s v="Травматология и ортопедия"/>
    <n v="1.37"/>
    <s v="Травматология"/>
    <n v="401.4"/>
  </r>
  <r>
    <x v="16"/>
    <x v="16"/>
    <x v="0"/>
    <n v="20171221"/>
    <s v="Эндопротезирование суставов"/>
    <n v="10"/>
    <n v="10"/>
    <n v="20"/>
    <n v="4.46"/>
    <n v="1.4"/>
    <n v="111823.796"/>
    <n v="1118237.96"/>
    <n v="1118237.96"/>
    <n v="2236475.92"/>
    <s v="Травматология и ортопедия"/>
    <n v="1.37"/>
    <s v="Ортопедия"/>
    <n v="89.2"/>
  </r>
  <r>
    <x v="2"/>
    <x v="2"/>
    <x v="0"/>
    <n v="20171222"/>
    <s v="Операции на костно-мышечной системе и суставах (уровень 1)"/>
    <n v="17"/>
    <n v="6"/>
    <n v="23"/>
    <n v="0.79"/>
    <n v="0.88"/>
    <n v="12450.336800000001"/>
    <n v="211655.72560000001"/>
    <n v="74702.020799999998"/>
    <n v="286357.7464"/>
    <s v="Травматология и ортопедия"/>
    <n v="1.37"/>
    <s v="Хирургия"/>
    <n v="18.170000000000002"/>
  </r>
  <r>
    <x v="3"/>
    <x v="3"/>
    <x v="0"/>
    <n v="20171222"/>
    <s v="Операции на костно-мышечной системе и суставах (уровень 1)"/>
    <n v="105"/>
    <n v="15"/>
    <n v="120"/>
    <n v="0.79"/>
    <n v="0.95099999999999996"/>
    <n v="13454.85261"/>
    <n v="1412759.5240499999"/>
    <n v="201822.78915"/>
    <n v="1614582.3132"/>
    <s v="Травматология и ортопедия"/>
    <n v="1.37"/>
    <s v="Травматология"/>
    <n v="94.800000000000011"/>
  </r>
  <r>
    <x v="4"/>
    <x v="4"/>
    <x v="0"/>
    <n v="20171222"/>
    <s v="Операции на костно-мышечной системе и суставах (уровень 1)"/>
    <n v="17"/>
    <n v="8"/>
    <n v="25"/>
    <n v="0.79"/>
    <n v="1.4"/>
    <n v="19807.353999999999"/>
    <n v="336725.01799999998"/>
    <n v="158458.83199999999"/>
    <n v="495183.85"/>
    <s v="Травматология и ортопедия"/>
    <n v="1.37"/>
    <s v="Ортопедия"/>
    <n v="19.75"/>
  </r>
  <r>
    <x v="4"/>
    <x v="4"/>
    <x v="0"/>
    <n v="20171222"/>
    <s v="Операции на костно-мышечной системе и суставах (уровень 1)"/>
    <n v="126"/>
    <n v="54"/>
    <n v="180"/>
    <n v="0.79"/>
    <n v="1.4"/>
    <n v="19807.353999999999"/>
    <n v="2495726.6039999998"/>
    <n v="1069597.1159999999"/>
    <n v="3565323.7199999997"/>
    <s v="Травматология и ортопедия"/>
    <n v="1.37"/>
    <s v="Травматология"/>
    <n v="142.20000000000002"/>
  </r>
  <r>
    <x v="4"/>
    <x v="4"/>
    <x v="0"/>
    <n v="20171222"/>
    <s v="Операции на костно-мышечной системе и суставах (уровень 1)"/>
    <n v="7"/>
    <n v="6"/>
    <n v="13"/>
    <n v="0.79"/>
    <n v="1.4"/>
    <n v="19807.353999999999"/>
    <n v="138651.478"/>
    <n v="118844.124"/>
    <n v="257495.60200000001"/>
    <s v="Травматология и ортопедия"/>
    <n v="1.37"/>
    <s v="Хирургия"/>
    <n v="10.27"/>
  </r>
  <r>
    <x v="6"/>
    <x v="6"/>
    <x v="0"/>
    <n v="20171222"/>
    <s v="Операции на костно-мышечной системе и суставах (уровень 1)"/>
    <n v="40"/>
    <m/>
    <n v="40"/>
    <n v="0.79"/>
    <n v="0.88"/>
    <n v="12450.336800000001"/>
    <n v="498013.47200000007"/>
    <n v="0"/>
    <n v="498013.47200000007"/>
    <s v="Травматология и ортопедия"/>
    <n v="1.37"/>
    <s v="Травматология"/>
    <n v="31.6"/>
  </r>
  <r>
    <x v="7"/>
    <x v="7"/>
    <x v="0"/>
    <n v="20171222"/>
    <s v="Операции на костно-мышечной системе и суставах (уровень 1)"/>
    <n v="7"/>
    <m/>
    <n v="7"/>
    <n v="0.79"/>
    <n v="0.875"/>
    <n v="12379.596250000001"/>
    <n v="86657.173750000002"/>
    <n v="0"/>
    <n v="86657.173750000002"/>
    <s v="Травматология и ортопедия"/>
    <n v="1.37"/>
    <s v="Хирургия"/>
    <n v="5.53"/>
  </r>
  <r>
    <x v="8"/>
    <x v="8"/>
    <x v="0"/>
    <n v="20171222"/>
    <s v="Операции на костно-мышечной системе и суставах (уровень 1)"/>
    <n v="5"/>
    <n v="2"/>
    <n v="7"/>
    <n v="0.79"/>
    <n v="1"/>
    <n v="14148.11"/>
    <n v="70740.55"/>
    <n v="28296.22"/>
    <n v="99036.77"/>
    <s v="Травматология и ортопедия"/>
    <n v="1.37"/>
    <s v="Травматология"/>
    <n v="5.53"/>
  </r>
  <r>
    <x v="8"/>
    <x v="8"/>
    <x v="0"/>
    <n v="20171222"/>
    <s v="Операции на костно-мышечной системе и суставах (уровень 1)"/>
    <n v="16"/>
    <n v="4"/>
    <n v="20"/>
    <n v="0.79"/>
    <n v="1"/>
    <n v="14148.11"/>
    <n v="226369.76"/>
    <n v="56592.44"/>
    <n v="282962.2"/>
    <s v="Травматология и ортопедия"/>
    <n v="1.37"/>
    <s v="Хирургия"/>
    <n v="15.8"/>
  </r>
  <r>
    <x v="8"/>
    <x v="8"/>
    <x v="0"/>
    <n v="20171222"/>
    <s v="Операции на костно-мышечной системе и суставах (уровень 1)"/>
    <n v="4"/>
    <n v="1"/>
    <n v="5"/>
    <n v="0.79"/>
    <n v="1"/>
    <n v="14148.11"/>
    <n v="56592.44"/>
    <n v="14148.11"/>
    <n v="70740.55"/>
    <s v="Травматология и ортопедия"/>
    <n v="1.37"/>
    <s v="Челюстно-лицевая хирургия"/>
    <n v="3.95"/>
  </r>
  <r>
    <x v="9"/>
    <x v="9"/>
    <x v="0"/>
    <n v="20171222"/>
    <s v="Операции на костно-мышечной системе и суставах (уровень 1)"/>
    <n v="15"/>
    <n v="5"/>
    <n v="20"/>
    <n v="0.79"/>
    <n v="1.4"/>
    <n v="19807.353999999999"/>
    <n v="297110.31"/>
    <n v="99036.76999999999"/>
    <n v="396147.07999999996"/>
    <s v="Травматология и ортопедия"/>
    <n v="1.37"/>
    <s v="Травматология"/>
    <n v="15.8"/>
  </r>
  <r>
    <x v="13"/>
    <x v="13"/>
    <x v="0"/>
    <n v="20171222"/>
    <s v="Операции на костно-мышечной системе и суставах (уровень 1)"/>
    <n v="100"/>
    <n v="30"/>
    <n v="130"/>
    <n v="0.79"/>
    <n v="1"/>
    <n v="14148.11"/>
    <n v="1414811"/>
    <n v="424443.30000000005"/>
    <n v="1839254.3"/>
    <s v="Травматология и ортопедия"/>
    <n v="1.37"/>
    <s v="Ортопедия"/>
    <n v="102.7"/>
  </r>
  <r>
    <x v="16"/>
    <x v="16"/>
    <x v="0"/>
    <n v="20171222"/>
    <s v="Операции на костно-мышечной системе и суставах (уровень 1)"/>
    <n v="20"/>
    <n v="4"/>
    <n v="24"/>
    <n v="0.79"/>
    <n v="1.4"/>
    <n v="19807.353999999999"/>
    <n v="396147.07999999996"/>
    <n v="79229.415999999997"/>
    <n v="475376.49599999993"/>
    <s v="Травматология и ортопедия"/>
    <n v="1.37"/>
    <s v="Травматология"/>
    <n v="18.96"/>
  </r>
  <r>
    <x v="14"/>
    <x v="14"/>
    <x v="0"/>
    <n v="20171222"/>
    <s v="Операции на костно-мышечной системе и суставах (уровень 1)"/>
    <n v="5"/>
    <n v="0"/>
    <n v="5"/>
    <n v="0.79"/>
    <n v="0.8"/>
    <n v="11318.488000000001"/>
    <n v="56592.44"/>
    <n v="0"/>
    <n v="56592.44"/>
    <s v="Травматология и ортопедия"/>
    <n v="1.37"/>
    <s v="Хирургия"/>
    <n v="3.95"/>
  </r>
  <r>
    <x v="3"/>
    <x v="3"/>
    <x v="0"/>
    <n v="20171223"/>
    <s v="Операции на костно-мышечной системе и суставах (уровень 2)"/>
    <n v="27"/>
    <n v="3"/>
    <n v="30"/>
    <n v="0.93"/>
    <n v="0.95099999999999996"/>
    <n v="15839.256870000001"/>
    <n v="427659.93549"/>
    <n v="47517.770610000007"/>
    <n v="475177.70610000001"/>
    <s v="Травматология и ортопедия"/>
    <n v="1.37"/>
    <s v="Травматология"/>
    <n v="27.900000000000002"/>
  </r>
  <r>
    <x v="4"/>
    <x v="4"/>
    <x v="0"/>
    <n v="20171223"/>
    <s v="Операции на костно-мышечной системе и суставах (уровень 2)"/>
    <n v="14"/>
    <n v="6"/>
    <n v="20"/>
    <n v="0.93"/>
    <n v="1.4"/>
    <n v="23317.518"/>
    <n v="326445.25199999998"/>
    <n v="139905.10800000001"/>
    <n v="466350.36"/>
    <s v="Травматология и ортопедия"/>
    <n v="1.37"/>
    <s v="Ортопедия"/>
    <n v="18.600000000000001"/>
  </r>
  <r>
    <x v="4"/>
    <x v="4"/>
    <x v="0"/>
    <n v="20171223"/>
    <s v="Операции на костно-мышечной системе и суставах (уровень 2)"/>
    <n v="7"/>
    <n v="3"/>
    <n v="10"/>
    <n v="0.93"/>
    <n v="1.4"/>
    <n v="23317.518"/>
    <n v="163222.62599999999"/>
    <n v="69952.554000000004"/>
    <n v="233175.18"/>
    <s v="Травматология и ортопедия"/>
    <n v="1.37"/>
    <s v="Травматология"/>
    <n v="9.3000000000000007"/>
  </r>
  <r>
    <x v="8"/>
    <x v="8"/>
    <x v="0"/>
    <n v="20171223"/>
    <s v="Операции на костно-мышечной системе и суставах (уровень 2)"/>
    <n v="4"/>
    <n v="1"/>
    <n v="5"/>
    <n v="0.93"/>
    <n v="1"/>
    <n v="16655.370000000003"/>
    <n v="66621.48000000001"/>
    <n v="16655.370000000003"/>
    <n v="83276.850000000006"/>
    <s v="Травматология и ортопедия"/>
    <n v="1.37"/>
    <s v="Травматология"/>
    <n v="4.6500000000000004"/>
  </r>
  <r>
    <x v="8"/>
    <x v="8"/>
    <x v="0"/>
    <n v="20171223"/>
    <s v="Операции на костно-мышечной системе и суставах (уровень 2)"/>
    <n v="16"/>
    <n v="4"/>
    <n v="20"/>
    <n v="0.93"/>
    <n v="1"/>
    <n v="16655.370000000003"/>
    <n v="266485.92000000004"/>
    <n v="66621.48000000001"/>
    <n v="333107.40000000002"/>
    <s v="Травматология и ортопедия"/>
    <n v="1.37"/>
    <s v="Челюстно-лицевая хирургия"/>
    <n v="18.600000000000001"/>
  </r>
  <r>
    <x v="13"/>
    <x v="13"/>
    <x v="0"/>
    <n v="20171223"/>
    <s v="Операции на костно-мышечной системе и суставах (уровень 2)"/>
    <n v="10"/>
    <n v="5"/>
    <n v="15"/>
    <n v="0.93"/>
    <n v="1"/>
    <n v="16655.370000000003"/>
    <n v="166553.70000000001"/>
    <n v="83276.850000000006"/>
    <n v="249830.55000000002"/>
    <s v="Травматология и ортопедия"/>
    <n v="1.37"/>
    <s v="Ортопедия"/>
    <n v="13.950000000000001"/>
  </r>
  <r>
    <x v="3"/>
    <x v="3"/>
    <x v="0"/>
    <n v="20171224"/>
    <s v="Операции на костно-мышечной системе и суставах (уровень 3)"/>
    <n v="34"/>
    <n v="6"/>
    <n v="40"/>
    <n v="1.37"/>
    <n v="0.95099999999999996"/>
    <n v="23333.098829999999"/>
    <n v="793325.36021999991"/>
    <n v="139998.59297999999"/>
    <n v="933323.95319999987"/>
    <s v="Травматология и ортопедия"/>
    <n v="1.37"/>
    <s v="Травматология"/>
    <n v="54.800000000000004"/>
  </r>
  <r>
    <x v="4"/>
    <x v="4"/>
    <x v="0"/>
    <n v="20171224"/>
    <s v="Операции на костно-мышечной системе и суставах (уровень 3)"/>
    <n v="19"/>
    <n v="9"/>
    <n v="28"/>
    <n v="1.37"/>
    <n v="1.4"/>
    <n v="34349.462"/>
    <n v="652639.77799999993"/>
    <n v="309145.158"/>
    <n v="961784.93599999999"/>
    <s v="Травматология и ортопедия"/>
    <n v="1.37"/>
    <s v="Ортопедия"/>
    <n v="38.36"/>
  </r>
  <r>
    <x v="4"/>
    <x v="4"/>
    <x v="0"/>
    <n v="20171224"/>
    <s v="Операции на костно-мышечной системе и суставах (уровень 3)"/>
    <n v="80"/>
    <n v="40"/>
    <n v="120"/>
    <n v="1.37"/>
    <n v="1.4"/>
    <n v="34349.462"/>
    <n v="2747956.96"/>
    <n v="1373978.48"/>
    <n v="4121935.44"/>
    <s v="Травматология и ортопедия"/>
    <n v="1.37"/>
    <s v="Травматология"/>
    <n v="164.4"/>
  </r>
  <r>
    <x v="4"/>
    <x v="4"/>
    <x v="0"/>
    <n v="20171224"/>
    <s v="Операции на костно-мышечной системе и суставах (уровень 3)"/>
    <n v="10"/>
    <n v="4"/>
    <n v="14"/>
    <n v="1.37"/>
    <n v="1.4"/>
    <n v="34349.462"/>
    <n v="343494.62"/>
    <n v="137397.848"/>
    <n v="480892.46799999999"/>
    <s v="Травматология и ортопедия"/>
    <n v="1.37"/>
    <s v="Хирургия"/>
    <n v="19.18"/>
  </r>
  <r>
    <x v="6"/>
    <x v="6"/>
    <x v="0"/>
    <n v="20171224"/>
    <s v="Операции на костно-мышечной системе и суставах (уровень 3)"/>
    <n v="25"/>
    <m/>
    <n v="25"/>
    <n v="1.37"/>
    <n v="0.88"/>
    <n v="21591.090400000001"/>
    <n v="539777.26"/>
    <n v="0"/>
    <n v="539777.26"/>
    <s v="Травматология и ортопедия"/>
    <n v="1.37"/>
    <s v="Травматология"/>
    <n v="34.25"/>
  </r>
  <r>
    <x v="8"/>
    <x v="8"/>
    <x v="0"/>
    <n v="20171224"/>
    <s v="Операции на костно-мышечной системе и суставах (уровень 3)"/>
    <n v="8"/>
    <n v="2"/>
    <n v="10"/>
    <n v="1.37"/>
    <n v="1"/>
    <n v="24535.33"/>
    <n v="196282.64"/>
    <n v="49070.66"/>
    <n v="245353.30000000002"/>
    <s v="Травматология и ортопедия"/>
    <n v="1.37"/>
    <s v="Кардиохирургия"/>
    <n v="13.700000000000001"/>
  </r>
  <r>
    <x v="8"/>
    <x v="8"/>
    <x v="0"/>
    <n v="20171224"/>
    <s v="Операции на костно-мышечной системе и суставах (уровень 3)"/>
    <n v="39"/>
    <n v="11"/>
    <n v="50"/>
    <n v="1.37"/>
    <n v="1"/>
    <n v="24535.33"/>
    <n v="956877.87000000011"/>
    <n v="269888.63"/>
    <n v="1226766.5"/>
    <s v="Травматология и ортопедия"/>
    <n v="1.37"/>
    <s v="Травматология"/>
    <n v="68.5"/>
  </r>
  <r>
    <x v="8"/>
    <x v="8"/>
    <x v="0"/>
    <n v="20171224"/>
    <s v="Операции на костно-мышечной системе и суставах (уровень 3)"/>
    <n v="8"/>
    <n v="2"/>
    <n v="10"/>
    <n v="1.37"/>
    <n v="1"/>
    <n v="24535.33"/>
    <n v="196282.64"/>
    <n v="49070.66"/>
    <n v="245353.30000000002"/>
    <s v="Травматология и ортопедия"/>
    <n v="1.37"/>
    <s v="Хирургия"/>
    <n v="13.700000000000001"/>
  </r>
  <r>
    <x v="8"/>
    <x v="8"/>
    <x v="0"/>
    <n v="20171224"/>
    <s v="Операции на костно-мышечной системе и суставах (уровень 3)"/>
    <n v="1"/>
    <n v="1"/>
    <n v="2"/>
    <n v="1.37"/>
    <n v="1"/>
    <n v="24535.33"/>
    <n v="24535.33"/>
    <n v="24535.33"/>
    <n v="49070.66"/>
    <s v="Травматология и ортопедия"/>
    <n v="1.37"/>
    <s v="Челюстно-лицевая хирургия"/>
    <n v="2.74"/>
  </r>
  <r>
    <x v="9"/>
    <x v="9"/>
    <x v="0"/>
    <n v="20171224"/>
    <s v="Операции на костно-мышечной системе и суставах (уровень 3)"/>
    <n v="27"/>
    <n v="3"/>
    <n v="30"/>
    <n v="1.37"/>
    <n v="1.4"/>
    <n v="34349.462"/>
    <n v="927435.47399999993"/>
    <n v="103048.386"/>
    <n v="1030483.8599999999"/>
    <s v="Травматология и ортопедия"/>
    <n v="1.37"/>
    <s v="Травматология"/>
    <n v="41.1"/>
  </r>
  <r>
    <x v="13"/>
    <x v="13"/>
    <x v="0"/>
    <n v="20171224"/>
    <s v="Операции на костно-мышечной системе и суставах (уровень 3)"/>
    <n v="75"/>
    <n v="30"/>
    <n v="105"/>
    <n v="1.37"/>
    <n v="1"/>
    <n v="24535.33"/>
    <n v="1840149.7500000002"/>
    <n v="736059.9"/>
    <n v="2576209.6500000004"/>
    <s v="Травматология и ортопедия"/>
    <n v="1.37"/>
    <s v="Травматология"/>
    <n v="143.85000000000002"/>
  </r>
  <r>
    <x v="16"/>
    <x v="16"/>
    <x v="0"/>
    <n v="20171224"/>
    <s v="Операции на костно-мышечной системе и суставах (уровень 3)"/>
    <n v="100"/>
    <n v="50"/>
    <n v="150"/>
    <n v="1.37"/>
    <n v="1.4"/>
    <n v="34349.462"/>
    <n v="3434946.2"/>
    <n v="1717473.1"/>
    <n v="5152419.3000000007"/>
    <s v="Травматология и ортопедия"/>
    <n v="1.37"/>
    <s v="Травматология"/>
    <n v="205.50000000000003"/>
  </r>
  <r>
    <x v="3"/>
    <x v="3"/>
    <x v="0"/>
    <n v="20171225"/>
    <s v="Операции на костно-мышечной системе и суставах (уровень 4)"/>
    <n v="28"/>
    <n v="2"/>
    <n v="30"/>
    <n v="2.42"/>
    <n v="0.95099999999999996"/>
    <n v="41216.13078"/>
    <n v="1154051.66184"/>
    <n v="82432.261559999999"/>
    <n v="1236483.9234"/>
    <s v="Травматология и ортопедия"/>
    <n v="1.37"/>
    <s v="Травматология"/>
    <n v="72.599999999999994"/>
  </r>
  <r>
    <x v="4"/>
    <x v="4"/>
    <x v="0"/>
    <n v="20171225"/>
    <s v="Операции на костно-мышечной системе и суставах (уровень 4)"/>
    <n v="14"/>
    <n v="6"/>
    <n v="20"/>
    <n v="2.42"/>
    <n v="1.4"/>
    <n v="60675.691999999995"/>
    <n v="849459.68799999997"/>
    <n v="364054.152"/>
    <n v="1213513.8399999999"/>
    <s v="Травматология и ортопедия"/>
    <n v="1.37"/>
    <s v="Ортопедия"/>
    <n v="48.4"/>
  </r>
  <r>
    <x v="4"/>
    <x v="4"/>
    <x v="0"/>
    <n v="20171225"/>
    <s v="Операции на костно-мышечной системе и суставах (уровень 4)"/>
    <n v="74"/>
    <n v="26"/>
    <n v="100"/>
    <n v="2.42"/>
    <n v="1.4"/>
    <n v="60675.691999999995"/>
    <n v="4490001.2079999996"/>
    <n v="1577567.9919999999"/>
    <n v="6067569.1999999993"/>
    <s v="Травматология и ортопедия"/>
    <n v="1.37"/>
    <s v="Травматология"/>
    <n v="242"/>
  </r>
  <r>
    <x v="8"/>
    <x v="8"/>
    <x v="0"/>
    <n v="20171225"/>
    <s v="Операции на костно-мышечной системе и суставах (уровень 4)"/>
    <n v="1"/>
    <n v="1"/>
    <n v="2"/>
    <n v="2.42"/>
    <n v="1"/>
    <n v="43339.78"/>
    <n v="43339.78"/>
    <n v="43339.78"/>
    <n v="86679.56"/>
    <s v="Травматология и ортопедия"/>
    <n v="1.37"/>
    <s v="Нейрохирургия"/>
    <n v="4.84"/>
  </r>
  <r>
    <x v="8"/>
    <x v="8"/>
    <x v="0"/>
    <n v="20171225"/>
    <s v="Операции на костно-мышечной системе и суставах (уровень 4)"/>
    <n v="27"/>
    <n v="8"/>
    <n v="35"/>
    <n v="2.42"/>
    <n v="1"/>
    <n v="43339.78"/>
    <n v="1170174.06"/>
    <n v="346718.24"/>
    <n v="1516892.3"/>
    <s v="Травматология и ортопедия"/>
    <n v="1.37"/>
    <s v="Травматология"/>
    <n v="84.7"/>
  </r>
  <r>
    <x v="8"/>
    <x v="8"/>
    <x v="0"/>
    <n v="20171225"/>
    <s v="Операции на костно-мышечной системе и суставах (уровень 4)"/>
    <n v="30"/>
    <n v="8"/>
    <n v="38"/>
    <n v="2.42"/>
    <n v="1"/>
    <n v="43339.78"/>
    <n v="1300193.3999999999"/>
    <n v="346718.24"/>
    <n v="1646911.64"/>
    <s v="Травматология и ортопедия"/>
    <n v="1.37"/>
    <s v="Челюстно-лицевая хирургия"/>
    <n v="91.96"/>
  </r>
  <r>
    <x v="13"/>
    <x v="13"/>
    <x v="0"/>
    <n v="20171225"/>
    <s v="Операции на костно-мышечной системе и суставах (уровень 4)"/>
    <n v="50"/>
    <n v="20"/>
    <n v="70"/>
    <n v="2.42"/>
    <n v="1"/>
    <n v="43339.78"/>
    <n v="2166989"/>
    <n v="866795.6"/>
    <n v="3033784.6"/>
    <s v="Травматология и ортопедия"/>
    <n v="1.37"/>
    <s v="Травматология"/>
    <n v="169.4"/>
  </r>
  <r>
    <x v="16"/>
    <x v="16"/>
    <x v="0"/>
    <n v="20171225"/>
    <s v="Операции на костно-мышечной системе и суставах (уровень 4)"/>
    <n v="35"/>
    <n v="15"/>
    <n v="50"/>
    <n v="2.42"/>
    <n v="1.4"/>
    <n v="60675.691999999995"/>
    <n v="2123649.2199999997"/>
    <n v="910135.37999999989"/>
    <n v="3033784.5999999996"/>
    <s v="Травматология и ортопедия"/>
    <n v="1.37"/>
    <s v="Травматология"/>
    <n v="121"/>
  </r>
  <r>
    <x v="3"/>
    <x v="3"/>
    <x v="0"/>
    <n v="20171226"/>
    <s v="Операции на костно-мышечной системе и суставах (уровень 5)"/>
    <n v="64"/>
    <n v="6"/>
    <n v="70"/>
    <n v="3.15"/>
    <n v="0.95099999999999996"/>
    <n v="53649.095849999998"/>
    <n v="3433542.1343999999"/>
    <n v="321894.57510000002"/>
    <n v="3755436.7094999999"/>
    <s v="Травматология и ортопедия"/>
    <n v="1.37"/>
    <s v="Травматология"/>
    <n v="220.5"/>
  </r>
  <r>
    <x v="4"/>
    <x v="4"/>
    <x v="0"/>
    <n v="20171226"/>
    <s v="Операции на костно-мышечной системе и суставах (уровень 5)"/>
    <n v="5"/>
    <n v="2"/>
    <n v="7"/>
    <n v="3.15"/>
    <n v="1.4"/>
    <n v="78978.689999999988"/>
    <n v="394893.44999999995"/>
    <n v="157957.37999999998"/>
    <n v="552850.82999999996"/>
    <s v="Травматология и ортопедия"/>
    <n v="1.37"/>
    <s v="Ортопедия"/>
    <n v="22.05"/>
  </r>
  <r>
    <x v="4"/>
    <x v="4"/>
    <x v="0"/>
    <n v="20171226"/>
    <s v="Операции на костно-мышечной системе и суставах (уровень 5)"/>
    <n v="21"/>
    <n v="9"/>
    <n v="30"/>
    <n v="3.15"/>
    <n v="1.4"/>
    <n v="78978.689999999988"/>
    <n v="1658552.4899999998"/>
    <n v="710808.20999999985"/>
    <n v="2369360.6999999997"/>
    <s v="Травматология и ортопедия"/>
    <n v="1.37"/>
    <s v="Травматология"/>
    <n v="94.5"/>
  </r>
  <r>
    <x v="6"/>
    <x v="6"/>
    <x v="0"/>
    <n v="20171226"/>
    <s v="Операции на костно-мышечной системе и суставах (уровень 5)"/>
    <n v="5"/>
    <m/>
    <n v="5"/>
    <n v="3.15"/>
    <n v="0.88"/>
    <n v="49643.748"/>
    <n v="248218.74"/>
    <n v="0"/>
    <n v="248218.74"/>
    <s v="Травматология и ортопедия"/>
    <n v="1.37"/>
    <s v="Травматология"/>
    <n v="15.75"/>
  </r>
  <r>
    <x v="8"/>
    <x v="8"/>
    <x v="0"/>
    <n v="20171226"/>
    <s v="Операции на костно-мышечной системе и суставах (уровень 5)"/>
    <n v="1"/>
    <n v="1"/>
    <n v="2"/>
    <n v="3.15"/>
    <n v="1"/>
    <n v="56413.35"/>
    <n v="56413.35"/>
    <n v="56413.35"/>
    <n v="112826.7"/>
    <s v="Травматология и ортопедия"/>
    <n v="1.37"/>
    <s v="Нейрохирургия"/>
    <n v="6.3"/>
  </r>
  <r>
    <x v="8"/>
    <x v="8"/>
    <x v="0"/>
    <n v="20171226"/>
    <s v="Операции на костно-мышечной системе и суставах (уровень 5)"/>
    <n v="18"/>
    <n v="5"/>
    <n v="23"/>
    <n v="3.15"/>
    <n v="1"/>
    <n v="56413.35"/>
    <n v="1015440.2999999999"/>
    <n v="282066.75"/>
    <n v="1297507.0499999998"/>
    <s v="Травматология и ортопедия"/>
    <n v="1.37"/>
    <s v="Травматология"/>
    <n v="72.45"/>
  </r>
  <r>
    <x v="8"/>
    <x v="8"/>
    <x v="0"/>
    <n v="20171226"/>
    <s v="Операции на костно-мышечной системе и суставах (уровень 5)"/>
    <n v="29"/>
    <n v="8"/>
    <n v="37"/>
    <n v="3.15"/>
    <n v="1"/>
    <n v="56413.35"/>
    <n v="1635987.15"/>
    <n v="451306.8"/>
    <n v="2087293.95"/>
    <s v="Травматология и ортопедия"/>
    <n v="1.37"/>
    <s v="Челюстно-лицевая хирургия"/>
    <n v="116.55"/>
  </r>
  <r>
    <x v="13"/>
    <x v="13"/>
    <x v="0"/>
    <n v="20171226"/>
    <s v="Операции на костно-мышечной системе и суставах (уровень 5)"/>
    <n v="0"/>
    <n v="0"/>
    <n v="0"/>
    <n v="3.15"/>
    <n v="1"/>
    <n v="56413.35"/>
    <n v="0"/>
    <n v="0"/>
    <n v="0"/>
    <s v="Травматология и ортопедия"/>
    <n v="1.37"/>
    <s v="Травматология"/>
    <n v="0"/>
  </r>
  <r>
    <x v="16"/>
    <x v="16"/>
    <x v="0"/>
    <n v="20171226"/>
    <s v="Операции на костно-мышечной системе и суставах (уровень 5)"/>
    <n v="35"/>
    <n v="15"/>
    <n v="50"/>
    <n v="3.15"/>
    <n v="1.4"/>
    <n v="78978.689999999988"/>
    <n v="2764254.1499999994"/>
    <n v="1184680.3499999999"/>
    <n v="3948934.4999999991"/>
    <s v="Травматология и ортопедия"/>
    <n v="1.37"/>
    <s v="Травматология"/>
    <n v="157.5"/>
  </r>
  <r>
    <x v="3"/>
    <x v="3"/>
    <x v="0"/>
    <n v="20171227"/>
    <s v="Тубулоинтерстициальные болезни почек, другие болезни мочевой системы"/>
    <n v="5"/>
    <m/>
    <n v="5"/>
    <n v="0.86"/>
    <n v="0.95099999999999996"/>
    <n v="14647.054739999998"/>
    <n v="73235.273699999991"/>
    <n v="0"/>
    <n v="73235.273699999991"/>
    <s v="Урология"/>
    <n v="1.2"/>
    <s v="Терапия"/>
    <n v="4.3"/>
  </r>
  <r>
    <x v="3"/>
    <x v="3"/>
    <x v="0"/>
    <n v="20171227"/>
    <s v="Тубулоинтерстициальные болезни почек, другие болезни мочевой системы"/>
    <n v="25"/>
    <m/>
    <n v="25"/>
    <n v="0.86"/>
    <n v="0.95099999999999996"/>
    <n v="14647.054739999998"/>
    <n v="366176.36849999992"/>
    <n v="0"/>
    <n v="366176.36849999992"/>
    <s v="Урология"/>
    <n v="1.2"/>
    <s v="Хирургия"/>
    <n v="21.5"/>
  </r>
  <r>
    <x v="6"/>
    <x v="6"/>
    <x v="0"/>
    <n v="20171227"/>
    <s v="Тубулоинтерстициальные болезни почек, другие болезни мочевой системы"/>
    <n v="94"/>
    <n v="1"/>
    <n v="95"/>
    <n v="0.86"/>
    <n v="0.88"/>
    <n v="13553.531200000001"/>
    <n v="1274031.9328000001"/>
    <n v="13553.531200000001"/>
    <n v="1287585.4640000002"/>
    <s v="Урология"/>
    <n v="1.2"/>
    <s v="Терапия"/>
    <n v="81.7"/>
  </r>
  <r>
    <x v="6"/>
    <x v="6"/>
    <x v="0"/>
    <n v="20171227"/>
    <s v="Тубулоинтерстициальные болезни почек, другие болезни мочевой системы"/>
    <n v="26"/>
    <m/>
    <n v="26"/>
    <n v="0.86"/>
    <n v="0.88"/>
    <n v="13553.531200000001"/>
    <n v="352391.81120000005"/>
    <n v="0"/>
    <n v="352391.81120000005"/>
    <s v="Урология"/>
    <n v="1.2"/>
    <s v="Педиатрия"/>
    <n v="22.36"/>
  </r>
  <r>
    <x v="6"/>
    <x v="6"/>
    <x v="0"/>
    <n v="20171227"/>
    <s v="Тубулоинтерстициальные болезни почек, другие болезни мочевой системы"/>
    <n v="56"/>
    <n v="1"/>
    <n v="57"/>
    <n v="0.86"/>
    <n v="0.88"/>
    <n v="13553.531200000001"/>
    <n v="758997.7472000001"/>
    <n v="13553.531200000001"/>
    <n v="772551.27840000007"/>
    <s v="Урология"/>
    <n v="1.2"/>
    <s v="Урология"/>
    <n v="49.019999999999996"/>
  </r>
  <r>
    <x v="7"/>
    <x v="7"/>
    <x v="0"/>
    <n v="20171227"/>
    <s v="Тубулоинтерстициальные болезни почек, другие болезни мочевой системы"/>
    <n v="3"/>
    <m/>
    <n v="3"/>
    <n v="0.86"/>
    <n v="0.875"/>
    <n v="13476.522499999999"/>
    <n v="40429.567499999997"/>
    <n v="0"/>
    <n v="40429.567499999997"/>
    <s v="Урология"/>
    <n v="1.2"/>
    <s v="Педиатрия"/>
    <n v="2.58"/>
  </r>
  <r>
    <x v="7"/>
    <x v="7"/>
    <x v="0"/>
    <n v="20171227"/>
    <s v="Тубулоинтерстициальные болезни почек, другие болезни мочевой системы"/>
    <n v="8"/>
    <n v="2"/>
    <n v="10"/>
    <n v="0.86"/>
    <n v="0.875"/>
    <n v="13476.522499999999"/>
    <n v="107812.18"/>
    <n v="26953.044999999998"/>
    <n v="134765.22499999998"/>
    <s v="Урология"/>
    <n v="1.2"/>
    <s v="Терапия"/>
    <n v="8.6"/>
  </r>
  <r>
    <x v="8"/>
    <x v="8"/>
    <x v="0"/>
    <n v="20171227"/>
    <s v="Тубулоинтерстициальные болезни почек, другие болезни мочевой системы"/>
    <n v="30"/>
    <n v="10"/>
    <n v="40"/>
    <n v="0.86"/>
    <n v="1"/>
    <n v="15401.74"/>
    <n v="462052.2"/>
    <n v="154017.4"/>
    <n v="616069.6"/>
    <s v="Урология"/>
    <n v="1.2"/>
    <s v="Нефрология"/>
    <n v="34.4"/>
  </r>
  <r>
    <x v="8"/>
    <x v="8"/>
    <x v="0"/>
    <n v="20171227"/>
    <s v="Тубулоинтерстициальные болезни почек, другие болезни мочевой системы"/>
    <n v="351"/>
    <n v="99"/>
    <n v="450"/>
    <n v="0.86"/>
    <n v="1"/>
    <n v="15401.74"/>
    <n v="5406010.7400000002"/>
    <n v="1524772.26"/>
    <n v="6930783"/>
    <s v="Урология"/>
    <n v="1.2"/>
    <s v="Урология"/>
    <n v="387"/>
  </r>
  <r>
    <x v="10"/>
    <x v="10"/>
    <x v="0"/>
    <n v="20171227"/>
    <s v="Тубулоинтерстициальные болезни почек, другие болезни мочевой системы"/>
    <n v="10"/>
    <m/>
    <n v="10"/>
    <n v="0.86"/>
    <n v="0.875"/>
    <n v="13476.522499999999"/>
    <n v="134765.22499999998"/>
    <n v="0"/>
    <n v="134765.22499999998"/>
    <s v="Урология"/>
    <n v="1.2"/>
    <s v="Терапия"/>
    <n v="8.6"/>
  </r>
  <r>
    <x v="13"/>
    <x v="13"/>
    <x v="0"/>
    <n v="20171227"/>
    <s v="Тубулоинтерстициальные болезни почек, другие болезни мочевой системы"/>
    <n v="100"/>
    <n v="60"/>
    <n v="160"/>
    <n v="0.86"/>
    <n v="1"/>
    <n v="15401.74"/>
    <n v="1540174"/>
    <n v="924104.4"/>
    <n v="2464278.4"/>
    <s v="Урология"/>
    <n v="1.2"/>
    <s v="Нефрология"/>
    <n v="137.6"/>
  </r>
  <r>
    <x v="13"/>
    <x v="13"/>
    <x v="0"/>
    <n v="20171227"/>
    <s v="Тубулоинтерстициальные болезни почек, другие болезни мочевой системы"/>
    <n v="50"/>
    <n v="9"/>
    <n v="59"/>
    <n v="0.86"/>
    <n v="1"/>
    <n v="15401.74"/>
    <n v="770087"/>
    <n v="138615.66"/>
    <n v="908702.66"/>
    <s v="Урология"/>
    <n v="1.2"/>
    <s v="Детская урология-андрология"/>
    <n v="50.74"/>
  </r>
  <r>
    <x v="14"/>
    <x v="14"/>
    <x v="0"/>
    <n v="20171227"/>
    <s v="Тубулоинтерстициальные болезни почек, другие болезни мочевой системы"/>
    <n v="20"/>
    <n v="1"/>
    <n v="21"/>
    <n v="0.86"/>
    <n v="0.8"/>
    <n v="12321.392000000002"/>
    <n v="246427.84000000003"/>
    <n v="12321.392000000002"/>
    <n v="258749.23200000002"/>
    <s v="Урология"/>
    <n v="1.2"/>
    <s v="Терапия"/>
    <n v="18.059999999999999"/>
  </r>
  <r>
    <x v="11"/>
    <x v="11"/>
    <x v="0"/>
    <n v="20171227"/>
    <s v="Тубулоинтерстициальные болезни почек, другие болезни мочевой системы"/>
    <n v="10"/>
    <n v="0"/>
    <n v="10"/>
    <n v="0.86"/>
    <n v="0.95099999999999996"/>
    <n v="14647.054739999998"/>
    <n v="146470.54739999998"/>
    <n v="0"/>
    <n v="146470.54739999998"/>
    <s v="Урология"/>
    <n v="1.2"/>
    <s v="Терапия"/>
    <n v="8.6"/>
  </r>
  <r>
    <x v="11"/>
    <x v="11"/>
    <x v="0"/>
    <n v="20171227"/>
    <s v="Тубулоинтерстициальные болезни почек, другие болезни мочевой системы"/>
    <n v="10"/>
    <n v="0"/>
    <n v="10"/>
    <n v="0.86"/>
    <n v="0.95099999999999996"/>
    <n v="14647.054739999998"/>
    <n v="146470.54739999998"/>
    <n v="0"/>
    <n v="146470.54739999998"/>
    <s v="Урология"/>
    <n v="1.2"/>
    <s v="Хирургия"/>
    <n v="8.6"/>
  </r>
  <r>
    <x v="3"/>
    <x v="3"/>
    <x v="0"/>
    <n v="20171228"/>
    <s v="Камни мочевой системы; симптомы, относящиеся к мочевой системе"/>
    <n v="15"/>
    <m/>
    <n v="15"/>
    <n v="0.49"/>
    <n v="0.95099999999999996"/>
    <n v="8345.4149099999995"/>
    <n v="125181.22365"/>
    <n v="0"/>
    <n v="125181.22365"/>
    <s v="Урология"/>
    <n v="1.2"/>
    <s v="Хирургия"/>
    <n v="7.35"/>
  </r>
  <r>
    <x v="6"/>
    <x v="6"/>
    <x v="0"/>
    <n v="20171228"/>
    <s v="Камни мочевой системы; симптомы, относящиеся к мочевой системе"/>
    <n v="168"/>
    <n v="2"/>
    <n v="170"/>
    <n v="0.49"/>
    <n v="0.88"/>
    <n v="7722.3607999999995"/>
    <n v="1297356.6143999998"/>
    <n v="15444.721599999999"/>
    <n v="1312801.3359999999"/>
    <s v="Урология"/>
    <n v="1.2"/>
    <s v="Урология"/>
    <n v="83.3"/>
  </r>
  <r>
    <x v="7"/>
    <x v="7"/>
    <x v="0"/>
    <n v="20171228"/>
    <s v="Камни мочевой системы; симптомы, относящиеся к мочевой системе"/>
    <n v="72"/>
    <m/>
    <n v="72"/>
    <n v="0.49"/>
    <n v="0.875"/>
    <n v="7678.4837499999994"/>
    <n v="552850.82999999996"/>
    <n v="0"/>
    <n v="552850.82999999996"/>
    <s v="Урология"/>
    <n v="1.2"/>
    <s v="Хирургия"/>
    <n v="35.28"/>
  </r>
  <r>
    <x v="8"/>
    <x v="8"/>
    <x v="0"/>
    <n v="20171228"/>
    <s v="Камни мочевой системы; симптомы, относящиеся к мочевой системе"/>
    <n v="222"/>
    <n v="63"/>
    <n v="285"/>
    <n v="0.49"/>
    <n v="1"/>
    <n v="8775.41"/>
    <n v="1948141.02"/>
    <n v="552850.82999999996"/>
    <n v="2500991.85"/>
    <s v="Урология"/>
    <n v="1.2"/>
    <s v="Урология"/>
    <n v="139.65"/>
  </r>
  <r>
    <x v="13"/>
    <x v="13"/>
    <x v="0"/>
    <n v="20171228"/>
    <s v="Камни мочевой системы; симптомы, относящиеся к мочевой системе"/>
    <n v="2"/>
    <m/>
    <n v="2"/>
    <n v="0.49"/>
    <n v="1"/>
    <n v="8775.41"/>
    <n v="17550.82"/>
    <n v="0"/>
    <n v="17550.82"/>
    <s v="Урология"/>
    <n v="1.2"/>
    <s v="Нефрология"/>
    <n v="0.98"/>
  </r>
  <r>
    <x v="13"/>
    <x v="13"/>
    <x v="0"/>
    <n v="20171228"/>
    <s v="Камни мочевой системы; симптомы, относящиеся к мочевой системе"/>
    <n v="3"/>
    <n v="2"/>
    <n v="5"/>
    <n v="0.49"/>
    <n v="1"/>
    <n v="8775.41"/>
    <n v="26326.23"/>
    <n v="17550.82"/>
    <n v="43877.05"/>
    <s v="Урология"/>
    <n v="1.2"/>
    <s v="Детская урология-андрология"/>
    <n v="2.4500000000000002"/>
  </r>
  <r>
    <x v="14"/>
    <x v="14"/>
    <x v="0"/>
    <n v="20171228"/>
    <s v="Камни мочевой системы; симптомы, относящиеся к мочевой системе"/>
    <n v="15"/>
    <n v="1"/>
    <n v="16"/>
    <n v="0.49"/>
    <n v="0.8"/>
    <n v="7020.3280000000004"/>
    <n v="105304.92000000001"/>
    <n v="7020.3280000000004"/>
    <n v="112325.24800000001"/>
    <s v="Урология"/>
    <n v="1.2"/>
    <s v="Хирургия"/>
    <n v="7.84"/>
  </r>
  <r>
    <x v="0"/>
    <x v="0"/>
    <x v="0"/>
    <n v="20171228"/>
    <s v="Камни мочевой системы; симптомы, относящиеся к мочевой системе"/>
    <n v="40"/>
    <n v="5"/>
    <n v="45"/>
    <n v="0.49"/>
    <n v="0.875"/>
    <n v="7678.4837499999994"/>
    <n v="307139.34999999998"/>
    <n v="38392.418749999997"/>
    <n v="345531.76874999999"/>
    <s v="Урология"/>
    <n v="1.2"/>
    <s v="Хирургия"/>
    <n v="22.05"/>
  </r>
  <r>
    <x v="11"/>
    <x v="11"/>
    <x v="0"/>
    <n v="20171228"/>
    <s v="Камни мочевой системы; симптомы, относящиеся к мочевой системе"/>
    <n v="29"/>
    <n v="1"/>
    <n v="30"/>
    <n v="0.49"/>
    <n v="0.95099999999999996"/>
    <n v="8345.4149099999995"/>
    <n v="242017.03238999998"/>
    <n v="8345.4149099999995"/>
    <n v="250362.44729999997"/>
    <s v="Урология"/>
    <n v="1.2"/>
    <s v="Хирургия"/>
    <n v="14.7"/>
  </r>
  <r>
    <x v="12"/>
    <x v="12"/>
    <x v="0"/>
    <n v="20171229"/>
    <s v="Доброкачественные новообразования, новообразования in situ, неопределенного и неизвестного характера мочевых органов и мужских половых органов"/>
    <n v="1"/>
    <n v="0"/>
    <n v="1"/>
    <n v="0.64"/>
    <n v="0.7"/>
    <n v="8023.2319999999991"/>
    <n v="8023.2319999999991"/>
    <n v="0"/>
    <n v="8023.2319999999991"/>
    <s v="Урология"/>
    <n v="1.2"/>
    <s v="Урология"/>
    <n v="0.64"/>
  </r>
  <r>
    <x v="8"/>
    <x v="8"/>
    <x v="0"/>
    <n v="20171229"/>
    <s v="Доброкачественные новообразования, новообразования in situ, неопределенного и неизвестного характера мочевых органов и мужских половых органов"/>
    <n v="1"/>
    <n v="1"/>
    <n v="2"/>
    <n v="0.64"/>
    <n v="1"/>
    <n v="11461.76"/>
    <n v="11461.76"/>
    <n v="11461.76"/>
    <n v="22923.52"/>
    <s v="Урология"/>
    <n v="1.2"/>
    <s v="Урология"/>
    <n v="1.28"/>
  </r>
  <r>
    <x v="12"/>
    <x v="12"/>
    <x v="0"/>
    <n v="20171230"/>
    <s v="Болезни предстательной железы"/>
    <n v="1"/>
    <n v="1"/>
    <n v="2"/>
    <n v="0.73"/>
    <n v="1"/>
    <n v="13073.57"/>
    <n v="13073.57"/>
    <n v="13073.57"/>
    <n v="26147.14"/>
    <s v="Урология"/>
    <n v="1.2"/>
    <s v="Урология"/>
    <n v="1.46"/>
  </r>
  <r>
    <x v="3"/>
    <x v="3"/>
    <x v="0"/>
    <n v="20171230"/>
    <s v="Болезни предстательной железы"/>
    <n v="20"/>
    <m/>
    <n v="20"/>
    <n v="0.73"/>
    <n v="1"/>
    <n v="13073.57"/>
    <n v="261471.4"/>
    <n v="0"/>
    <n v="261471.4"/>
    <s v="Урология"/>
    <n v="1.2"/>
    <s v="Хирургия"/>
    <n v="14.6"/>
  </r>
  <r>
    <x v="6"/>
    <x v="6"/>
    <x v="0"/>
    <n v="20171230"/>
    <s v="Болезни предстательной железы"/>
    <n v="35"/>
    <m/>
    <n v="35"/>
    <n v="0.73"/>
    <n v="1"/>
    <n v="13073.57"/>
    <n v="457574.95"/>
    <n v="0"/>
    <n v="457574.95"/>
    <s v="Урология"/>
    <n v="1.2"/>
    <s v="Урология"/>
    <n v="25.55"/>
  </r>
  <r>
    <x v="7"/>
    <x v="7"/>
    <x v="0"/>
    <n v="20171230"/>
    <s v="Болезни предстательной железы"/>
    <n v="6"/>
    <n v="1"/>
    <n v="7"/>
    <n v="0.73"/>
    <n v="1"/>
    <n v="13073.57"/>
    <n v="78441.42"/>
    <n v="13073.57"/>
    <n v="91514.989999999991"/>
    <s v="Урология"/>
    <n v="1.2"/>
    <s v="Хирургия"/>
    <n v="5.1099999999999994"/>
  </r>
  <r>
    <x v="8"/>
    <x v="8"/>
    <x v="0"/>
    <n v="20171230"/>
    <s v="Болезни предстательной железы"/>
    <n v="66"/>
    <n v="19"/>
    <n v="85"/>
    <n v="0.73"/>
    <n v="1"/>
    <n v="13073.57"/>
    <n v="862855.62"/>
    <n v="248397.83"/>
    <n v="1111253.45"/>
    <s v="Урология"/>
    <n v="1.2"/>
    <s v="Урология"/>
    <n v="62.05"/>
  </r>
  <r>
    <x v="13"/>
    <x v="13"/>
    <x v="0"/>
    <n v="20171230"/>
    <s v="Болезни предстательной железы"/>
    <n v="4"/>
    <n v="1"/>
    <n v="5"/>
    <n v="0.73"/>
    <n v="1"/>
    <n v="13073.57"/>
    <n v="52294.28"/>
    <n v="13073.57"/>
    <n v="65367.85"/>
    <s v="Урология"/>
    <n v="1.2"/>
    <s v="Детская урология-андрология"/>
    <n v="3.65"/>
  </r>
  <r>
    <x v="16"/>
    <x v="16"/>
    <x v="0"/>
    <n v="20171230"/>
    <s v="Болезни предстательной железы"/>
    <n v="4"/>
    <n v="1"/>
    <n v="5"/>
    <n v="0.73"/>
    <n v="1"/>
    <n v="13073.57"/>
    <n v="52294.28"/>
    <n v="13073.57"/>
    <n v="65367.85"/>
    <s v="Урология"/>
    <n v="1.2"/>
    <s v="Урология"/>
    <n v="3.65"/>
  </r>
  <r>
    <x v="14"/>
    <x v="14"/>
    <x v="0"/>
    <n v="20171230"/>
    <s v="Болезни предстательной железы"/>
    <n v="10"/>
    <n v="1"/>
    <n v="11"/>
    <n v="0.73"/>
    <n v="1"/>
    <n v="13073.57"/>
    <n v="130735.7"/>
    <n v="13073.57"/>
    <n v="143809.26999999999"/>
    <s v="Урология"/>
    <n v="1.2"/>
    <s v="Хирургия"/>
    <n v="8.0299999999999994"/>
  </r>
  <r>
    <x v="0"/>
    <x v="0"/>
    <x v="0"/>
    <n v="20171230"/>
    <s v="Болезни предстательной железы"/>
    <n v="8"/>
    <n v="2"/>
    <n v="10"/>
    <n v="0.73"/>
    <n v="1"/>
    <n v="13073.57"/>
    <n v="104588.56"/>
    <n v="26147.14"/>
    <n v="130735.7"/>
    <s v="Урология"/>
    <n v="1.2"/>
    <s v="Хирургия"/>
    <n v="7.3"/>
  </r>
  <r>
    <x v="11"/>
    <x v="11"/>
    <x v="0"/>
    <n v="20171230"/>
    <s v="Болезни предстательной железы"/>
    <n v="29"/>
    <n v="1"/>
    <n v="30"/>
    <n v="0.73"/>
    <n v="1"/>
    <n v="13073.57"/>
    <n v="379133.52999999997"/>
    <n v="13073.57"/>
    <n v="392207.1"/>
    <s v="Урология"/>
    <n v="1.2"/>
    <s v="Хирургия"/>
    <n v="21.9"/>
  </r>
  <r>
    <x v="3"/>
    <x v="3"/>
    <x v="0"/>
    <n v="20171231"/>
    <s v="Другие болезни, врожденные аномалии, повреждения мочевой системы и мужских половых органов"/>
    <n v="20"/>
    <m/>
    <n v="20"/>
    <n v="0.67"/>
    <n v="0.95099999999999996"/>
    <n v="11411.07753"/>
    <n v="228221.55060000002"/>
    <n v="0"/>
    <n v="228221.55060000002"/>
    <s v="Урология"/>
    <n v="1.2"/>
    <s v="Хирургия"/>
    <n v="13.4"/>
  </r>
  <r>
    <x v="6"/>
    <x v="6"/>
    <x v="0"/>
    <n v="20171231"/>
    <s v="Другие болезни, врожденные аномалии, повреждения мочевой системы и мужских половых органов"/>
    <n v="20"/>
    <m/>
    <n v="20"/>
    <n v="0.67"/>
    <n v="0.88"/>
    <n v="10559.1464"/>
    <n v="211182.92799999999"/>
    <n v="0"/>
    <n v="211182.92799999999"/>
    <s v="Урология"/>
    <n v="1.2"/>
    <s v="Урология"/>
    <n v="13.4"/>
  </r>
  <r>
    <x v="7"/>
    <x v="7"/>
    <x v="0"/>
    <n v="20171231"/>
    <s v="Другие болезни, врожденные аномалии, повреждения мочевой системы и мужских половых органов"/>
    <n v="4"/>
    <m/>
    <n v="4"/>
    <n v="0.67"/>
    <n v="0.875"/>
    <n v="10499.151250000001"/>
    <n v="41996.605000000003"/>
    <n v="0"/>
    <n v="41996.605000000003"/>
    <s v="Урология"/>
    <n v="1.2"/>
    <s v="Хирургия"/>
    <n v="2.68"/>
  </r>
  <r>
    <x v="8"/>
    <x v="8"/>
    <x v="0"/>
    <n v="20171231"/>
    <s v="Другие болезни, врожденные аномалии, повреждения мочевой системы и мужских половых органов"/>
    <n v="4"/>
    <n v="1"/>
    <n v="5"/>
    <n v="0.67"/>
    <n v="1"/>
    <n v="11999.03"/>
    <n v="47996.12"/>
    <n v="11999.03"/>
    <n v="59995.15"/>
    <s v="Урология"/>
    <n v="1.2"/>
    <s v="Нефрология"/>
    <n v="3.35"/>
  </r>
  <r>
    <x v="8"/>
    <x v="8"/>
    <x v="0"/>
    <n v="20171231"/>
    <s v="Другие болезни, врожденные аномалии, повреждения мочевой системы и мужских половых органов"/>
    <n v="23"/>
    <n v="7"/>
    <n v="30"/>
    <n v="0.67"/>
    <n v="1"/>
    <n v="11999.03"/>
    <n v="275977.69"/>
    <n v="83993.21"/>
    <n v="359970.9"/>
    <s v="Урология"/>
    <n v="1.2"/>
    <s v="Урология"/>
    <n v="20.100000000000001"/>
  </r>
  <r>
    <x v="13"/>
    <x v="13"/>
    <x v="0"/>
    <n v="20171231"/>
    <s v="Другие болезни, врожденные аномалии, повреждения мочевой системы и мужских половых органов"/>
    <n v="200"/>
    <n v="58"/>
    <n v="258"/>
    <n v="0.67"/>
    <n v="1"/>
    <n v="11999.03"/>
    <n v="2399806"/>
    <n v="695943.74"/>
    <n v="3095749.74"/>
    <s v="Урология"/>
    <n v="1.2"/>
    <s v="Детская урология-андрология"/>
    <n v="172.86"/>
  </r>
  <r>
    <x v="13"/>
    <x v="13"/>
    <x v="0"/>
    <n v="20171231"/>
    <s v="Другие болезни, врожденные аномалии, повреждения мочевой системы и мужских половых органов"/>
    <n v="50"/>
    <n v="10"/>
    <n v="60"/>
    <n v="0.67"/>
    <n v="1"/>
    <n v="11999.03"/>
    <n v="599951.5"/>
    <n v="119990.3"/>
    <n v="719941.8"/>
    <s v="Урология"/>
    <n v="1.2"/>
    <s v="Нефрология"/>
    <n v="40.200000000000003"/>
  </r>
  <r>
    <x v="11"/>
    <x v="11"/>
    <x v="0"/>
    <n v="20171231"/>
    <s v="Другие болезни, врожденные аномалии, повреждения мочевой системы и мужских половых органов"/>
    <n v="10"/>
    <n v="0"/>
    <n v="10"/>
    <n v="0.67"/>
    <n v="0.95099999999999996"/>
    <n v="11411.07753"/>
    <n v="114110.77530000001"/>
    <n v="0"/>
    <n v="114110.77530000001"/>
    <s v="Урология"/>
    <n v="1.2"/>
    <s v="Хирургия"/>
    <n v="6.7"/>
  </r>
  <r>
    <x v="7"/>
    <x v="7"/>
    <x v="0"/>
    <n v="20171232"/>
    <s v="Операции на мужских половых органах, взрослые (уровень 1)"/>
    <n v="13"/>
    <m/>
    <n v="13"/>
    <n v="1.2"/>
    <n v="0.875"/>
    <n v="18804.45"/>
    <n v="244457.85"/>
    <n v="0"/>
    <n v="244457.85"/>
    <s v="Урология"/>
    <n v="1.2"/>
    <s v="Хирургия"/>
    <n v="15.6"/>
  </r>
  <r>
    <x v="8"/>
    <x v="8"/>
    <x v="0"/>
    <n v="20171232"/>
    <s v="Операции на мужских половых органах, взрослые (уровень 1)"/>
    <n v="70"/>
    <n v="20"/>
    <n v="90"/>
    <n v="1.2"/>
    <n v="1"/>
    <n v="21490.799999999999"/>
    <n v="1504356"/>
    <n v="429816"/>
    <n v="1934172"/>
    <s v="Урология"/>
    <n v="1.2"/>
    <s v="Урология"/>
    <n v="108"/>
  </r>
  <r>
    <x v="16"/>
    <x v="16"/>
    <x v="0"/>
    <n v="20171232"/>
    <s v="Операции на мужских половых органах, взрослые (уровень 1)"/>
    <n v="4"/>
    <n v="1"/>
    <n v="5"/>
    <n v="1.2"/>
    <n v="1.4"/>
    <n v="30087.119999999999"/>
    <n v="120348.48"/>
    <n v="30087.119999999999"/>
    <n v="150435.6"/>
    <s v="Урология"/>
    <n v="1.2"/>
    <s v="Урология"/>
    <n v="6"/>
  </r>
  <r>
    <x v="14"/>
    <x v="14"/>
    <x v="0"/>
    <n v="20171232"/>
    <s v="Операции на мужских половых органах, взрослые (уровень 1)"/>
    <n v="5"/>
    <n v="0"/>
    <n v="5"/>
    <n v="1.2"/>
    <n v="0.8"/>
    <n v="17192.64"/>
    <n v="85963.199999999997"/>
    <n v="0"/>
    <n v="85963.199999999997"/>
    <s v="Урология"/>
    <n v="1.2"/>
    <s v="Хирургия"/>
    <n v="6"/>
  </r>
  <r>
    <x v="15"/>
    <x v="15"/>
    <x v="0"/>
    <n v="20171232"/>
    <s v="Операции на мужских половых органах, взрослые (уровень 1)"/>
    <n v="8"/>
    <n v="5"/>
    <n v="13"/>
    <n v="1.2"/>
    <n v="1"/>
    <n v="21490.799999999999"/>
    <n v="171926.39999999999"/>
    <n v="107454"/>
    <n v="279380.40000000002"/>
    <s v="Урология"/>
    <n v="1.2"/>
    <s v="Онкология"/>
    <n v="15.6"/>
  </r>
  <r>
    <x v="2"/>
    <x v="2"/>
    <x v="0"/>
    <n v="20171233"/>
    <s v="Операции на мужских половых органах, взрослые (уровень 2)"/>
    <n v="4"/>
    <n v="2"/>
    <n v="6"/>
    <n v="1.42"/>
    <n v="0.88"/>
    <n v="22379.0864"/>
    <n v="89516.345600000001"/>
    <n v="44758.1728"/>
    <n v="134274.5184"/>
    <s v="Урология"/>
    <n v="1.2"/>
    <s v="Хирургия"/>
    <n v="8.52"/>
  </r>
  <r>
    <x v="7"/>
    <x v="7"/>
    <x v="0"/>
    <n v="20171233"/>
    <s v="Операции на мужских половых органах, взрослые (уровень 2)"/>
    <n v="4"/>
    <m/>
    <n v="4"/>
    <n v="1.42"/>
    <n v="0.875"/>
    <n v="22251.932499999999"/>
    <n v="89007.73"/>
    <n v="0"/>
    <n v="89007.73"/>
    <s v="Урология"/>
    <n v="1.2"/>
    <s v="Хирургия"/>
    <n v="5.68"/>
  </r>
  <r>
    <x v="8"/>
    <x v="8"/>
    <x v="0"/>
    <n v="20171233"/>
    <s v="Операции на мужских половых органах, взрослые (уровень 2)"/>
    <n v="8"/>
    <n v="2"/>
    <n v="10"/>
    <n v="1.42"/>
    <n v="1"/>
    <n v="25430.78"/>
    <n v="203446.24"/>
    <n v="50861.56"/>
    <n v="254307.8"/>
    <s v="Урология"/>
    <n v="1.2"/>
    <s v="Урология"/>
    <n v="14.2"/>
  </r>
  <r>
    <x v="16"/>
    <x v="16"/>
    <x v="0"/>
    <n v="20171233"/>
    <s v="Операции на мужских половых органах, взрослые (уровень 2)"/>
    <n v="3"/>
    <n v="1"/>
    <n v="4"/>
    <n v="1.42"/>
    <n v="1.4"/>
    <n v="35603.091999999997"/>
    <n v="106809.27599999998"/>
    <n v="35603.091999999997"/>
    <n v="142412.36799999999"/>
    <s v="Урология"/>
    <n v="1.2"/>
    <s v="Урология"/>
    <n v="5.68"/>
  </r>
  <r>
    <x v="15"/>
    <x v="15"/>
    <x v="0"/>
    <n v="20171233"/>
    <s v="Операции на мужских половых органах, взрослые (уровень 2)"/>
    <n v="0"/>
    <n v="0"/>
    <n v="0"/>
    <n v="1.42"/>
    <n v="1"/>
    <n v="25430.78"/>
    <n v="0"/>
    <n v="0"/>
    <n v="0"/>
    <s v="Урология"/>
    <n v="1.2"/>
    <s v="Онкология"/>
    <n v="0"/>
  </r>
  <r>
    <x v="11"/>
    <x v="11"/>
    <x v="0"/>
    <n v="20171233"/>
    <s v="Операции на мужских половых органах, взрослые (уровень 2)"/>
    <n v="10"/>
    <n v="0"/>
    <n v="10"/>
    <n v="1.42"/>
    <n v="0.95099999999999996"/>
    <n v="24184.671780000001"/>
    <n v="241846.71780000001"/>
    <n v="0"/>
    <n v="241846.71780000001"/>
    <s v="Урология"/>
    <n v="1.2"/>
    <s v="Хирургия"/>
    <n v="14.2"/>
  </r>
  <r>
    <x v="8"/>
    <x v="8"/>
    <x v="0"/>
    <n v="20171234"/>
    <s v="Операции на мужских половых органах, взрослые (уровень 3)"/>
    <n v="12"/>
    <n v="3"/>
    <n v="15"/>
    <n v="2.31"/>
    <n v="1"/>
    <n v="41369.79"/>
    <n v="496437.48"/>
    <n v="124109.37"/>
    <n v="620546.85"/>
    <s v="Урология"/>
    <n v="1.2"/>
    <s v="Урология"/>
    <n v="34.65"/>
  </r>
  <r>
    <x v="15"/>
    <x v="15"/>
    <x v="0"/>
    <n v="20171234"/>
    <s v="Операции на мужских половых органах, взрослые (уровень 3)"/>
    <n v="0"/>
    <n v="0"/>
    <n v="0"/>
    <n v="2.31"/>
    <n v="1"/>
    <n v="41369.79"/>
    <n v="0"/>
    <n v="0"/>
    <n v="0"/>
    <s v="Урология"/>
    <n v="1.2"/>
    <s v="Онкология"/>
    <n v="0"/>
  </r>
  <r>
    <x v="8"/>
    <x v="8"/>
    <x v="0"/>
    <n v="20171235"/>
    <s v="Операции на мужских половых органах, взрослые (уровень 4)"/>
    <n v="62"/>
    <n v="18"/>
    <n v="80"/>
    <n v="3.12"/>
    <n v="1"/>
    <n v="55876.08"/>
    <n v="3464316.96"/>
    <n v="1005769.4400000001"/>
    <n v="4470086.4000000004"/>
    <s v="Урология"/>
    <n v="1.2"/>
    <s v="Урология"/>
    <n v="249.60000000000002"/>
  </r>
  <r>
    <x v="8"/>
    <x v="8"/>
    <x v="0"/>
    <n v="20171235"/>
    <s v="Операции на мужских половых органах, взрослые (уровень 4)"/>
    <n v="8"/>
    <n v="2"/>
    <n v="10"/>
    <n v="3.12"/>
    <n v="1"/>
    <n v="55876.08"/>
    <n v="447008.64"/>
    <n v="111752.16"/>
    <n v="558760.80000000005"/>
    <s v="Урология"/>
    <n v="1.2"/>
    <s v="Хирургия"/>
    <n v="31.200000000000003"/>
  </r>
  <r>
    <x v="16"/>
    <x v="16"/>
    <x v="0"/>
    <n v="20171235"/>
    <s v="Операции на мужских половых органах, взрослые (уровень 4)"/>
    <n v="10"/>
    <n v="2"/>
    <n v="12"/>
    <n v="3.12"/>
    <n v="1.4"/>
    <n v="78226.511999999988"/>
    <n v="782265.11999999988"/>
    <n v="156453.02399999998"/>
    <n v="938718.14399999985"/>
    <s v="Урология"/>
    <n v="1.2"/>
    <s v="Урология"/>
    <n v="37.44"/>
  </r>
  <r>
    <x v="15"/>
    <x v="15"/>
    <x v="0"/>
    <n v="20171235"/>
    <s v="Операции на мужских половых органах, взрослые (уровень 4)"/>
    <n v="0"/>
    <n v="0"/>
    <n v="0"/>
    <n v="3.12"/>
    <n v="1"/>
    <n v="55876.08"/>
    <n v="0"/>
    <n v="0"/>
    <n v="0"/>
    <s v="Урология"/>
    <n v="1.2"/>
    <s v="Онкология"/>
    <n v="0"/>
  </r>
  <r>
    <x v="8"/>
    <x v="8"/>
    <x v="0"/>
    <n v="20171236"/>
    <s v="Операции на почке и мочевыделительной системе, взрослые (уровень 1)"/>
    <n v="47"/>
    <n v="13"/>
    <n v="60"/>
    <n v="1.08"/>
    <n v="1"/>
    <n v="19341.72"/>
    <n v="909060.84000000008"/>
    <n v="251442.36000000002"/>
    <n v="1160503.2000000002"/>
    <s v="Урология"/>
    <n v="1.2"/>
    <s v="Урология"/>
    <n v="64.800000000000011"/>
  </r>
  <r>
    <x v="16"/>
    <x v="16"/>
    <x v="0"/>
    <n v="20171236"/>
    <s v="Операции на почке и мочевыделительной системе, взрослые (уровень 1)"/>
    <n v="7"/>
    <n v="3"/>
    <n v="10"/>
    <n v="1.08"/>
    <n v="1.4"/>
    <n v="27078.407999999999"/>
    <n v="189548.856"/>
    <n v="81235.224000000002"/>
    <n v="270784.08"/>
    <s v="Урология"/>
    <n v="1.2"/>
    <s v="Урология"/>
    <n v="10.8"/>
  </r>
  <r>
    <x v="15"/>
    <x v="15"/>
    <x v="0"/>
    <n v="20171236"/>
    <s v="Операции на почке и мочевыделительной системе, взрослые (уровень 1)"/>
    <n v="25"/>
    <n v="7"/>
    <n v="32"/>
    <n v="1.08"/>
    <n v="1"/>
    <n v="19341.72"/>
    <n v="483543"/>
    <n v="135392.04"/>
    <n v="618935.04000000004"/>
    <s v="Урология"/>
    <n v="1.2"/>
    <s v="Онкология"/>
    <n v="34.56"/>
  </r>
  <r>
    <x v="12"/>
    <x v="12"/>
    <x v="0"/>
    <n v="20171237"/>
    <s v="Операции на почке и мочевыделительной системе, взрослые (уровень 2)"/>
    <n v="4"/>
    <n v="3"/>
    <n v="7"/>
    <n v="1.1200000000000001"/>
    <n v="0.7"/>
    <n v="14040.656000000001"/>
    <n v="56162.624000000003"/>
    <n v="42121.968000000001"/>
    <n v="98284.592000000004"/>
    <s v="Урология"/>
    <n v="1.2"/>
    <s v="Урология"/>
    <n v="7.8400000000000007"/>
  </r>
  <r>
    <x v="3"/>
    <x v="3"/>
    <x v="0"/>
    <n v="20171237"/>
    <s v="Операции на почке и мочевыделительной системе, взрослые (уровень 2)"/>
    <n v="15"/>
    <m/>
    <n v="15"/>
    <n v="1.1200000000000001"/>
    <n v="0.95099999999999996"/>
    <n v="19075.234080000002"/>
    <n v="286128.51120000001"/>
    <n v="0"/>
    <n v="286128.51120000001"/>
    <s v="Урология"/>
    <n v="1.2"/>
    <s v="Хирургия"/>
    <n v="16.8"/>
  </r>
  <r>
    <x v="6"/>
    <x v="6"/>
    <x v="0"/>
    <n v="20171237"/>
    <s v="Операции на почке и мочевыделительной системе, взрослые (уровень 2)"/>
    <n v="28"/>
    <m/>
    <n v="28"/>
    <n v="1.1200000000000001"/>
    <n v="0.88"/>
    <n v="17651.110400000001"/>
    <n v="494231.09120000002"/>
    <n v="0"/>
    <n v="494231.09120000002"/>
    <s v="Урология"/>
    <n v="1.2"/>
    <s v="Урология"/>
    <n v="31.360000000000003"/>
  </r>
  <r>
    <x v="8"/>
    <x v="8"/>
    <x v="0"/>
    <n v="20171237"/>
    <s v="Операции на почке и мочевыделительной системе, взрослые (уровень 2)"/>
    <n v="113"/>
    <n v="32"/>
    <n v="145"/>
    <n v="1.1200000000000001"/>
    <n v="1"/>
    <n v="20058.080000000002"/>
    <n v="2266563.04"/>
    <n v="641858.56000000006"/>
    <n v="2908421.6"/>
    <s v="Урология"/>
    <n v="1.2"/>
    <s v="Урология"/>
    <n v="162.4"/>
  </r>
  <r>
    <x v="16"/>
    <x v="16"/>
    <x v="0"/>
    <n v="20171237"/>
    <s v="Операции на почке и мочевыделительной системе, взрослые (уровень 2)"/>
    <n v="6"/>
    <n v="3"/>
    <n v="9"/>
    <n v="1.1200000000000001"/>
    <n v="1.4"/>
    <n v="28081.312000000002"/>
    <n v="168487.872"/>
    <n v="84243.936000000002"/>
    <n v="252731.80800000002"/>
    <s v="Урология"/>
    <n v="1.2"/>
    <s v="Урология"/>
    <n v="10.080000000000002"/>
  </r>
  <r>
    <x v="15"/>
    <x v="15"/>
    <x v="0"/>
    <n v="20171237"/>
    <s v="Операции на почке и мочевыделительной системе, взрослые (уровень 2)"/>
    <n v="13"/>
    <n v="3"/>
    <n v="16"/>
    <n v="1.1200000000000001"/>
    <n v="1"/>
    <n v="20058.080000000002"/>
    <n v="260755.04000000004"/>
    <n v="60174.240000000005"/>
    <n v="320929.28000000003"/>
    <s v="Урология"/>
    <n v="1.2"/>
    <s v="Онкология"/>
    <n v="17.920000000000002"/>
  </r>
  <r>
    <x v="11"/>
    <x v="11"/>
    <x v="0"/>
    <n v="20171237"/>
    <s v="Операции на почке и мочевыделительной системе, взрослые (уровень 2)"/>
    <n v="10"/>
    <n v="0"/>
    <n v="10"/>
    <n v="1.1200000000000001"/>
    <n v="0.95099999999999996"/>
    <n v="19075.234080000002"/>
    <n v="190752.34080000001"/>
    <n v="0"/>
    <n v="190752.34080000001"/>
    <s v="Урология"/>
    <n v="1.2"/>
    <s v="Хирургия"/>
    <n v="11.200000000000001"/>
  </r>
  <r>
    <x v="8"/>
    <x v="8"/>
    <x v="0"/>
    <n v="20171238"/>
    <s v="Операции на почке и мочевыделительной системе, взрослые (уровень 3)"/>
    <n v="148"/>
    <n v="42"/>
    <n v="190"/>
    <n v="1.62"/>
    <n v="1"/>
    <n v="29012.58"/>
    <n v="4293861.84"/>
    <n v="1218528.3600000001"/>
    <n v="5512390.2000000002"/>
    <s v="Урология"/>
    <n v="1.2"/>
    <s v="Урология"/>
    <n v="307.8"/>
  </r>
  <r>
    <x v="16"/>
    <x v="16"/>
    <x v="0"/>
    <n v="20171238"/>
    <s v="Операции на почке и мочевыделительной системе, взрослые (уровень 3)"/>
    <n v="70"/>
    <n v="30"/>
    <n v="100"/>
    <n v="1.62"/>
    <n v="1.4"/>
    <n v="40617.611999999994"/>
    <n v="2843232.8399999994"/>
    <n v="1218528.3599999999"/>
    <n v="4061761.1999999993"/>
    <s v="Урология"/>
    <n v="1.2"/>
    <s v="Урология"/>
    <n v="162"/>
  </r>
  <r>
    <x v="8"/>
    <x v="8"/>
    <x v="0"/>
    <n v="20171239"/>
    <s v="Операции на почке и мочевыделительной системе, взрослые (уровень 4)"/>
    <n v="41"/>
    <n v="12"/>
    <n v="53"/>
    <n v="1.95"/>
    <n v="1"/>
    <n v="34922.549999999996"/>
    <n v="1431824.5499999998"/>
    <n v="419070.6"/>
    <n v="1850895.15"/>
    <s v="Урология"/>
    <n v="1.2"/>
    <s v="Урология"/>
    <n v="103.35"/>
  </r>
  <r>
    <x v="16"/>
    <x v="16"/>
    <x v="0"/>
    <n v="20171239"/>
    <s v="Операции на почке и мочевыделительной системе, взрослые (уровень 4)"/>
    <n v="14"/>
    <n v="6"/>
    <n v="20"/>
    <n v="1.95"/>
    <n v="1.4"/>
    <n v="48891.57"/>
    <n v="684481.98"/>
    <n v="293349.42"/>
    <n v="977831.39999999991"/>
    <s v="Урология"/>
    <n v="1.2"/>
    <s v="Урология"/>
    <n v="39"/>
  </r>
  <r>
    <x v="8"/>
    <x v="8"/>
    <x v="0"/>
    <n v="20171240"/>
    <s v="Операции на почке и мочевыделительной системе, взрослые (уровень 5)"/>
    <n v="78"/>
    <n v="22"/>
    <n v="100"/>
    <n v="2.14"/>
    <n v="1"/>
    <n v="38325.26"/>
    <n v="2989370.2800000003"/>
    <n v="843155.72000000009"/>
    <n v="3832526.0000000005"/>
    <s v="Урология"/>
    <n v="1.2"/>
    <s v="Урология"/>
    <n v="214"/>
  </r>
  <r>
    <x v="16"/>
    <x v="16"/>
    <x v="0"/>
    <n v="20171240"/>
    <s v="Операции на почке и мочевыделительной системе, взрослые (уровень 5)"/>
    <n v="70"/>
    <n v="30"/>
    <n v="100"/>
    <n v="2.14"/>
    <n v="1.4"/>
    <n v="53655.364000000001"/>
    <n v="3755875.48"/>
    <n v="1609660.92"/>
    <n v="5365536.4000000004"/>
    <s v="Урология"/>
    <n v="1.2"/>
    <s v="Урология"/>
    <n v="214"/>
  </r>
  <r>
    <x v="16"/>
    <x v="16"/>
    <x v="0"/>
    <n v="20171241"/>
    <s v="Операции на почке и мочевыделительной системе, взрослые (уровень 6)"/>
    <n v="4"/>
    <n v="1"/>
    <n v="5"/>
    <n v="4.13"/>
    <n v="1.4"/>
    <n v="103549.83799999999"/>
    <n v="414199.35199999996"/>
    <n v="103549.83799999999"/>
    <n v="517749.18999999994"/>
    <s v="Урология"/>
    <n v="1.2"/>
    <s v="Урология"/>
    <n v="20.65"/>
  </r>
  <r>
    <x v="4"/>
    <x v="4"/>
    <x v="0"/>
    <n v="20171242"/>
    <s v="Болезни лимфатических сосудов и лимфатических узлов"/>
    <n v="5"/>
    <n v="2"/>
    <n v="7"/>
    <n v="0.61"/>
    <n v="1.4"/>
    <n v="15294.286"/>
    <n v="76471.429999999993"/>
    <n v="30588.572"/>
    <n v="107060.00199999999"/>
    <s v="Хирургия"/>
    <n v="0.9"/>
    <s v="Хирургия"/>
    <n v="4.2699999999999996"/>
  </r>
  <r>
    <x v="7"/>
    <x v="7"/>
    <x v="0"/>
    <n v="20171242"/>
    <s v="Болезни лимфатических сосудов и лимфатических узлов"/>
    <n v="3"/>
    <m/>
    <n v="3"/>
    <n v="0.61"/>
    <n v="0.875"/>
    <n v="9558.9287499999991"/>
    <n v="28676.786249999997"/>
    <n v="0"/>
    <n v="28676.786249999997"/>
    <s v="Хирургия"/>
    <n v="0.9"/>
    <s v="Педиатрия"/>
    <n v="1.83"/>
  </r>
  <r>
    <x v="8"/>
    <x v="8"/>
    <x v="0"/>
    <n v="20171242"/>
    <s v="Болезни лимфатических сосудов и лимфатических узлов"/>
    <n v="8"/>
    <n v="2"/>
    <n v="10"/>
    <n v="0.61"/>
    <n v="1"/>
    <n v="10924.49"/>
    <n v="87395.92"/>
    <n v="21848.98"/>
    <n v="109244.9"/>
    <s v="Хирургия"/>
    <n v="0.9"/>
    <s v="Кардиохирургия"/>
    <n v="6.1"/>
  </r>
  <r>
    <x v="8"/>
    <x v="8"/>
    <x v="0"/>
    <n v="20171242"/>
    <s v="Болезни лимфатических сосудов и лимфатических узлов"/>
    <n v="12"/>
    <n v="3"/>
    <n v="15"/>
    <n v="0.61"/>
    <n v="1"/>
    <n v="10924.49"/>
    <n v="131093.88"/>
    <n v="32773.47"/>
    <n v="163867.35"/>
    <s v="Хирургия"/>
    <n v="0.9"/>
    <s v="Челюстно-лицевая хирургия"/>
    <n v="9.15"/>
  </r>
  <r>
    <x v="10"/>
    <x v="10"/>
    <x v="0"/>
    <n v="20171242"/>
    <s v="Болезни лимфатических сосудов и лимфатических узлов"/>
    <n v="10"/>
    <m/>
    <n v="10"/>
    <n v="0.61"/>
    <n v="0.875"/>
    <n v="9558.9287499999991"/>
    <n v="95589.287499999991"/>
    <n v="0"/>
    <n v="95589.287499999991"/>
    <s v="Хирургия"/>
    <n v="0.9"/>
    <s v="Хирургия"/>
    <n v="6.1"/>
  </r>
  <r>
    <x v="13"/>
    <x v="13"/>
    <x v="0"/>
    <n v="20171242"/>
    <s v="Болезни лимфатических сосудов и лимфатических узлов"/>
    <n v="40"/>
    <n v="18"/>
    <n v="58"/>
    <n v="0.61"/>
    <n v="1"/>
    <n v="10924.49"/>
    <n v="436979.6"/>
    <n v="196640.82"/>
    <n v="633620.41999999993"/>
    <s v="Хирургия"/>
    <n v="0.9"/>
    <s v="Детская хирургия"/>
    <n v="35.380000000000003"/>
  </r>
  <r>
    <x v="14"/>
    <x v="14"/>
    <x v="0"/>
    <n v="20171242"/>
    <s v="Болезни лимфатических сосудов и лимфатических узлов"/>
    <n v="10"/>
    <n v="0"/>
    <n v="10"/>
    <n v="0.61"/>
    <n v="0.8"/>
    <n v="8739.5920000000006"/>
    <n v="87395.920000000013"/>
    <n v="0"/>
    <n v="87395.920000000013"/>
    <s v="Хирургия"/>
    <n v="0.9"/>
    <s v="Хирургия"/>
    <n v="6.1"/>
  </r>
  <r>
    <x v="2"/>
    <x v="2"/>
    <x v="0"/>
    <n v="20171243"/>
    <s v="Операции на коже, подкожной клетчатке, придатках кожи (уровень 1)"/>
    <n v="34"/>
    <n v="14"/>
    <n v="48"/>
    <n v="0.28000000000000003"/>
    <n v="1"/>
    <n v="5014.5200000000004"/>
    <n v="170493.68000000002"/>
    <n v="70203.28"/>
    <n v="240696.96000000002"/>
    <s v="Хирургия"/>
    <n v="0.9"/>
    <s v="Хирургия"/>
    <n v="13.440000000000001"/>
  </r>
  <r>
    <x v="3"/>
    <x v="3"/>
    <x v="0"/>
    <n v="20171243"/>
    <s v="Операции на коже, подкожной клетчатке, придатках кожи (уровень 1)"/>
    <n v="50"/>
    <m/>
    <n v="50"/>
    <n v="0.28000000000000003"/>
    <n v="1"/>
    <n v="5014.5200000000004"/>
    <n v="250726.00000000003"/>
    <n v="0"/>
    <n v="250726.00000000003"/>
    <s v="Хирургия"/>
    <n v="0.9"/>
    <s v="Хирургия"/>
    <n v="14.000000000000002"/>
  </r>
  <r>
    <x v="4"/>
    <x v="4"/>
    <x v="0"/>
    <n v="20171243"/>
    <s v="Операции на коже, подкожной клетчатке, придатках кожи (уровень 1)"/>
    <n v="7"/>
    <n v="3"/>
    <n v="10"/>
    <n v="0.28000000000000003"/>
    <n v="1"/>
    <n v="5014.5200000000004"/>
    <n v="35101.64"/>
    <n v="15043.560000000001"/>
    <n v="50145.2"/>
    <s v="Хирургия"/>
    <n v="0.9"/>
    <s v="Травматология"/>
    <n v="2.8000000000000003"/>
  </r>
  <r>
    <x v="4"/>
    <x v="4"/>
    <x v="0"/>
    <n v="20171243"/>
    <s v="Операции на коже, подкожной клетчатке, придатках кожи (уровень 1)"/>
    <n v="6"/>
    <n v="2"/>
    <n v="8"/>
    <n v="0.28000000000000003"/>
    <n v="1"/>
    <n v="5014.5200000000004"/>
    <n v="30087.120000000003"/>
    <n v="10029.040000000001"/>
    <n v="40116.160000000003"/>
    <s v="Хирургия"/>
    <n v="0.9"/>
    <s v="Хирургия"/>
    <n v="2.2400000000000002"/>
  </r>
  <r>
    <x v="6"/>
    <x v="6"/>
    <x v="0"/>
    <n v="20171243"/>
    <s v="Операции на коже, подкожной клетчатке, придатках кожи (уровень 1)"/>
    <n v="10"/>
    <m/>
    <n v="10"/>
    <n v="0.28000000000000003"/>
    <n v="1"/>
    <n v="5014.5200000000004"/>
    <n v="50145.200000000004"/>
    <n v="0"/>
    <n v="50145.200000000004"/>
    <s v="Хирургия"/>
    <n v="0.9"/>
    <s v="Хирургия"/>
    <n v="2.8000000000000003"/>
  </r>
  <r>
    <x v="7"/>
    <x v="7"/>
    <x v="0"/>
    <n v="20171243"/>
    <s v="Операции на коже, подкожной клетчатке, придатках кожи (уровень 1)"/>
    <n v="18"/>
    <m/>
    <n v="18"/>
    <n v="0.28000000000000003"/>
    <n v="1"/>
    <n v="5014.5200000000004"/>
    <n v="90261.360000000015"/>
    <n v="0"/>
    <n v="90261.360000000015"/>
    <s v="Хирургия"/>
    <n v="0.9"/>
    <s v="Хирургия"/>
    <n v="5.0400000000000009"/>
  </r>
  <r>
    <x v="8"/>
    <x v="8"/>
    <x v="0"/>
    <n v="20171243"/>
    <s v="Операции на коже, подкожной клетчатке, придатках кожи (уровень 1)"/>
    <n v="4"/>
    <n v="1"/>
    <n v="5"/>
    <n v="0.28000000000000003"/>
    <n v="1"/>
    <n v="5014.5200000000004"/>
    <n v="20058.080000000002"/>
    <n v="5014.5200000000004"/>
    <n v="25072.600000000002"/>
    <s v="Хирургия"/>
    <n v="0.9"/>
    <s v="Хирургия"/>
    <n v="1.4000000000000001"/>
  </r>
  <r>
    <x v="8"/>
    <x v="8"/>
    <x v="0"/>
    <n v="20171243"/>
    <s v="Операции на коже, подкожной клетчатке, придатках кожи (уровень 1)"/>
    <n v="12"/>
    <n v="3"/>
    <n v="15"/>
    <n v="0.28000000000000003"/>
    <n v="1"/>
    <n v="5014.5200000000004"/>
    <n v="60174.240000000005"/>
    <n v="15043.560000000001"/>
    <n v="75217.8"/>
    <s v="Хирургия"/>
    <n v="0.9"/>
    <s v="Челюстно-лицевая хирургия"/>
    <n v="4.2"/>
  </r>
  <r>
    <x v="9"/>
    <x v="9"/>
    <x v="0"/>
    <n v="20171243"/>
    <s v="Операции на коже, подкожной клетчатке, придатках кожи (уровень 1)"/>
    <n v="4"/>
    <n v="1"/>
    <n v="5"/>
    <n v="0.28000000000000003"/>
    <n v="1"/>
    <n v="5014.5200000000004"/>
    <n v="20058.080000000002"/>
    <n v="5014.5200000000004"/>
    <n v="25072.600000000002"/>
    <s v="Хирургия"/>
    <n v="0.9"/>
    <s v="Хирургия"/>
    <n v="1.4000000000000001"/>
  </r>
  <r>
    <x v="10"/>
    <x v="10"/>
    <x v="0"/>
    <n v="20171243"/>
    <s v="Операции на коже, подкожной клетчатке, придатках кожи (уровень 1)"/>
    <n v="29"/>
    <n v="1"/>
    <n v="30"/>
    <n v="0.28000000000000003"/>
    <n v="1"/>
    <n v="5014.5200000000004"/>
    <n v="145421.08000000002"/>
    <n v="5014.5200000000004"/>
    <n v="150435.6"/>
    <s v="Хирургия"/>
    <n v="0.9"/>
    <s v="Хирургия"/>
    <n v="8.4"/>
  </r>
  <r>
    <x v="13"/>
    <x v="13"/>
    <x v="0"/>
    <n v="20171243"/>
    <s v="Операции на коже, подкожной клетчатке, придатках кожи (уровень 1)"/>
    <n v="100"/>
    <n v="27"/>
    <n v="127"/>
    <n v="0.28000000000000003"/>
    <n v="1"/>
    <n v="5014.5200000000004"/>
    <n v="501452.00000000006"/>
    <n v="135392.04"/>
    <n v="636844.04"/>
    <s v="Хирургия"/>
    <n v="0.9"/>
    <s v="Детская хирургия"/>
    <n v="35.56"/>
  </r>
  <r>
    <x v="15"/>
    <x v="15"/>
    <x v="0"/>
    <n v="20171243"/>
    <s v="Операции на коже, подкожной клетчатке, придатках кожи (уровень 1)"/>
    <n v="30"/>
    <n v="20"/>
    <n v="50"/>
    <n v="0.28000000000000003"/>
    <n v="1"/>
    <n v="5014.5200000000004"/>
    <n v="150435.6"/>
    <n v="100290.40000000001"/>
    <n v="250726"/>
    <s v="Хирургия"/>
    <n v="0.9"/>
    <s v="Онкология"/>
    <n v="14.000000000000002"/>
  </r>
  <r>
    <x v="12"/>
    <x v="12"/>
    <x v="0"/>
    <n v="20171244"/>
    <s v="Операции на коже, подкожной клетчатке, придатках кожи (уровень 2)"/>
    <n v="1"/>
    <n v="1"/>
    <n v="2"/>
    <n v="0.71"/>
    <n v="0.7"/>
    <n v="8900.7729999999992"/>
    <n v="8900.7729999999992"/>
    <n v="8900.7729999999992"/>
    <n v="17801.545999999998"/>
    <s v="Хирургия"/>
    <n v="0.9"/>
    <s v="Хирургия"/>
    <n v="1.42"/>
  </r>
  <r>
    <x v="3"/>
    <x v="3"/>
    <x v="0"/>
    <n v="20171244"/>
    <s v="Операции на коже, подкожной клетчатке, придатках кожи (уровень 2)"/>
    <n v="8"/>
    <n v="2"/>
    <n v="10"/>
    <n v="0.71"/>
    <n v="0.95099999999999996"/>
    <n v="12092.33589"/>
    <n v="96738.687120000002"/>
    <n v="24184.671780000001"/>
    <n v="120923.35890000001"/>
    <s v="Хирургия"/>
    <n v="0.9"/>
    <s v="Травматология"/>
    <n v="7.1"/>
  </r>
  <r>
    <x v="3"/>
    <x v="3"/>
    <x v="0"/>
    <n v="20171244"/>
    <s v="Операции на коже, подкожной клетчатке, придатках кожи (уровень 2)"/>
    <n v="20"/>
    <m/>
    <n v="20"/>
    <n v="0.71"/>
    <n v="0.95099999999999996"/>
    <n v="12092.33589"/>
    <n v="241846.71780000001"/>
    <n v="0"/>
    <n v="241846.71780000001"/>
    <s v="Хирургия"/>
    <n v="0.9"/>
    <s v="Хирургия"/>
    <n v="14.2"/>
  </r>
  <r>
    <x v="4"/>
    <x v="4"/>
    <x v="0"/>
    <n v="20171244"/>
    <s v="Операции на коже, подкожной клетчатке, придатках кожи (уровень 2)"/>
    <n v="7"/>
    <n v="3"/>
    <n v="10"/>
    <n v="0.71"/>
    <n v="1.4"/>
    <n v="17801.545999999998"/>
    <n v="124610.82199999999"/>
    <n v="53404.637999999992"/>
    <n v="178015.45999999996"/>
    <s v="Хирургия"/>
    <n v="0.9"/>
    <s v="Хирургия (комбустиология)"/>
    <n v="7.1"/>
  </r>
  <r>
    <x v="4"/>
    <x v="4"/>
    <x v="0"/>
    <n v="20171244"/>
    <s v="Операции на коже, подкожной клетчатке, придатках кожи (уровень 2)"/>
    <n v="70"/>
    <n v="30"/>
    <n v="100"/>
    <n v="0.71"/>
    <n v="1.4"/>
    <n v="17801.545999999998"/>
    <n v="1246108.22"/>
    <n v="534046.38"/>
    <n v="1780154.6"/>
    <s v="Хирургия"/>
    <n v="0.9"/>
    <s v="Травматология"/>
    <n v="71"/>
  </r>
  <r>
    <x v="4"/>
    <x v="4"/>
    <x v="0"/>
    <n v="20171244"/>
    <s v="Операции на коже, подкожной клетчатке, придатках кожи (уровень 2)"/>
    <n v="37"/>
    <n v="16"/>
    <n v="53"/>
    <n v="0.71"/>
    <n v="1.4"/>
    <n v="17801.545999999998"/>
    <n v="658657.20199999993"/>
    <n v="284824.73599999998"/>
    <n v="943481.93799999985"/>
    <s v="Хирургия"/>
    <n v="0.9"/>
    <s v="Хирургия"/>
    <n v="37.629999999999995"/>
  </r>
  <r>
    <x v="6"/>
    <x v="6"/>
    <x v="0"/>
    <n v="20171244"/>
    <s v="Операции на коже, подкожной клетчатке, придатках кожи (уровень 2)"/>
    <n v="40"/>
    <m/>
    <n v="40"/>
    <n v="0.71"/>
    <n v="0.88"/>
    <n v="11189.5432"/>
    <n v="447581.728"/>
    <n v="0"/>
    <n v="447581.728"/>
    <s v="Хирургия"/>
    <n v="0.9"/>
    <s v="Хирургия"/>
    <n v="28.4"/>
  </r>
  <r>
    <x v="7"/>
    <x v="7"/>
    <x v="0"/>
    <n v="20171244"/>
    <s v="Операции на коже, подкожной клетчатке, придатках кожи (уровень 2)"/>
    <n v="16"/>
    <m/>
    <n v="16"/>
    <n v="0.71"/>
    <n v="0.875"/>
    <n v="11125.966249999999"/>
    <n v="178015.46"/>
    <n v="0"/>
    <n v="178015.46"/>
    <s v="Хирургия"/>
    <n v="0.9"/>
    <s v="Хирургия"/>
    <n v="11.36"/>
  </r>
  <r>
    <x v="8"/>
    <x v="8"/>
    <x v="0"/>
    <n v="20171244"/>
    <s v="Операции на коже, подкожной клетчатке, придатках кожи (уровень 2)"/>
    <n v="20"/>
    <n v="5"/>
    <n v="25"/>
    <n v="0.71"/>
    <n v="1"/>
    <n v="12715.39"/>
    <n v="254307.8"/>
    <n v="63576.95"/>
    <n v="317884.75"/>
    <s v="Хирургия"/>
    <n v="0.9"/>
    <s v="Нейрохирургия"/>
    <n v="17.75"/>
  </r>
  <r>
    <x v="8"/>
    <x v="8"/>
    <x v="0"/>
    <n v="20171244"/>
    <s v="Операции на коже, подкожной клетчатке, придатках кожи (уровень 2)"/>
    <n v="23"/>
    <n v="7"/>
    <n v="30"/>
    <n v="0.71"/>
    <n v="1"/>
    <n v="12715.39"/>
    <n v="292453.96999999997"/>
    <n v="89007.73"/>
    <n v="381461.69999999995"/>
    <s v="Хирургия"/>
    <n v="0.9"/>
    <s v="Хирургия"/>
    <n v="21.299999999999997"/>
  </r>
  <r>
    <x v="8"/>
    <x v="8"/>
    <x v="0"/>
    <n v="20171244"/>
    <s v="Операции на коже, подкожной клетчатке, придатках кожи (уровень 2)"/>
    <n v="20"/>
    <n v="5"/>
    <n v="25"/>
    <n v="0.71"/>
    <n v="1"/>
    <n v="12715.39"/>
    <n v="254307.8"/>
    <n v="63576.95"/>
    <n v="317884.75"/>
    <s v="Хирургия"/>
    <n v="0.9"/>
    <s v="Челюстно-лицевая хирургия"/>
    <n v="17.75"/>
  </r>
  <r>
    <x v="9"/>
    <x v="9"/>
    <x v="0"/>
    <n v="20171244"/>
    <s v="Операции на коже, подкожной клетчатке, придатках кожи (уровень 2)"/>
    <n v="44"/>
    <n v="6"/>
    <n v="50"/>
    <n v="0.71"/>
    <n v="1.4"/>
    <n v="17801.545999999998"/>
    <n v="783268.02399999998"/>
    <n v="106809.27599999998"/>
    <n v="890077.29999999993"/>
    <s v="Хирургия"/>
    <n v="0.9"/>
    <s v="Хирургия"/>
    <n v="35.5"/>
  </r>
  <r>
    <x v="13"/>
    <x v="13"/>
    <x v="0"/>
    <n v="20171244"/>
    <s v="Операции на коже, подкожной клетчатке, придатках кожи (уровень 2)"/>
    <n v="60"/>
    <n v="20"/>
    <n v="80"/>
    <n v="0.71"/>
    <n v="1"/>
    <n v="12715.39"/>
    <n v="762923.39999999991"/>
    <n v="254307.8"/>
    <n v="1017231.2"/>
    <s v="Хирургия"/>
    <n v="0.9"/>
    <s v="Детская хирургия"/>
    <n v="56.8"/>
  </r>
  <r>
    <x v="16"/>
    <x v="16"/>
    <x v="0"/>
    <n v="20171244"/>
    <s v="Операции на коже, подкожной клетчатке, придатках кожи (уровень 2)"/>
    <n v="30"/>
    <n v="15"/>
    <n v="45"/>
    <n v="0.71"/>
    <n v="1.4"/>
    <n v="17801.545999999998"/>
    <n v="534046.38"/>
    <n v="267023.19"/>
    <n v="801069.57000000007"/>
    <s v="Хирургия"/>
    <n v="0.9"/>
    <s v="Хирургия"/>
    <n v="31.95"/>
  </r>
  <r>
    <x v="0"/>
    <x v="0"/>
    <x v="0"/>
    <n v="20171244"/>
    <s v="Операции на коже, подкожной клетчатке, придатках кожи (уровень 2)"/>
    <n v="200"/>
    <n v="30"/>
    <n v="230"/>
    <n v="0.71"/>
    <n v="0.875"/>
    <n v="11125.966249999999"/>
    <n v="2225193.25"/>
    <n v="333778.98749999999"/>
    <n v="2558972.2374999998"/>
    <s v="Хирургия"/>
    <n v="0.9"/>
    <s v="Хирургия"/>
    <n v="163.29999999999998"/>
  </r>
  <r>
    <x v="15"/>
    <x v="15"/>
    <x v="0"/>
    <n v="20171244"/>
    <s v="Операции на коже, подкожной клетчатке, придатках кожи (уровень 2)"/>
    <n v="20"/>
    <n v="10"/>
    <n v="30"/>
    <n v="0.71"/>
    <n v="1"/>
    <n v="12715.39"/>
    <n v="254307.8"/>
    <n v="127153.9"/>
    <n v="381461.69999999995"/>
    <s v="Хирургия"/>
    <n v="0.9"/>
    <s v="Онкология"/>
    <n v="21.299999999999997"/>
  </r>
  <r>
    <x v="3"/>
    <x v="3"/>
    <x v="0"/>
    <n v="20171245"/>
    <s v="Операции на коже, подкожной клетчатке, придатках кожи (уровень 3)"/>
    <n v="10"/>
    <m/>
    <n v="10"/>
    <n v="1.38"/>
    <n v="0.95099999999999996"/>
    <n v="23503.413419999997"/>
    <n v="235034.13419999997"/>
    <n v="0"/>
    <n v="235034.13419999997"/>
    <s v="Хирургия"/>
    <n v="0.9"/>
    <s v="Хирургия"/>
    <n v="13.799999999999999"/>
  </r>
  <r>
    <x v="7"/>
    <x v="7"/>
    <x v="0"/>
    <n v="20171245"/>
    <s v="Операции на коже, подкожной клетчатке, придатках кожи (уровень 3)"/>
    <n v="23"/>
    <n v="4"/>
    <n v="27"/>
    <n v="1.38"/>
    <n v="0.875"/>
    <n v="21625.1175"/>
    <n v="497377.70250000001"/>
    <n v="86500.47"/>
    <n v="583878.17249999999"/>
    <s v="Хирургия"/>
    <n v="0.9"/>
    <s v="Хирургия"/>
    <n v="37.26"/>
  </r>
  <r>
    <x v="13"/>
    <x v="13"/>
    <x v="0"/>
    <n v="20171245"/>
    <s v="Операции на коже, подкожной клетчатке, придатках кожи (уровень 3)"/>
    <n v="15"/>
    <n v="5"/>
    <n v="20"/>
    <n v="1.38"/>
    <n v="1"/>
    <n v="24714.42"/>
    <n v="370716.3"/>
    <n v="123572.09999999999"/>
    <n v="494288.39999999997"/>
    <s v="Хирургия"/>
    <n v="0.9"/>
    <s v="Детская хирургия"/>
    <n v="27.599999999999998"/>
  </r>
  <r>
    <x v="0"/>
    <x v="0"/>
    <x v="0"/>
    <n v="20171245"/>
    <s v="Операции на коже, подкожной клетчатке, придатках кожи (уровень 3)"/>
    <n v="50"/>
    <n v="5"/>
    <n v="55"/>
    <n v="1.38"/>
    <n v="0.875"/>
    <n v="21625.1175"/>
    <n v="1081255.875"/>
    <n v="108125.58749999999"/>
    <n v="1189381.4624999999"/>
    <s v="Хирургия"/>
    <n v="0.9"/>
    <s v="Хирургия"/>
    <n v="75.899999999999991"/>
  </r>
  <r>
    <x v="15"/>
    <x v="15"/>
    <x v="0"/>
    <n v="20171245"/>
    <s v="Операции на коже, подкожной клетчатке, придатках кожи (уровень 3)"/>
    <n v="0"/>
    <n v="0"/>
    <n v="0"/>
    <n v="1.38"/>
    <n v="1"/>
    <n v="24714.42"/>
    <n v="0"/>
    <n v="0"/>
    <n v="0"/>
    <s v="Хирургия"/>
    <n v="0.9"/>
    <s v="Онкология"/>
    <n v="0"/>
  </r>
  <r>
    <x v="4"/>
    <x v="4"/>
    <x v="0"/>
    <n v="20171246"/>
    <s v="Операции на коже, подкожной клетчатке, придатках кожи (уровень 4)"/>
    <n v="7"/>
    <n v="3"/>
    <n v="10"/>
    <n v="2.41"/>
    <n v="1.4"/>
    <n v="60424.966"/>
    <n v="422974.76199999999"/>
    <n v="181274.89799999999"/>
    <n v="604249.65999999992"/>
    <s v="Хирургия"/>
    <n v="0.9"/>
    <s v="Хирургия (комбустиология)"/>
    <n v="24.1"/>
  </r>
  <r>
    <x v="4"/>
    <x v="4"/>
    <x v="0"/>
    <n v="20171246"/>
    <s v="Операции на коже, подкожной клетчатке, придатках кожи (уровень 4)"/>
    <n v="7"/>
    <n v="3"/>
    <n v="10"/>
    <n v="2.41"/>
    <n v="1.4"/>
    <n v="60424.966"/>
    <n v="422974.76199999999"/>
    <n v="181274.89799999999"/>
    <n v="604249.65999999992"/>
    <s v="Хирургия"/>
    <n v="0.9"/>
    <s v="Травматология"/>
    <n v="24.1"/>
  </r>
  <r>
    <x v="8"/>
    <x v="8"/>
    <x v="0"/>
    <n v="20171246"/>
    <s v="Операции на коже, подкожной клетчатке, придатках кожи (уровень 4)"/>
    <n v="1"/>
    <n v="1"/>
    <n v="2"/>
    <n v="2.41"/>
    <n v="1"/>
    <n v="43160.69"/>
    <n v="43160.69"/>
    <n v="43160.69"/>
    <n v="86321.38"/>
    <s v="Хирургия"/>
    <n v="0.9"/>
    <s v="Хирургия"/>
    <n v="4.82"/>
  </r>
  <r>
    <x v="13"/>
    <x v="13"/>
    <x v="0"/>
    <n v="20171246"/>
    <s v="Операции на коже, подкожной клетчатке, придатках кожи (уровень 4)"/>
    <n v="10"/>
    <n v="3"/>
    <n v="13"/>
    <n v="2.41"/>
    <n v="1"/>
    <n v="43160.69"/>
    <n v="431606.9"/>
    <n v="129482.07"/>
    <n v="561088.97"/>
    <s v="Хирургия"/>
    <n v="0.9"/>
    <s v="Детская хирургия"/>
    <n v="31.330000000000002"/>
  </r>
  <r>
    <x v="16"/>
    <x v="16"/>
    <x v="0"/>
    <n v="20171246"/>
    <s v="Операции на коже, подкожной клетчатке, придатках кожи (уровень 4)"/>
    <n v="7"/>
    <n v="3"/>
    <n v="10"/>
    <n v="2.41"/>
    <n v="1.4"/>
    <n v="60424.966"/>
    <n v="422974.76199999999"/>
    <n v="181274.89799999999"/>
    <n v="604249.65999999992"/>
    <s v="Хирургия"/>
    <n v="0.9"/>
    <s v="Хирургия"/>
    <n v="24.1"/>
  </r>
  <r>
    <x v="15"/>
    <x v="15"/>
    <x v="0"/>
    <n v="20171246"/>
    <s v="Операции на коже, подкожной клетчатке, придатках кожи (уровень 4)"/>
    <n v="0"/>
    <n v="0"/>
    <n v="0"/>
    <n v="2.41"/>
    <n v="1"/>
    <n v="43160.69"/>
    <n v="0"/>
    <n v="0"/>
    <n v="0"/>
    <s v="Хирургия"/>
    <n v="0.9"/>
    <s v="Онкология"/>
    <n v="0"/>
  </r>
  <r>
    <x v="13"/>
    <x v="13"/>
    <x v="0"/>
    <n v="20171247"/>
    <s v="Операции на органах кроветворения и иммунной системы (уровень 1)"/>
    <n v="2"/>
    <n v="2"/>
    <n v="4"/>
    <n v="1.43"/>
    <n v="1"/>
    <n v="25609.87"/>
    <n v="51219.74"/>
    <n v="51219.74"/>
    <n v="102439.48"/>
    <s v="Хирургия"/>
    <n v="0.9"/>
    <s v="Детская хирургия"/>
    <n v="5.72"/>
  </r>
  <r>
    <x v="0"/>
    <x v="0"/>
    <x v="0"/>
    <n v="20171247"/>
    <s v="Операции на органах кроветворения и иммунной системы (уровень 1)"/>
    <n v="3"/>
    <n v="0"/>
    <n v="3"/>
    <n v="1.43"/>
    <n v="0.875"/>
    <n v="22408.63625"/>
    <n v="67225.908750000002"/>
    <n v="0"/>
    <n v="67225.908750000002"/>
    <s v="Хирургия"/>
    <n v="0.9"/>
    <s v="Хирургия"/>
    <n v="4.29"/>
  </r>
  <r>
    <x v="15"/>
    <x v="15"/>
    <x v="0"/>
    <n v="20171247"/>
    <s v="Операции на органах кроветворения и иммунной системы (уровень 1)"/>
    <n v="13"/>
    <n v="3"/>
    <n v="16"/>
    <n v="1.43"/>
    <n v="1"/>
    <n v="25609.87"/>
    <n v="332928.31"/>
    <n v="76829.61"/>
    <n v="409757.92"/>
    <s v="Хирургия"/>
    <n v="0.9"/>
    <s v="Онкология"/>
    <n v="22.88"/>
  </r>
  <r>
    <x v="8"/>
    <x v="8"/>
    <x v="0"/>
    <n v="20171248"/>
    <s v="Операции на органах кроветворения и иммунной системы (уровень 2)"/>
    <n v="4"/>
    <n v="1"/>
    <n v="5"/>
    <n v="1.83"/>
    <n v="1"/>
    <n v="32773.47"/>
    <n v="131093.88"/>
    <n v="32773.47"/>
    <n v="163867.35"/>
    <s v="Хирургия"/>
    <n v="0.9"/>
    <s v="Хирургия"/>
    <n v="9.15"/>
  </r>
  <r>
    <x v="9"/>
    <x v="9"/>
    <x v="0"/>
    <n v="20171248"/>
    <s v="Операции на органах кроветворения и иммунной системы (уровень 2)"/>
    <n v="2"/>
    <m/>
    <n v="2"/>
    <n v="1.83"/>
    <n v="1.4"/>
    <n v="45882.858"/>
    <n v="91765.716"/>
    <n v="0"/>
    <n v="91765.716"/>
    <s v="Хирургия"/>
    <n v="0.9"/>
    <s v="Хирургия"/>
    <n v="3.66"/>
  </r>
  <r>
    <x v="13"/>
    <x v="13"/>
    <x v="0"/>
    <n v="20171248"/>
    <s v="Операции на органах кроветворения и иммунной системы (уровень 2)"/>
    <n v="4"/>
    <n v="2"/>
    <n v="6"/>
    <n v="1.83"/>
    <n v="1"/>
    <n v="32773.47"/>
    <n v="131093.88"/>
    <n v="65546.94"/>
    <n v="196640.82"/>
    <s v="Хирургия"/>
    <n v="0.9"/>
    <s v="Детская хирургия"/>
    <n v="10.98"/>
  </r>
  <r>
    <x v="16"/>
    <x v="16"/>
    <x v="0"/>
    <n v="20171248"/>
    <s v="Операции на органах кроветворения и иммунной системы (уровень 2)"/>
    <n v="2"/>
    <n v="0"/>
    <n v="2"/>
    <n v="1.83"/>
    <n v="1.4"/>
    <n v="45882.858"/>
    <n v="91765.716"/>
    <n v="0"/>
    <n v="91765.716"/>
    <s v="Хирургия"/>
    <n v="0.9"/>
    <s v="Хирургия"/>
    <n v="3.66"/>
  </r>
  <r>
    <x v="15"/>
    <x v="15"/>
    <x v="0"/>
    <n v="20171248"/>
    <s v="Операции на органах кроветворения и иммунной системы (уровень 2)"/>
    <n v="0"/>
    <n v="0"/>
    <n v="0"/>
    <n v="1.83"/>
    <n v="1"/>
    <n v="32773.47"/>
    <n v="0"/>
    <n v="0"/>
    <n v="0"/>
    <s v="Хирургия"/>
    <n v="0.9"/>
    <s v="Онкология"/>
    <n v="0"/>
  </r>
  <r>
    <x v="16"/>
    <x v="16"/>
    <x v="0"/>
    <n v="20171249"/>
    <s v="Операции на органах кроветворения и иммунной системы (уровень 3)"/>
    <n v="2"/>
    <n v="0"/>
    <n v="2"/>
    <n v="2.16"/>
    <n v="1.4"/>
    <n v="54156.815999999999"/>
    <n v="108313.632"/>
    <n v="0"/>
    <n v="108313.632"/>
    <s v="Хирургия"/>
    <n v="0.9"/>
    <s v="Хирургия"/>
    <n v="4.32"/>
  </r>
  <r>
    <x v="9"/>
    <x v="9"/>
    <x v="0"/>
    <n v="20171250"/>
    <s v="Операции на эндокринных железах кроме гипофиза (уровень 1)"/>
    <n v="2"/>
    <m/>
    <n v="2"/>
    <n v="1.81"/>
    <n v="1.4"/>
    <n v="45381.405999999995"/>
    <n v="90762.811999999991"/>
    <n v="0"/>
    <n v="90762.811999999991"/>
    <s v="Хирургия"/>
    <n v="0.9"/>
    <s v="Хирургия"/>
    <n v="3.62"/>
  </r>
  <r>
    <x v="16"/>
    <x v="16"/>
    <x v="0"/>
    <n v="20171250"/>
    <s v="Операции на эндокринных железах кроме гипофиза (уровень 1)"/>
    <n v="60"/>
    <n v="30"/>
    <n v="90"/>
    <n v="1.81"/>
    <n v="1.4"/>
    <n v="45381.405999999995"/>
    <n v="2722884.36"/>
    <n v="1361442.18"/>
    <n v="4084326.54"/>
    <s v="Хирургия"/>
    <n v="0.9"/>
    <s v="Хирургия"/>
    <n v="162.9"/>
  </r>
  <r>
    <x v="6"/>
    <x v="6"/>
    <x v="0"/>
    <n v="20171252"/>
    <s v="Болезни молочной железы, новообразования молочной железы доброкачественные, in situ, неопределенного и неизвестного характера"/>
    <n v="15"/>
    <m/>
    <n v="15"/>
    <n v="0.73"/>
    <n v="0.88"/>
    <n v="11504.741599999999"/>
    <n v="172571.12399999998"/>
    <n v="0"/>
    <n v="172571.12399999998"/>
    <s v="Хирургия"/>
    <n v="0.9"/>
    <s v="Хирургия"/>
    <n v="10.95"/>
  </r>
  <r>
    <x v="13"/>
    <x v="13"/>
    <x v="0"/>
    <n v="20171252"/>
    <s v="Болезни молочной железы, новообразования молочной железы доброкачественные, in situ, неопределенного и неизвестного характера"/>
    <n v="2"/>
    <n v="1"/>
    <n v="3"/>
    <n v="0.73"/>
    <n v="1"/>
    <n v="13073.57"/>
    <n v="26147.14"/>
    <n v="13073.57"/>
    <n v="39220.71"/>
    <s v="Хирургия"/>
    <n v="0.9"/>
    <s v="Детская хирургия"/>
    <n v="2.19"/>
  </r>
  <r>
    <x v="16"/>
    <x v="16"/>
    <x v="0"/>
    <n v="20171252"/>
    <s v="Болезни молочной железы, новообразования молочной железы доброкачественные, in situ, неопределенного и неизвестного характера"/>
    <n v="7"/>
    <n v="3"/>
    <n v="10"/>
    <n v="0.73"/>
    <n v="1.4"/>
    <n v="18302.998"/>
    <n v="128120.986"/>
    <n v="54908.993999999999"/>
    <n v="183029.98"/>
    <s v="Хирургия"/>
    <n v="0.9"/>
    <s v="Хирургия"/>
    <n v="7.3"/>
  </r>
  <r>
    <x v="3"/>
    <x v="3"/>
    <x v="0"/>
    <n v="20171253"/>
    <s v="Артрозы, другие поражения суставов, болезни мягких тканей"/>
    <n v="167"/>
    <n v="13"/>
    <n v="180"/>
    <n v="0.76"/>
    <n v="1"/>
    <n v="13610.84"/>
    <n v="2273010.2799999998"/>
    <n v="176940.92"/>
    <n v="2449951.1999999997"/>
    <s v="Хирургия"/>
    <n v="0.9"/>
    <s v="Травматология"/>
    <n v="136.80000000000001"/>
  </r>
  <r>
    <x v="3"/>
    <x v="3"/>
    <x v="0"/>
    <n v="20171253"/>
    <s v="Артрозы, другие поражения суставов, болезни мягких тканей"/>
    <n v="30"/>
    <m/>
    <n v="30"/>
    <n v="0.76"/>
    <n v="1"/>
    <n v="13610.84"/>
    <n v="408325.2"/>
    <n v="0"/>
    <n v="408325.2"/>
    <s v="Хирургия"/>
    <n v="0.9"/>
    <s v="Хирургия"/>
    <n v="22.8"/>
  </r>
  <r>
    <x v="4"/>
    <x v="4"/>
    <x v="0"/>
    <n v="20171253"/>
    <s v="Артрозы, другие поражения суставов, болезни мягких тканей"/>
    <n v="35"/>
    <n v="15"/>
    <n v="50"/>
    <n v="0.76"/>
    <n v="1"/>
    <n v="13610.84"/>
    <n v="476379.4"/>
    <n v="204162.6"/>
    <n v="680542"/>
    <s v="Хирургия"/>
    <n v="0.9"/>
    <s v="Инфекционные болезни"/>
    <n v="38"/>
  </r>
  <r>
    <x v="4"/>
    <x v="4"/>
    <x v="0"/>
    <n v="20171253"/>
    <s v="Артрозы, другие поражения суставов, болезни мягких тканей"/>
    <n v="35"/>
    <n v="15"/>
    <n v="50"/>
    <n v="0.76"/>
    <n v="1"/>
    <n v="13610.84"/>
    <n v="476379.4"/>
    <n v="204162.6"/>
    <n v="680542"/>
    <s v="Хирургия"/>
    <n v="0.9"/>
    <s v="Травматология"/>
    <n v="38"/>
  </r>
  <r>
    <x v="4"/>
    <x v="4"/>
    <x v="0"/>
    <n v="20171253"/>
    <s v="Артрозы, другие поражения суставов, болезни мягких тканей"/>
    <n v="11"/>
    <n v="5"/>
    <n v="16"/>
    <n v="0.76"/>
    <n v="1"/>
    <n v="13610.84"/>
    <n v="149719.24"/>
    <n v="68054.2"/>
    <n v="217773.44"/>
    <s v="Хирургия"/>
    <n v="0.9"/>
    <s v="Хирургия"/>
    <n v="12.16"/>
  </r>
  <r>
    <x v="6"/>
    <x v="6"/>
    <x v="0"/>
    <n v="20171253"/>
    <s v="Артрозы, другие поражения суставов, болезни мягких тканей"/>
    <n v="61"/>
    <m/>
    <n v="61"/>
    <n v="0.76"/>
    <n v="1"/>
    <n v="13610.84"/>
    <n v="830261.24"/>
    <n v="0"/>
    <n v="830261.24"/>
    <s v="Хирургия"/>
    <n v="0.9"/>
    <s v="Терапия"/>
    <n v="46.36"/>
  </r>
  <r>
    <x v="6"/>
    <x v="6"/>
    <x v="0"/>
    <n v="20171253"/>
    <s v="Артрозы, другие поражения суставов, болезни мягких тканей"/>
    <n v="136"/>
    <m/>
    <n v="136"/>
    <n v="0.76"/>
    <n v="1"/>
    <n v="13610.84"/>
    <n v="1851074.24"/>
    <n v="0"/>
    <n v="1851074.24"/>
    <s v="Хирургия"/>
    <n v="0.9"/>
    <s v="Травматология"/>
    <n v="103.36"/>
  </r>
  <r>
    <x v="6"/>
    <x v="6"/>
    <x v="0"/>
    <n v="20171253"/>
    <s v="Артрозы, другие поражения суставов, болезни мягких тканей"/>
    <n v="70"/>
    <m/>
    <n v="70"/>
    <n v="0.76"/>
    <n v="1"/>
    <n v="13610.84"/>
    <n v="952758.8"/>
    <n v="0"/>
    <n v="952758.8"/>
    <s v="Хирургия"/>
    <n v="0.9"/>
    <s v="Хирургия"/>
    <n v="53.2"/>
  </r>
  <r>
    <x v="7"/>
    <x v="7"/>
    <x v="0"/>
    <n v="20171253"/>
    <s v="Артрозы, другие поражения суставов, болезни мягких тканей"/>
    <n v="12"/>
    <m/>
    <n v="12"/>
    <n v="0.76"/>
    <n v="1"/>
    <n v="13610.84"/>
    <n v="163330.08000000002"/>
    <n v="0"/>
    <n v="163330.08000000002"/>
    <s v="Хирургия"/>
    <n v="0.9"/>
    <s v="Инфекционные болезни"/>
    <n v="9.120000000000001"/>
  </r>
  <r>
    <x v="8"/>
    <x v="8"/>
    <x v="0"/>
    <n v="20171253"/>
    <s v="Артрозы, другие поражения суставов, болезни мягких тканей"/>
    <n v="2"/>
    <n v="1"/>
    <n v="3"/>
    <n v="0.76"/>
    <n v="1"/>
    <n v="13610.84"/>
    <n v="27221.68"/>
    <n v="13610.84"/>
    <n v="40832.520000000004"/>
    <s v="Хирургия"/>
    <n v="0.9"/>
    <s v="Травматология"/>
    <n v="2.2800000000000002"/>
  </r>
  <r>
    <x v="8"/>
    <x v="8"/>
    <x v="0"/>
    <n v="20171253"/>
    <s v="Артрозы, другие поражения суставов, болезни мягких тканей"/>
    <n v="23"/>
    <n v="7"/>
    <n v="30"/>
    <n v="0.76"/>
    <n v="1"/>
    <n v="13610.84"/>
    <n v="313049.32"/>
    <n v="95275.88"/>
    <n v="408325.2"/>
    <s v="Хирургия"/>
    <n v="0.9"/>
    <s v="Хирургия"/>
    <n v="22.8"/>
  </r>
  <r>
    <x v="8"/>
    <x v="8"/>
    <x v="0"/>
    <n v="20171253"/>
    <s v="Артрозы, другие поражения суставов, болезни мягких тканей"/>
    <n v="8"/>
    <n v="2"/>
    <n v="10"/>
    <n v="0.76"/>
    <n v="1"/>
    <n v="13610.84"/>
    <n v="108886.72"/>
    <n v="27221.68"/>
    <n v="136108.4"/>
    <s v="Хирургия"/>
    <n v="0.9"/>
    <s v="Челюстно-лицевая хирургия"/>
    <n v="7.6"/>
  </r>
  <r>
    <x v="9"/>
    <x v="9"/>
    <x v="0"/>
    <n v="20171253"/>
    <s v="Артрозы, другие поражения суставов, болезни мягких тканей"/>
    <n v="179"/>
    <n v="41"/>
    <n v="220"/>
    <n v="0.76"/>
    <n v="1"/>
    <n v="13610.84"/>
    <n v="2436340.36"/>
    <n v="558044.44000000006"/>
    <n v="2994384.8"/>
    <s v="Хирургия"/>
    <n v="0.9"/>
    <s v="Ревматология"/>
    <n v="167.2"/>
  </r>
  <r>
    <x v="10"/>
    <x v="10"/>
    <x v="0"/>
    <n v="20171253"/>
    <s v="Артрозы, другие поражения суставов, болезни мягких тканей"/>
    <n v="10"/>
    <m/>
    <n v="10"/>
    <n v="0.76"/>
    <n v="1"/>
    <n v="13610.84"/>
    <n v="136108.4"/>
    <n v="0"/>
    <n v="136108.4"/>
    <s v="Хирургия"/>
    <n v="0.9"/>
    <s v="Хирургия"/>
    <n v="7.6"/>
  </r>
  <r>
    <x v="13"/>
    <x v="13"/>
    <x v="0"/>
    <n v="20171253"/>
    <s v="Артрозы, другие поражения суставов, болезни мягких тканей"/>
    <n v="30"/>
    <n v="10"/>
    <n v="40"/>
    <n v="0.76"/>
    <n v="1"/>
    <n v="13610.84"/>
    <n v="408325.2"/>
    <n v="136108.4"/>
    <n v="544433.6"/>
    <s v="Хирургия"/>
    <n v="0.9"/>
    <s v="Ревматология"/>
    <n v="30.4"/>
  </r>
  <r>
    <x v="13"/>
    <x v="13"/>
    <x v="0"/>
    <n v="20171253"/>
    <s v="Артрозы, другие поражения суставов, болезни мягких тканей"/>
    <n v="70"/>
    <n v="20"/>
    <n v="90"/>
    <n v="0.76"/>
    <n v="1"/>
    <n v="13610.84"/>
    <n v="952758.8"/>
    <n v="272216.8"/>
    <n v="1224975.6000000001"/>
    <s v="Хирургия"/>
    <n v="0.9"/>
    <s v="Ортопедия"/>
    <n v="68.400000000000006"/>
  </r>
  <r>
    <x v="16"/>
    <x v="16"/>
    <x v="0"/>
    <n v="20171253"/>
    <s v="Артрозы, другие поражения суставов, болезни мягких тканей"/>
    <n v="7"/>
    <n v="3"/>
    <n v="10"/>
    <n v="0.76"/>
    <n v="1"/>
    <n v="13610.84"/>
    <n v="95275.88"/>
    <n v="40832.520000000004"/>
    <n v="136108.40000000002"/>
    <s v="Хирургия"/>
    <n v="0.9"/>
    <s v="Хирургия"/>
    <n v="7.6"/>
  </r>
  <r>
    <x v="14"/>
    <x v="14"/>
    <x v="0"/>
    <n v="20171253"/>
    <s v="Артрозы, другие поражения суставов, болезни мягких тканей"/>
    <n v="16"/>
    <n v="2"/>
    <n v="18"/>
    <n v="0.76"/>
    <n v="1"/>
    <n v="13610.84"/>
    <n v="217773.44"/>
    <n v="27221.68"/>
    <n v="244995.12"/>
    <s v="Хирургия"/>
    <n v="0.9"/>
    <s v="Хирургия"/>
    <n v="13.68"/>
  </r>
  <r>
    <x v="4"/>
    <x v="4"/>
    <x v="0"/>
    <n v="20171254"/>
    <s v="Остеомиелит (уровень 1)"/>
    <n v="11"/>
    <n v="5"/>
    <n v="16"/>
    <n v="2.42"/>
    <n v="1.4"/>
    <n v="60675.691999999995"/>
    <n v="667432.61199999996"/>
    <n v="303378.45999999996"/>
    <n v="970811.07199999993"/>
    <s v="Хирургия"/>
    <n v="0.9"/>
    <s v="Травматология"/>
    <n v="38.72"/>
  </r>
  <r>
    <x v="10"/>
    <x v="10"/>
    <x v="0"/>
    <n v="20171254"/>
    <s v="Остеомиелит (уровень 1)"/>
    <n v="19"/>
    <n v="1"/>
    <n v="20"/>
    <n v="2.42"/>
    <n v="0.875"/>
    <n v="37922.307499999995"/>
    <n v="720523.84249999991"/>
    <n v="37922.307499999995"/>
    <n v="758446.14999999991"/>
    <s v="Хирургия"/>
    <n v="0.9"/>
    <s v="Хирургия"/>
    <n v="48.4"/>
  </r>
  <r>
    <x v="13"/>
    <x v="13"/>
    <x v="0"/>
    <n v="20171254"/>
    <s v="Остеомиелит (уровень 1)"/>
    <n v="6"/>
    <n v="2"/>
    <n v="8"/>
    <n v="2.42"/>
    <n v="1"/>
    <n v="43339.78"/>
    <n v="260038.68"/>
    <n v="86679.56"/>
    <n v="346718.24"/>
    <s v="Хирургия"/>
    <n v="0.9"/>
    <s v="Детская хирургия"/>
    <n v="19.36"/>
  </r>
  <r>
    <x v="16"/>
    <x v="16"/>
    <x v="0"/>
    <n v="20171254"/>
    <s v="Остеомиелит (уровень 1)"/>
    <n v="10"/>
    <n v="5"/>
    <n v="15"/>
    <n v="2.42"/>
    <n v="1.4"/>
    <n v="60675.691999999995"/>
    <n v="606756.91999999993"/>
    <n v="303378.45999999996"/>
    <n v="910135.37999999989"/>
    <s v="Хирургия"/>
    <n v="0.9"/>
    <s v="Хирургия"/>
    <n v="36.299999999999997"/>
  </r>
  <r>
    <x v="0"/>
    <x v="0"/>
    <x v="0"/>
    <n v="20171254"/>
    <s v="Остеомиелит (уровень 1)"/>
    <n v="3"/>
    <n v="0"/>
    <n v="3"/>
    <n v="2.42"/>
    <n v="0.875"/>
    <n v="37922.307499999995"/>
    <n v="113766.92249999999"/>
    <n v="0"/>
    <n v="113766.92249999999"/>
    <s v="Хирургия"/>
    <n v="0.9"/>
    <s v="Хирургия"/>
    <n v="7.26"/>
  </r>
  <r>
    <x v="11"/>
    <x v="11"/>
    <x v="0"/>
    <n v="20171254"/>
    <s v="Остеомиелит (уровень 1)"/>
    <n v="5"/>
    <n v="0"/>
    <n v="5"/>
    <n v="2.42"/>
    <n v="0.95099999999999996"/>
    <n v="41216.13078"/>
    <n v="206080.6539"/>
    <n v="0"/>
    <n v="206080.6539"/>
    <s v="Хирургия"/>
    <n v="0.9"/>
    <s v="Хирургия"/>
    <n v="12.1"/>
  </r>
  <r>
    <x v="3"/>
    <x v="3"/>
    <x v="0"/>
    <n v="20171255"/>
    <s v="Остеомиелит (уровень 2)"/>
    <n v="5"/>
    <m/>
    <n v="5"/>
    <n v="3.51"/>
    <n v="0.95099999999999996"/>
    <n v="59780.421089999996"/>
    <n v="298902.10544999997"/>
    <n v="0"/>
    <n v="298902.10544999997"/>
    <s v="Хирургия"/>
    <n v="0.9"/>
    <s v="Травматология"/>
    <n v="17.549999999999997"/>
  </r>
  <r>
    <x v="3"/>
    <x v="3"/>
    <x v="0"/>
    <n v="20171255"/>
    <s v="Остеомиелит (уровень 2)"/>
    <n v="20"/>
    <m/>
    <n v="20"/>
    <n v="3.51"/>
    <n v="0.95099999999999996"/>
    <n v="59780.421089999996"/>
    <n v="1195608.4217999999"/>
    <n v="0"/>
    <n v="1195608.4217999999"/>
    <s v="Хирургия"/>
    <n v="0.9"/>
    <s v="Хирургия"/>
    <n v="70.199999999999989"/>
  </r>
  <r>
    <x v="4"/>
    <x v="4"/>
    <x v="0"/>
    <n v="20171255"/>
    <s v="Остеомиелит (уровень 2)"/>
    <n v="7"/>
    <n v="3"/>
    <n v="10"/>
    <n v="3.51"/>
    <n v="1.4"/>
    <n v="88004.826000000001"/>
    <n v="616033.78200000001"/>
    <n v="264014.478"/>
    <n v="880048.26"/>
    <s v="Хирургия"/>
    <n v="0.9"/>
    <s v="Ортопедия"/>
    <n v="35.099999999999994"/>
  </r>
  <r>
    <x v="4"/>
    <x v="4"/>
    <x v="0"/>
    <n v="20171255"/>
    <s v="Остеомиелит (уровень 2)"/>
    <n v="17"/>
    <n v="8"/>
    <n v="25"/>
    <n v="3.51"/>
    <n v="1.4"/>
    <n v="88004.826000000001"/>
    <n v="1496082.0419999999"/>
    <n v="704038.60800000001"/>
    <n v="2200120.65"/>
    <s v="Хирургия"/>
    <n v="0.9"/>
    <s v="Травматология"/>
    <n v="87.75"/>
  </r>
  <r>
    <x v="7"/>
    <x v="7"/>
    <x v="0"/>
    <n v="20171255"/>
    <s v="Остеомиелит (уровень 2)"/>
    <n v="5"/>
    <m/>
    <n v="5"/>
    <n v="3.51"/>
    <n v="0.875"/>
    <n v="55003.016250000001"/>
    <n v="275015.08124999999"/>
    <n v="0"/>
    <n v="275015.08124999999"/>
    <s v="Хирургия"/>
    <n v="0.9"/>
    <s v="Хирургия"/>
    <n v="17.549999999999997"/>
  </r>
  <r>
    <x v="13"/>
    <x v="13"/>
    <x v="0"/>
    <n v="20171255"/>
    <s v="Остеомиелит (уровень 2)"/>
    <n v="8"/>
    <n v="1"/>
    <n v="9"/>
    <n v="3.51"/>
    <n v="1"/>
    <n v="62860.59"/>
    <n v="502884.72"/>
    <n v="62860.59"/>
    <n v="565745.30999999994"/>
    <s v="Хирургия"/>
    <n v="0.9"/>
    <s v="Детская хирургия"/>
    <n v="31.589999999999996"/>
  </r>
  <r>
    <x v="16"/>
    <x v="16"/>
    <x v="0"/>
    <n v="20171255"/>
    <s v="Остеомиелит (уровень 2)"/>
    <n v="7"/>
    <n v="3"/>
    <n v="10"/>
    <n v="3.51"/>
    <n v="1.4"/>
    <n v="88004.826000000001"/>
    <n v="616033.78200000001"/>
    <n v="264014.478"/>
    <n v="880048.26"/>
    <s v="Хирургия"/>
    <n v="0.9"/>
    <s v="Хирургия"/>
    <n v="35.099999999999994"/>
  </r>
  <r>
    <x v="16"/>
    <x v="16"/>
    <x v="0"/>
    <n v="20171256"/>
    <s v="Остеомиелит (уровень 3)"/>
    <n v="7"/>
    <n v="3"/>
    <n v="10"/>
    <n v="4.0199999999999996"/>
    <n v="1.4"/>
    <n v="100791.85199999998"/>
    <n v="705542.96399999992"/>
    <n v="302375.55599999998"/>
    <n v="1007918.5199999999"/>
    <s v="Хирургия"/>
    <n v="0.9"/>
    <s v="Хирургия"/>
    <n v="40.199999999999996"/>
  </r>
  <r>
    <x v="8"/>
    <x v="8"/>
    <x v="0"/>
    <n v="20171257"/>
    <s v="Доброкачественные новообразования костно-мышечной системы и соединительной ткани"/>
    <n v="1"/>
    <n v="1"/>
    <n v="2"/>
    <n v="0.84"/>
    <n v="1"/>
    <n v="15043.56"/>
    <n v="15043.56"/>
    <n v="15043.56"/>
    <n v="30087.119999999999"/>
    <s v="Хирургия"/>
    <n v="0.9"/>
    <s v="Хирургия"/>
    <n v="1.68"/>
  </r>
  <r>
    <x v="8"/>
    <x v="8"/>
    <x v="0"/>
    <n v="20171257"/>
    <s v="Доброкачественные новообразования костно-мышечной системы и соединительной ткани"/>
    <n v="4"/>
    <n v="1"/>
    <n v="5"/>
    <n v="0.84"/>
    <n v="1"/>
    <n v="15043.56"/>
    <n v="60174.239999999998"/>
    <n v="15043.56"/>
    <n v="75217.8"/>
    <s v="Хирургия"/>
    <n v="0.9"/>
    <s v="Челюстно-лицевая хирургия"/>
    <n v="4.2"/>
  </r>
  <r>
    <x v="13"/>
    <x v="13"/>
    <x v="0"/>
    <n v="20171257"/>
    <s v="Доброкачественные новообразования костно-мышечной системы и соединительной ткани"/>
    <n v="10"/>
    <n v="5"/>
    <n v="15"/>
    <n v="0.84"/>
    <n v="1"/>
    <n v="15043.56"/>
    <n v="150435.6"/>
    <n v="75217.8"/>
    <n v="225653.40000000002"/>
    <s v="Хирургия"/>
    <n v="0.9"/>
    <s v="Детская хирургия"/>
    <n v="12.6"/>
  </r>
  <r>
    <x v="4"/>
    <x v="4"/>
    <x v="0"/>
    <n v="20171258"/>
    <s v="Доброкачественные новообразования, новообразования in situ кожи, жировой ткани"/>
    <n v="3"/>
    <n v="2"/>
    <n v="5"/>
    <n v="0.66"/>
    <n v="1.4"/>
    <n v="16547.915999999997"/>
    <n v="49643.747999999992"/>
    <n v="33095.831999999995"/>
    <n v="82739.579999999987"/>
    <s v="Хирургия"/>
    <n v="0.9"/>
    <s v="Хирургия"/>
    <n v="3.3000000000000003"/>
  </r>
  <r>
    <x v="7"/>
    <x v="7"/>
    <x v="0"/>
    <n v="20171258"/>
    <s v="Доброкачественные новообразования, новообразования in situ кожи, жировой ткани"/>
    <n v="11"/>
    <m/>
    <n v="11"/>
    <n v="0.66"/>
    <n v="0.875"/>
    <n v="10342.4475"/>
    <n v="113766.9225"/>
    <n v="0"/>
    <n v="113766.9225"/>
    <s v="Хирургия"/>
    <n v="0.9"/>
    <s v="Хирургия"/>
    <n v="7.2600000000000007"/>
  </r>
  <r>
    <x v="8"/>
    <x v="8"/>
    <x v="0"/>
    <n v="20171258"/>
    <s v="Доброкачественные новообразования, новообразования in situ кожи, жировой ткани"/>
    <n v="2"/>
    <n v="1"/>
    <n v="3"/>
    <n v="0.66"/>
    <n v="1"/>
    <n v="11819.94"/>
    <n v="23639.88"/>
    <n v="11819.94"/>
    <n v="35459.82"/>
    <s v="Хирургия"/>
    <n v="0.9"/>
    <s v="Хирургия"/>
    <n v="1.98"/>
  </r>
  <r>
    <x v="8"/>
    <x v="8"/>
    <x v="0"/>
    <n v="20171258"/>
    <s v="Доброкачественные новообразования, новообразования in situ кожи, жировой ткани"/>
    <n v="2"/>
    <n v="1"/>
    <n v="3"/>
    <n v="0.66"/>
    <n v="1"/>
    <n v="11819.94"/>
    <n v="23639.88"/>
    <n v="11819.94"/>
    <n v="35459.82"/>
    <s v="Хирургия"/>
    <n v="0.9"/>
    <s v="Челюстно-лицевая хирургия"/>
    <n v="1.98"/>
  </r>
  <r>
    <x v="10"/>
    <x v="10"/>
    <x v="0"/>
    <n v="20171258"/>
    <s v="Доброкачественные новообразования, новообразования in situ кожи, жировой ткани"/>
    <n v="29"/>
    <n v="1"/>
    <n v="30"/>
    <n v="0.66"/>
    <n v="0.875"/>
    <n v="10342.4475"/>
    <n v="299930.97749999998"/>
    <n v="10342.4475"/>
    <n v="310273.42499999999"/>
    <s v="Хирургия"/>
    <n v="0.9"/>
    <s v="Хирургия"/>
    <n v="19.8"/>
  </r>
  <r>
    <x v="13"/>
    <x v="13"/>
    <x v="0"/>
    <n v="20171258"/>
    <s v="Доброкачественные новообразования, новообразования in situ кожи, жировой ткани"/>
    <n v="40"/>
    <n v="30"/>
    <n v="70"/>
    <n v="0.66"/>
    <n v="1"/>
    <n v="11819.94"/>
    <n v="472797.60000000003"/>
    <n v="354598.2"/>
    <n v="827395.8"/>
    <s v="Хирургия"/>
    <n v="0.9"/>
    <s v="Детская хирургия"/>
    <n v="46.2"/>
  </r>
  <r>
    <x v="14"/>
    <x v="14"/>
    <x v="0"/>
    <n v="20171258"/>
    <s v="Доброкачественные новообразования, новообразования in situ кожи, жировой ткани"/>
    <n v="3"/>
    <n v="0"/>
    <n v="3"/>
    <n v="0.66"/>
    <n v="0.8"/>
    <n v="9455.9520000000011"/>
    <n v="28367.856000000003"/>
    <n v="0"/>
    <n v="28367.856000000003"/>
    <s v="Хирургия"/>
    <n v="0.9"/>
    <s v="Хирургия"/>
    <n v="1.98"/>
  </r>
  <r>
    <x v="3"/>
    <x v="3"/>
    <x v="0"/>
    <n v="20171259"/>
    <s v="Открытые раны, поверхностные, другие и неуточненные травмы"/>
    <n v="48"/>
    <n v="2"/>
    <n v="50"/>
    <n v="0.37"/>
    <n v="1"/>
    <n v="6626.33"/>
    <n v="318063.83999999997"/>
    <n v="13252.66"/>
    <n v="331316.49999999994"/>
    <s v="Хирургия"/>
    <n v="0.9"/>
    <s v="Травматология"/>
    <n v="18.5"/>
  </r>
  <r>
    <x v="4"/>
    <x v="4"/>
    <x v="0"/>
    <n v="20171259"/>
    <s v="Открытые раны, поверхностные, другие и неуточненные травмы"/>
    <n v="70"/>
    <n v="30"/>
    <n v="100"/>
    <n v="0.37"/>
    <n v="1"/>
    <n v="6626.33"/>
    <n v="463843.1"/>
    <n v="198789.9"/>
    <n v="662633"/>
    <s v="Хирургия"/>
    <n v="0.9"/>
    <s v="Травматология"/>
    <n v="37"/>
  </r>
  <r>
    <x v="4"/>
    <x v="4"/>
    <x v="0"/>
    <n v="20171259"/>
    <s v="Открытые раны, поверхностные, другие и неуточненные травмы"/>
    <n v="6"/>
    <n v="3"/>
    <n v="9"/>
    <n v="0.37"/>
    <n v="1"/>
    <n v="6626.33"/>
    <n v="39757.979999999996"/>
    <n v="19878.989999999998"/>
    <n v="59636.969999999994"/>
    <s v="Хирургия"/>
    <n v="0.9"/>
    <s v="Хирургия"/>
    <n v="3.33"/>
  </r>
  <r>
    <x v="6"/>
    <x v="6"/>
    <x v="0"/>
    <n v="20171259"/>
    <s v="Открытые раны, поверхностные, другие и неуточненные травмы"/>
    <n v="68"/>
    <n v="1"/>
    <n v="69"/>
    <n v="0.37"/>
    <n v="1"/>
    <n v="6626.33"/>
    <n v="450590.44"/>
    <n v="6626.33"/>
    <n v="457216.77"/>
    <s v="Хирургия"/>
    <n v="0.9"/>
    <s v="Травматология"/>
    <n v="25.53"/>
  </r>
  <r>
    <x v="7"/>
    <x v="7"/>
    <x v="0"/>
    <n v="20171259"/>
    <s v="Открытые раны, поверхностные, другие и неуточненные травмы"/>
    <n v="11"/>
    <m/>
    <n v="11"/>
    <n v="0.37"/>
    <n v="1"/>
    <n v="6626.33"/>
    <n v="72889.63"/>
    <n v="0"/>
    <n v="72889.63"/>
    <s v="Хирургия"/>
    <n v="0.9"/>
    <s v="Хирургия"/>
    <n v="4.07"/>
  </r>
  <r>
    <x v="8"/>
    <x v="8"/>
    <x v="0"/>
    <n v="20171259"/>
    <s v="Открытые раны, поверхностные, другие и неуточненные травмы"/>
    <n v="1"/>
    <n v="1"/>
    <n v="2"/>
    <n v="0.37"/>
    <n v="1"/>
    <n v="6626.33"/>
    <n v="6626.33"/>
    <n v="6626.33"/>
    <n v="13252.66"/>
    <s v="Хирургия"/>
    <n v="0.9"/>
    <s v="Нейрохирургия"/>
    <n v="0.74"/>
  </r>
  <r>
    <x v="8"/>
    <x v="8"/>
    <x v="0"/>
    <n v="20171259"/>
    <s v="Открытые раны, поверхностные, другие и неуточненные травмы"/>
    <n v="16"/>
    <n v="4"/>
    <n v="20"/>
    <n v="0.37"/>
    <n v="1"/>
    <n v="6626.33"/>
    <n v="106021.28"/>
    <n v="26505.32"/>
    <n v="132526.6"/>
    <s v="Хирургия"/>
    <n v="0.9"/>
    <s v="Травматология"/>
    <n v="7.4"/>
  </r>
  <r>
    <x v="8"/>
    <x v="8"/>
    <x v="0"/>
    <n v="20171259"/>
    <s v="Открытые раны, поверхностные, другие и неуточненные травмы"/>
    <n v="4"/>
    <n v="1"/>
    <n v="5"/>
    <n v="0.37"/>
    <n v="1"/>
    <n v="6626.33"/>
    <n v="26505.32"/>
    <n v="6626.33"/>
    <n v="33131.65"/>
    <s v="Хирургия"/>
    <n v="0.9"/>
    <s v="Хирургия"/>
    <n v="1.85"/>
  </r>
  <r>
    <x v="10"/>
    <x v="10"/>
    <x v="0"/>
    <n v="20171259"/>
    <s v="Открытые раны, поверхностные, другие и неуточненные травмы"/>
    <n v="29"/>
    <n v="1"/>
    <n v="30"/>
    <n v="0.37"/>
    <n v="1"/>
    <n v="6626.33"/>
    <n v="192163.57"/>
    <n v="6626.33"/>
    <n v="198789.9"/>
    <s v="Хирургия"/>
    <n v="0.9"/>
    <s v="Хирургия"/>
    <n v="11.1"/>
  </r>
  <r>
    <x v="13"/>
    <x v="13"/>
    <x v="0"/>
    <n v="20171259"/>
    <s v="Открытые раны, поверхностные, другие и неуточненные травмы"/>
    <n v="20"/>
    <n v="4"/>
    <n v="24"/>
    <n v="0.37"/>
    <n v="1"/>
    <n v="6626.33"/>
    <n v="132526.6"/>
    <n v="26505.32"/>
    <n v="159031.92000000001"/>
    <s v="Хирургия"/>
    <n v="0.9"/>
    <s v="Детская хирургия"/>
    <n v="8.879999999999999"/>
  </r>
  <r>
    <x v="13"/>
    <x v="13"/>
    <x v="0"/>
    <n v="20171259"/>
    <s v="Открытые раны, поверхностные, другие и неуточненные травмы"/>
    <n v="100"/>
    <n v="11"/>
    <n v="111"/>
    <n v="0.37"/>
    <n v="1"/>
    <n v="6626.33"/>
    <n v="662633"/>
    <n v="72889.63"/>
    <n v="735522.63"/>
    <s v="Хирургия"/>
    <n v="0.9"/>
    <s v="Травматология"/>
    <n v="41.07"/>
  </r>
  <r>
    <x v="14"/>
    <x v="14"/>
    <x v="0"/>
    <n v="20171259"/>
    <s v="Открытые раны, поверхностные, другие и неуточненные травмы"/>
    <n v="2"/>
    <n v="0"/>
    <n v="2"/>
    <n v="0.37"/>
    <n v="1"/>
    <n v="6626.33"/>
    <n v="13252.66"/>
    <n v="0"/>
    <n v="13252.66"/>
    <s v="Хирургия"/>
    <n v="0.9"/>
    <s v="Хирургия"/>
    <n v="0.74"/>
  </r>
  <r>
    <x v="0"/>
    <x v="0"/>
    <x v="0"/>
    <n v="20171259"/>
    <s v="Открытые раны, поверхностные, другие и неуточненные травмы"/>
    <n v="28"/>
    <n v="2"/>
    <n v="30"/>
    <n v="0.37"/>
    <n v="1"/>
    <n v="6626.33"/>
    <n v="185537.24"/>
    <n v="13252.66"/>
    <n v="198789.9"/>
    <s v="Хирургия"/>
    <n v="0.9"/>
    <s v="Хирургия"/>
    <n v="11.1"/>
  </r>
  <r>
    <x v="11"/>
    <x v="11"/>
    <x v="0"/>
    <n v="20171259"/>
    <s v="Открытые раны, поверхностные, другие и неуточненные травмы"/>
    <n v="5"/>
    <n v="0"/>
    <n v="5"/>
    <n v="0.37"/>
    <n v="1"/>
    <n v="6626.33"/>
    <n v="33131.65"/>
    <n v="0"/>
    <n v="33131.65"/>
    <s v="Хирургия"/>
    <n v="0.9"/>
    <s v="Хирургия"/>
    <n v="1.85"/>
  </r>
  <r>
    <x v="2"/>
    <x v="2"/>
    <x v="0"/>
    <n v="20171260"/>
    <s v="Операции на молочной железе (кроме злокачественных новообразований)"/>
    <n v="4"/>
    <n v="2"/>
    <n v="6"/>
    <n v="1.19"/>
    <n v="0.88"/>
    <n v="18754.304799999998"/>
    <n v="75017.219199999992"/>
    <n v="37508.609599999996"/>
    <n v="112525.82879999999"/>
    <s v="Хирургия"/>
    <n v="0.9"/>
    <s v="Хирургия"/>
    <n v="7.14"/>
  </r>
  <r>
    <x v="16"/>
    <x v="16"/>
    <x v="0"/>
    <n v="20171260"/>
    <s v="Операции на молочной железе (кроме злокачественных новообразований)"/>
    <n v="7"/>
    <n v="3"/>
    <n v="10"/>
    <n v="1.19"/>
    <n v="1.4"/>
    <n v="29836.394"/>
    <n v="208854.758"/>
    <n v="89509.182000000001"/>
    <n v="298363.94"/>
    <s v="Хирургия"/>
    <n v="0.9"/>
    <s v="Хирургия"/>
    <n v="11.899999999999999"/>
  </r>
  <r>
    <x v="15"/>
    <x v="15"/>
    <x v="0"/>
    <n v="20171260"/>
    <s v="Операции на молочной железе (кроме злокачественных новообразований)"/>
    <n v="200"/>
    <n v="50"/>
    <n v="250"/>
    <n v="1.19"/>
    <n v="1"/>
    <n v="21311.71"/>
    <n v="4262342"/>
    <n v="1065585.5"/>
    <n v="5327927.5"/>
    <s v="Хирургия"/>
    <n v="0.9"/>
    <s v="Онкология"/>
    <n v="297.5"/>
  </r>
  <r>
    <x v="4"/>
    <x v="4"/>
    <x v="0"/>
    <n v="20171261"/>
    <s v="Операции на желчном пузыре и желчевыводящих путях (уровень 1)"/>
    <n v="22"/>
    <n v="9"/>
    <n v="31"/>
    <n v="1.1499999999999999"/>
    <n v="1.4"/>
    <n v="28833.489999999998"/>
    <n v="634336.77999999991"/>
    <n v="259501.40999999997"/>
    <n v="893838.19"/>
    <s v="Хирургия (абдоминальная)"/>
    <n v="1.2"/>
    <s v="Хирургия"/>
    <n v="35.65"/>
  </r>
  <r>
    <x v="7"/>
    <x v="7"/>
    <x v="0"/>
    <n v="20171261"/>
    <s v="Операции на желчном пузыре и желчевыводящих путях (уровень 1)"/>
    <n v="11"/>
    <m/>
    <n v="11"/>
    <n v="1.1499999999999999"/>
    <n v="0.875"/>
    <n v="18020.931249999998"/>
    <n v="198230.24374999997"/>
    <n v="0"/>
    <n v="198230.24374999997"/>
    <s v="Хирургия (абдоминальная)"/>
    <n v="1.2"/>
    <s v="Хирургия"/>
    <n v="12.649999999999999"/>
  </r>
  <r>
    <x v="8"/>
    <x v="8"/>
    <x v="0"/>
    <n v="20171261"/>
    <s v="Операции на желчном пузыре и желчевыводящих путях (уровень 1)"/>
    <n v="16"/>
    <n v="4"/>
    <n v="20"/>
    <n v="1.1499999999999999"/>
    <n v="1"/>
    <n v="20595.349999999999"/>
    <n v="329525.59999999998"/>
    <n v="82381.399999999994"/>
    <n v="411907"/>
    <s v="Хирургия (абдоминальная)"/>
    <n v="1.2"/>
    <s v="Хирургия"/>
    <n v="23"/>
  </r>
  <r>
    <x v="9"/>
    <x v="9"/>
    <x v="0"/>
    <n v="20171261"/>
    <s v="Операции на желчном пузыре и желчевыводящих путях (уровень 1)"/>
    <n v="4"/>
    <n v="1"/>
    <n v="5"/>
    <n v="1.1499999999999999"/>
    <n v="1.4"/>
    <n v="28833.489999999998"/>
    <n v="115333.95999999999"/>
    <n v="28833.489999999998"/>
    <n v="144167.44999999998"/>
    <s v="Хирургия (абдоминальная)"/>
    <n v="1.2"/>
    <s v="Абдоминальная хирургия"/>
    <n v="5.75"/>
  </r>
  <r>
    <x v="10"/>
    <x v="10"/>
    <x v="0"/>
    <n v="20171261"/>
    <s v="Операции на желчном пузыре и желчевыводящих путях (уровень 1)"/>
    <n v="10"/>
    <m/>
    <n v="10"/>
    <n v="1.1499999999999999"/>
    <n v="0.875"/>
    <n v="18020.931249999998"/>
    <n v="180209.31249999997"/>
    <n v="0"/>
    <n v="180209.31249999997"/>
    <s v="Хирургия (абдоминальная)"/>
    <n v="1.2"/>
    <s v="Хирургия"/>
    <n v="11.5"/>
  </r>
  <r>
    <x v="13"/>
    <x v="13"/>
    <x v="0"/>
    <n v="20171261"/>
    <s v="Операции на желчном пузыре и желчевыводящих путях (уровень 1)"/>
    <n v="10"/>
    <n v="5"/>
    <n v="15"/>
    <n v="1.1499999999999999"/>
    <n v="1"/>
    <n v="20595.349999999999"/>
    <n v="205953.5"/>
    <n v="102976.75"/>
    <n v="308930.25"/>
    <s v="Хирургия (абдоминальная)"/>
    <n v="1.2"/>
    <s v="Детская хирургия"/>
    <n v="17.25"/>
  </r>
  <r>
    <x v="16"/>
    <x v="16"/>
    <x v="0"/>
    <n v="20171261"/>
    <s v="Операции на желчном пузыре и желчевыводящих путях (уровень 1)"/>
    <n v="3"/>
    <n v="2"/>
    <n v="5"/>
    <n v="1.1499999999999999"/>
    <n v="1.4"/>
    <n v="28833.489999999998"/>
    <n v="86500.47"/>
    <n v="57666.979999999996"/>
    <n v="144167.45000000001"/>
    <s v="Хирургия (абдоминальная)"/>
    <n v="1.2"/>
    <s v="Абдоминальная хирургия"/>
    <n v="5.75"/>
  </r>
  <r>
    <x v="0"/>
    <x v="0"/>
    <x v="0"/>
    <n v="20171261"/>
    <s v="Операции на желчном пузыре и желчевыводящих путях (уровень 1)"/>
    <n v="16"/>
    <n v="2"/>
    <n v="18"/>
    <n v="1.1499999999999999"/>
    <n v="0.875"/>
    <n v="18020.931249999998"/>
    <n v="288334.89999999997"/>
    <n v="36041.862499999996"/>
    <n v="324376.76249999995"/>
    <s v="Хирургия (абдоминальная)"/>
    <n v="1.2"/>
    <s v="Хирургия"/>
    <n v="20.7"/>
  </r>
  <r>
    <x v="2"/>
    <x v="2"/>
    <x v="0"/>
    <n v="20171262"/>
    <s v="Операции на желчном пузыре и желчевыводящих путях (уровень 2)"/>
    <n v="35"/>
    <n v="10"/>
    <n v="45"/>
    <n v="1.43"/>
    <n v="0.88"/>
    <n v="22536.685600000001"/>
    <n v="788783.99600000004"/>
    <n v="225366.856"/>
    <n v="1014150.8520000001"/>
    <s v="Хирургия (абдоминальная)"/>
    <n v="1.2"/>
    <s v="Хирургия"/>
    <n v="64.349999999999994"/>
  </r>
  <r>
    <x v="12"/>
    <x v="12"/>
    <x v="0"/>
    <n v="20171262"/>
    <s v="Операции на желчном пузыре и желчевыводящих путях (уровень 2)"/>
    <n v="4"/>
    <n v="2"/>
    <n v="6"/>
    <n v="1.43"/>
    <n v="0.7"/>
    <n v="17926.909"/>
    <n v="71707.635999999999"/>
    <n v="35853.817999999999"/>
    <n v="107561.454"/>
    <s v="Хирургия (абдоминальная)"/>
    <n v="1.2"/>
    <s v="Урология"/>
    <n v="8.58"/>
  </r>
  <r>
    <x v="4"/>
    <x v="4"/>
    <x v="0"/>
    <n v="20171262"/>
    <s v="Операции на желчном пузыре и желчевыводящих путях (уровень 2)"/>
    <n v="202"/>
    <n v="86"/>
    <n v="288"/>
    <n v="1.43"/>
    <n v="1.4"/>
    <n v="35853.817999999999"/>
    <n v="7242471.2359999996"/>
    <n v="3083428.3479999998"/>
    <n v="10325899.583999999"/>
    <s v="Хирургия (абдоминальная)"/>
    <n v="1.2"/>
    <s v="Хирургия"/>
    <n v="411.84"/>
  </r>
  <r>
    <x v="8"/>
    <x v="8"/>
    <x v="0"/>
    <n v="20171262"/>
    <s v="Операции на желчном пузыре и желчевыводящих путях (уровень 2)"/>
    <n v="179"/>
    <n v="51"/>
    <n v="230"/>
    <n v="1.43"/>
    <n v="1"/>
    <n v="25609.87"/>
    <n v="4584166.7299999995"/>
    <n v="1306103.3699999999"/>
    <n v="5890270.0999999996"/>
    <s v="Хирургия (абдоминальная)"/>
    <n v="1.2"/>
    <s v="Хирургия"/>
    <n v="328.9"/>
  </r>
  <r>
    <x v="9"/>
    <x v="9"/>
    <x v="0"/>
    <n v="20171262"/>
    <s v="Операции на желчном пузыре и желчевыводящих путях (уровень 2)"/>
    <n v="121"/>
    <n v="25"/>
    <n v="146"/>
    <n v="1.43"/>
    <n v="1.4"/>
    <n v="35853.817999999999"/>
    <n v="4338311.9780000001"/>
    <n v="896345.45"/>
    <n v="5234657.4280000003"/>
    <s v="Хирургия (абдоминальная)"/>
    <n v="1.2"/>
    <s v="Абдоминальная хирургия"/>
    <n v="208.78"/>
  </r>
  <r>
    <x v="10"/>
    <x v="10"/>
    <x v="0"/>
    <n v="20171262"/>
    <s v="Операции на желчном пузыре и желчевыводящих путях (уровень 2)"/>
    <n v="20"/>
    <m/>
    <n v="20"/>
    <n v="1.43"/>
    <n v="0.875"/>
    <n v="22408.63625"/>
    <n v="448172.72499999998"/>
    <n v="0"/>
    <n v="448172.72499999998"/>
    <s v="Хирургия (абдоминальная)"/>
    <n v="1.2"/>
    <s v="Хирургия"/>
    <n v="28.599999999999998"/>
  </r>
  <r>
    <x v="13"/>
    <x v="13"/>
    <x v="0"/>
    <n v="20171262"/>
    <s v="Операции на желчном пузыре и желчевыводящих путях (уровень 2)"/>
    <n v="7"/>
    <n v="3"/>
    <n v="10"/>
    <n v="1.43"/>
    <n v="1"/>
    <n v="25609.87"/>
    <n v="179269.09"/>
    <n v="76829.61"/>
    <n v="256098.7"/>
    <s v="Хирургия (абдоминальная)"/>
    <n v="1.2"/>
    <s v="Детская хирургия"/>
    <n v="14.299999999999999"/>
  </r>
  <r>
    <x v="16"/>
    <x v="16"/>
    <x v="0"/>
    <n v="20171262"/>
    <s v="Операции на желчном пузыре и желчевыводящих путях (уровень 2)"/>
    <n v="50"/>
    <n v="25"/>
    <n v="75"/>
    <n v="1.43"/>
    <n v="1.4"/>
    <n v="35853.817999999999"/>
    <n v="1792690.9"/>
    <n v="896345.45"/>
    <n v="2689036.3499999996"/>
    <s v="Хирургия (абдоминальная)"/>
    <n v="1.2"/>
    <s v="Абдоминальная хирургия"/>
    <n v="107.25"/>
  </r>
  <r>
    <x v="11"/>
    <x v="11"/>
    <x v="0"/>
    <n v="20171262"/>
    <s v="Операции на желчном пузыре и желчевыводящих путях (уровень 2)"/>
    <n v="38"/>
    <n v="2"/>
    <n v="40"/>
    <n v="1.43"/>
    <n v="0.95099999999999996"/>
    <n v="24354.986369999999"/>
    <n v="925489.48205999995"/>
    <n v="48709.972739999997"/>
    <n v="974199.45479999995"/>
    <s v="Хирургия (абдоминальная)"/>
    <n v="1.2"/>
    <s v="Хирургия"/>
    <n v="57.199999999999996"/>
  </r>
  <r>
    <x v="2"/>
    <x v="2"/>
    <x v="0"/>
    <n v="20171263"/>
    <s v="Операции на желчном пузыре и желчевыводящих путях (уровень 3)"/>
    <n v="10"/>
    <n v="4"/>
    <n v="14"/>
    <n v="3"/>
    <n v="0.88"/>
    <n v="47279.76"/>
    <n v="472797.60000000003"/>
    <n v="189119.04"/>
    <n v="661916.64"/>
    <s v="Хирургия (абдоминальная)"/>
    <n v="1.2"/>
    <s v="Хирургия"/>
    <n v="42"/>
  </r>
  <r>
    <x v="4"/>
    <x v="4"/>
    <x v="0"/>
    <n v="20171263"/>
    <s v="Операции на желчном пузыре и желчевыводящих путях (уровень 3)"/>
    <n v="5"/>
    <n v="2"/>
    <n v="7"/>
    <n v="3"/>
    <n v="1.4"/>
    <n v="75217.799999999988"/>
    <n v="376088.99999999994"/>
    <n v="150435.59999999998"/>
    <n v="526524.59999999986"/>
    <s v="Хирургия (абдоминальная)"/>
    <n v="1.2"/>
    <s v="Хирургия"/>
    <n v="21"/>
  </r>
  <r>
    <x v="8"/>
    <x v="8"/>
    <x v="0"/>
    <n v="20171263"/>
    <s v="Операции на желчном пузыре и желчевыводящих путях (уровень 3)"/>
    <n v="16"/>
    <n v="4"/>
    <n v="20"/>
    <n v="3"/>
    <n v="1"/>
    <n v="53727"/>
    <n v="859632"/>
    <n v="214908"/>
    <n v="1074540"/>
    <s v="Хирургия (абдоминальная)"/>
    <n v="1.2"/>
    <s v="Хирургия"/>
    <n v="60"/>
  </r>
  <r>
    <x v="9"/>
    <x v="9"/>
    <x v="0"/>
    <n v="20171263"/>
    <s v="Операции на желчном пузыре и желчевыводящих путях (уровень 3)"/>
    <n v="22"/>
    <n v="5"/>
    <n v="27"/>
    <n v="3"/>
    <n v="1.4"/>
    <n v="75217.799999999988"/>
    <n v="1654791.5999999996"/>
    <n v="376088.99999999994"/>
    <n v="2030880.5999999996"/>
    <s v="Хирургия (абдоминальная)"/>
    <n v="1.2"/>
    <s v="Абдоминальная хирургия"/>
    <n v="81"/>
  </r>
  <r>
    <x v="16"/>
    <x v="16"/>
    <x v="0"/>
    <n v="20171263"/>
    <s v="Операции на желчном пузыре и желчевыводящих путях (уровень 3)"/>
    <n v="6"/>
    <n v="2"/>
    <n v="8"/>
    <n v="3"/>
    <n v="1.4"/>
    <n v="75217.799999999988"/>
    <n v="451306.79999999993"/>
    <n v="150435.59999999998"/>
    <n v="601742.39999999991"/>
    <s v="Хирургия (абдоминальная)"/>
    <n v="1.2"/>
    <s v="Абдоминальная хирургия"/>
    <n v="24"/>
  </r>
  <r>
    <x v="8"/>
    <x v="8"/>
    <x v="0"/>
    <n v="20171264"/>
    <s v="Операции на желчном пузыре и желчевыводящих путях (уровень 4)"/>
    <n v="20"/>
    <n v="5"/>
    <n v="25"/>
    <n v="4.3"/>
    <n v="1"/>
    <n v="77008.7"/>
    <n v="1540174"/>
    <n v="385043.5"/>
    <n v="1925217.5"/>
    <s v="Хирургия (абдоминальная)"/>
    <n v="1.2"/>
    <s v="Хирургия"/>
    <n v="107.5"/>
  </r>
  <r>
    <x v="9"/>
    <x v="9"/>
    <x v="0"/>
    <n v="20171264"/>
    <s v="Операции на желчном пузыре и желчевыводящих путях (уровень 4)"/>
    <n v="2"/>
    <n v="1"/>
    <n v="3"/>
    <n v="4.3"/>
    <n v="1.4"/>
    <n v="107812.18"/>
    <n v="215624.36"/>
    <n v="107812.18"/>
    <n v="323436.53999999998"/>
    <s v="Хирургия (абдоминальная)"/>
    <n v="1.2"/>
    <s v="Абдоминальная хирургия"/>
    <n v="12.899999999999999"/>
  </r>
  <r>
    <x v="16"/>
    <x v="16"/>
    <x v="0"/>
    <n v="20171264"/>
    <s v="Операции на желчном пузыре и желчевыводящих путях (уровень 4)"/>
    <n v="3"/>
    <n v="2"/>
    <n v="5"/>
    <n v="4.3"/>
    <n v="1.4"/>
    <n v="107812.18"/>
    <n v="323436.53999999998"/>
    <n v="215624.36"/>
    <n v="539060.89999999991"/>
    <s v="Хирургия (абдоминальная)"/>
    <n v="1.2"/>
    <s v="Абдоминальная хирургия"/>
    <n v="21.5"/>
  </r>
  <r>
    <x v="4"/>
    <x v="4"/>
    <x v="0"/>
    <n v="20171265"/>
    <s v="Операции на печени и поджелудочной железе (уровень 1)"/>
    <n v="6"/>
    <n v="3"/>
    <n v="9"/>
    <n v="2.42"/>
    <n v="1.4"/>
    <n v="60675.691999999995"/>
    <n v="364054.152"/>
    <n v="182027.076"/>
    <n v="546081.228"/>
    <s v="Хирургия (абдоминальная)"/>
    <n v="1.2"/>
    <s v="Хирургия"/>
    <n v="21.78"/>
  </r>
  <r>
    <x v="8"/>
    <x v="8"/>
    <x v="0"/>
    <n v="20171265"/>
    <s v="Операции на печени и поджелудочной железе (уровень 1)"/>
    <n v="4"/>
    <n v="1"/>
    <n v="5"/>
    <n v="2.42"/>
    <n v="1"/>
    <n v="43339.78"/>
    <n v="173359.12"/>
    <n v="43339.78"/>
    <n v="216698.9"/>
    <s v="Хирургия (абдоминальная)"/>
    <n v="1.2"/>
    <s v="Хирургия"/>
    <n v="12.1"/>
  </r>
  <r>
    <x v="9"/>
    <x v="9"/>
    <x v="0"/>
    <n v="20171265"/>
    <s v="Операции на печени и поджелудочной железе (уровень 1)"/>
    <n v="3"/>
    <m/>
    <n v="3"/>
    <n v="2.42"/>
    <n v="1.4"/>
    <n v="60675.691999999995"/>
    <n v="182027.076"/>
    <n v="0"/>
    <n v="182027.076"/>
    <s v="Хирургия (абдоминальная)"/>
    <n v="1.2"/>
    <s v="Абдоминальная хирургия"/>
    <n v="7.26"/>
  </r>
  <r>
    <x v="13"/>
    <x v="13"/>
    <x v="0"/>
    <n v="20171265"/>
    <s v="Операции на печени и поджелудочной железе (уровень 1)"/>
    <n v="2"/>
    <n v="1"/>
    <n v="3"/>
    <n v="2.42"/>
    <n v="1"/>
    <n v="43339.78"/>
    <n v="86679.56"/>
    <n v="43339.78"/>
    <n v="130019.34"/>
    <s v="Хирургия (абдоминальная)"/>
    <n v="1.2"/>
    <s v="Детская хирургия"/>
    <n v="7.26"/>
  </r>
  <r>
    <x v="16"/>
    <x v="16"/>
    <x v="0"/>
    <n v="20171265"/>
    <s v="Операции на печени и поджелудочной железе (уровень 1)"/>
    <n v="2"/>
    <n v="0"/>
    <n v="2"/>
    <n v="2.42"/>
    <n v="1.4"/>
    <n v="60675.691999999995"/>
    <n v="121351.38399999999"/>
    <n v="0"/>
    <n v="121351.38399999999"/>
    <s v="Хирургия (абдоминальная)"/>
    <n v="1.2"/>
    <s v="Абдоминальная хирургия"/>
    <n v="4.84"/>
  </r>
  <r>
    <x v="14"/>
    <x v="14"/>
    <x v="0"/>
    <n v="20171265"/>
    <s v="Операции на печени и поджелудочной железе (уровень 1)"/>
    <n v="5"/>
    <n v="0"/>
    <n v="5"/>
    <n v="2.42"/>
    <n v="0.8"/>
    <n v="34671.824000000001"/>
    <n v="173359.12"/>
    <n v="0"/>
    <n v="173359.12"/>
    <s v="Хирургия (абдоминальная)"/>
    <n v="1.2"/>
    <s v="Хирургия"/>
    <n v="12.1"/>
  </r>
  <r>
    <x v="0"/>
    <x v="0"/>
    <x v="0"/>
    <n v="20171265"/>
    <s v="Операции на печени и поджелудочной железе (уровень 1)"/>
    <n v="4"/>
    <n v="0"/>
    <n v="4"/>
    <n v="2.42"/>
    <n v="0.875"/>
    <n v="37922.307499999995"/>
    <n v="151689.22999999998"/>
    <n v="0"/>
    <n v="151689.22999999998"/>
    <s v="Хирургия (абдоминальная)"/>
    <n v="1.2"/>
    <s v="Хирургия"/>
    <n v="9.68"/>
  </r>
  <r>
    <x v="11"/>
    <x v="11"/>
    <x v="0"/>
    <n v="20171265"/>
    <s v="Операции на печени и поджелудочной железе (уровень 1)"/>
    <n v="4"/>
    <n v="0"/>
    <n v="4"/>
    <n v="2.42"/>
    <n v="0.95099999999999996"/>
    <n v="41216.13078"/>
    <n v="164864.52312"/>
    <n v="0"/>
    <n v="164864.52312"/>
    <s v="Хирургия (абдоминальная)"/>
    <n v="1.2"/>
    <s v="Хирургия"/>
    <n v="9.68"/>
  </r>
  <r>
    <x v="4"/>
    <x v="4"/>
    <x v="0"/>
    <n v="20171266"/>
    <s v="Операции на печени и поджелудочной железе (уровень 2)"/>
    <n v="2"/>
    <n v="1"/>
    <n v="3"/>
    <n v="2.69"/>
    <n v="1.4"/>
    <n v="67445.293999999994"/>
    <n v="134890.58799999999"/>
    <n v="67445.293999999994"/>
    <n v="202335.88199999998"/>
    <s v="Хирургия (абдоминальная)"/>
    <n v="1.2"/>
    <s v="Хирургия"/>
    <n v="8.07"/>
  </r>
  <r>
    <x v="8"/>
    <x v="8"/>
    <x v="0"/>
    <n v="20171266"/>
    <s v="Операции на печени и поджелудочной железе (уровень 2)"/>
    <n v="8"/>
    <n v="2"/>
    <n v="10"/>
    <n v="2.69"/>
    <n v="1"/>
    <n v="48175.21"/>
    <n v="385401.68"/>
    <n v="96350.42"/>
    <n v="481752.1"/>
    <s v="Хирургия (абдоминальная)"/>
    <n v="1.2"/>
    <s v="Хирургия"/>
    <n v="26.9"/>
  </r>
  <r>
    <x v="9"/>
    <x v="9"/>
    <x v="0"/>
    <n v="20171266"/>
    <s v="Операции на печени и поджелудочной железе (уровень 2)"/>
    <n v="3"/>
    <m/>
    <n v="3"/>
    <n v="2.69"/>
    <n v="1.4"/>
    <n v="67445.293999999994"/>
    <n v="202335.88199999998"/>
    <n v="0"/>
    <n v="202335.88199999998"/>
    <s v="Хирургия (абдоминальная)"/>
    <n v="1.2"/>
    <s v="Абдоминальная хирургия"/>
    <n v="8.07"/>
  </r>
  <r>
    <x v="16"/>
    <x v="16"/>
    <x v="0"/>
    <n v="20171266"/>
    <s v="Операции на печени и поджелудочной железе (уровень 2)"/>
    <n v="5"/>
    <n v="3"/>
    <n v="8"/>
    <n v="2.69"/>
    <n v="1.4"/>
    <n v="67445.293999999994"/>
    <n v="337226.47"/>
    <n v="202335.88199999998"/>
    <n v="539562.35199999996"/>
    <s v="Хирургия (абдоминальная)"/>
    <n v="1.2"/>
    <s v="Абдоминальная хирургия"/>
    <n v="21.52"/>
  </r>
  <r>
    <x v="12"/>
    <x v="12"/>
    <x v="0"/>
    <n v="20171267"/>
    <s v="Панкреатит, хирургическое лечение"/>
    <n v="1"/>
    <n v="0"/>
    <n v="1"/>
    <n v="4.12"/>
    <n v="0.7"/>
    <n v="51649.555999999997"/>
    <n v="51649.555999999997"/>
    <n v="0"/>
    <n v="51649.555999999997"/>
    <s v="Хирургия (абдоминальная)"/>
    <n v="1.2"/>
    <s v="Акушерство и гинекология"/>
    <n v="4.12"/>
  </r>
  <r>
    <x v="4"/>
    <x v="4"/>
    <x v="0"/>
    <n v="20171267"/>
    <s v="Панкреатит, хирургическое лечение"/>
    <n v="1"/>
    <n v="1"/>
    <n v="2"/>
    <n v="4.12"/>
    <n v="1.4"/>
    <n v="103299.11199999999"/>
    <n v="103299.11199999999"/>
    <n v="103299.11199999999"/>
    <n v="206598.22399999999"/>
    <s v="Хирургия (абдоминальная)"/>
    <n v="1.2"/>
    <s v="Хирургия"/>
    <n v="8.24"/>
  </r>
  <r>
    <x v="8"/>
    <x v="8"/>
    <x v="0"/>
    <n v="20171267"/>
    <s v="Панкреатит, хирургическое лечение"/>
    <n v="4"/>
    <n v="1"/>
    <n v="5"/>
    <n v="4.12"/>
    <n v="1"/>
    <n v="73785.08"/>
    <n v="295140.32"/>
    <n v="73785.08"/>
    <n v="368925.4"/>
    <s v="Хирургия (абдоминальная)"/>
    <n v="1.2"/>
    <s v="Хирургия"/>
    <n v="20.6"/>
  </r>
  <r>
    <x v="9"/>
    <x v="9"/>
    <x v="0"/>
    <n v="20171267"/>
    <s v="Панкреатит, хирургическое лечение"/>
    <n v="1"/>
    <m/>
    <n v="1"/>
    <n v="4.12"/>
    <n v="1.4"/>
    <n v="103299.11199999999"/>
    <n v="103299.11199999999"/>
    <n v="0"/>
    <n v="103299.11199999999"/>
    <s v="Хирургия (абдоминальная)"/>
    <n v="1.2"/>
    <s v="Абдоминальная хирургия"/>
    <n v="4.12"/>
  </r>
  <r>
    <x v="16"/>
    <x v="16"/>
    <x v="0"/>
    <n v="20171267"/>
    <s v="Панкреатит, хирургическое лечение"/>
    <n v="1"/>
    <n v="0"/>
    <n v="1"/>
    <n v="4.12"/>
    <n v="1.4"/>
    <n v="103299.11199999999"/>
    <n v="103299.11199999999"/>
    <n v="0"/>
    <n v="103299.11199999999"/>
    <s v="Хирургия (абдоминальная)"/>
    <n v="1.2"/>
    <s v="Абдоминальная хирургия"/>
    <n v="4.12"/>
  </r>
  <r>
    <x v="14"/>
    <x v="14"/>
    <x v="0"/>
    <n v="20171267"/>
    <s v="Панкреатит, хирургическое лечение"/>
    <n v="7"/>
    <n v="0"/>
    <n v="7"/>
    <n v="4.12"/>
    <n v="0.8"/>
    <n v="59028.064000000006"/>
    <n v="413196.44800000003"/>
    <n v="0"/>
    <n v="413196.44800000003"/>
    <s v="Хирургия (абдоминальная)"/>
    <n v="1.2"/>
    <s v="Хирургия"/>
    <n v="28.84"/>
  </r>
  <r>
    <x v="0"/>
    <x v="0"/>
    <x v="0"/>
    <n v="20171267"/>
    <s v="Панкреатит, хирургическое лечение"/>
    <n v="9"/>
    <n v="1"/>
    <n v="10"/>
    <n v="4.12"/>
    <n v="0.875"/>
    <n v="64561.945"/>
    <n v="581057.505"/>
    <n v="64561.945"/>
    <n v="645619.44999999995"/>
    <s v="Хирургия (абдоминальная)"/>
    <n v="1.2"/>
    <s v="Хирургия"/>
    <n v="41.2"/>
  </r>
  <r>
    <x v="9"/>
    <x v="9"/>
    <x v="0"/>
    <n v="20171268"/>
    <s v="Операции на пищеводе, желудке, двенадцатиперстной кишке (уровень 1)"/>
    <n v="8"/>
    <n v="2"/>
    <n v="10"/>
    <n v="1.1599999999999999"/>
    <n v="1.4"/>
    <n v="29084.215999999997"/>
    <n v="232673.72799999997"/>
    <n v="58168.431999999993"/>
    <n v="290842.15999999997"/>
    <s v="Хирургия (абдоминальная)"/>
    <n v="1.2"/>
    <s v="Абдоминальная хирургия"/>
    <n v="11.6"/>
  </r>
  <r>
    <x v="10"/>
    <x v="10"/>
    <x v="0"/>
    <n v="20171268"/>
    <s v="Операции на пищеводе, желудке, двенадцатиперстной кишке (уровень 1)"/>
    <n v="30"/>
    <n v="1"/>
    <n v="31"/>
    <n v="1.1599999999999999"/>
    <n v="0.875"/>
    <n v="18177.634999999998"/>
    <n v="545329.04999999993"/>
    <n v="18177.634999999998"/>
    <n v="563506.68499999994"/>
    <s v="Хирургия (абдоминальная)"/>
    <n v="1.2"/>
    <s v="Хирургия"/>
    <n v="35.96"/>
  </r>
  <r>
    <x v="13"/>
    <x v="13"/>
    <x v="0"/>
    <n v="20171268"/>
    <s v="Операции на пищеводе, желудке, двенадцатиперстной кишке (уровень 1)"/>
    <n v="8"/>
    <n v="2"/>
    <n v="10"/>
    <n v="1.1599999999999999"/>
    <n v="1"/>
    <n v="20774.439999999999"/>
    <n v="166195.51999999999"/>
    <n v="41548.879999999997"/>
    <n v="207744.4"/>
    <s v="Хирургия (абдоминальная)"/>
    <n v="1.2"/>
    <s v="Детская хирургия"/>
    <n v="11.6"/>
  </r>
  <r>
    <x v="16"/>
    <x v="16"/>
    <x v="0"/>
    <n v="20171268"/>
    <s v="Операции на пищеводе, желудке, двенадцатиперстной кишке (уровень 1)"/>
    <n v="3"/>
    <n v="0"/>
    <n v="3"/>
    <n v="1.1599999999999999"/>
    <n v="1.4"/>
    <n v="29084.215999999997"/>
    <n v="87252.647999999986"/>
    <n v="0"/>
    <n v="87252.647999999986"/>
    <s v="Хирургия (абдоминальная)"/>
    <n v="1.2"/>
    <s v="Абдоминальная хирургия"/>
    <n v="3.4799999999999995"/>
  </r>
  <r>
    <x v="14"/>
    <x v="14"/>
    <x v="0"/>
    <n v="20171268"/>
    <s v="Операции на пищеводе, желудке, двенадцатиперстной кишке (уровень 1)"/>
    <n v="10"/>
    <n v="0"/>
    <n v="10"/>
    <n v="1.1599999999999999"/>
    <n v="0.8"/>
    <n v="16619.552"/>
    <n v="166195.51999999999"/>
    <n v="0"/>
    <n v="166195.51999999999"/>
    <s v="Хирургия (абдоминальная)"/>
    <n v="1.2"/>
    <s v="Хирургия"/>
    <n v="11.6"/>
  </r>
  <r>
    <x v="0"/>
    <x v="0"/>
    <x v="0"/>
    <n v="20171268"/>
    <s v="Операции на пищеводе, желудке, двенадцатиперстной кишке (уровень 1)"/>
    <n v="6"/>
    <n v="1"/>
    <n v="7"/>
    <n v="1.1599999999999999"/>
    <n v="0.875"/>
    <n v="18177.634999999998"/>
    <n v="109065.81"/>
    <n v="18177.634999999998"/>
    <n v="127243.44499999999"/>
    <s v="Хирургия (абдоминальная)"/>
    <n v="1.2"/>
    <s v="Хирургия"/>
    <n v="8.1199999999999992"/>
  </r>
  <r>
    <x v="2"/>
    <x v="2"/>
    <x v="0"/>
    <n v="20171269"/>
    <s v="Операции на пищеводе, желудке, двенадцатиперстной кишке (уровень 2)"/>
    <n v="8"/>
    <n v="3"/>
    <n v="11"/>
    <n v="1.95"/>
    <n v="0.88"/>
    <n v="30731.844000000001"/>
    <n v="245854.75200000001"/>
    <n v="92195.532000000007"/>
    <n v="338050.28399999999"/>
    <s v="Хирургия (абдоминальная)"/>
    <n v="1.2"/>
    <s v="Хирургия"/>
    <n v="21.45"/>
  </r>
  <r>
    <x v="3"/>
    <x v="3"/>
    <x v="0"/>
    <n v="20171269"/>
    <s v="Операции на пищеводе, желудке, двенадцатиперстной кишке (уровень 2)"/>
    <n v="7"/>
    <m/>
    <n v="7"/>
    <n v="1.95"/>
    <n v="0.95099999999999996"/>
    <n v="33211.345049999996"/>
    <n v="232479.41534999997"/>
    <n v="0"/>
    <n v="232479.41534999997"/>
    <s v="Хирургия (абдоминальная)"/>
    <n v="1.2"/>
    <s v="Хирургия"/>
    <n v="13.65"/>
  </r>
  <r>
    <x v="4"/>
    <x v="4"/>
    <x v="0"/>
    <n v="20171269"/>
    <s v="Операции на пищеводе, желудке, двенадцатиперстной кишке (уровень 2)"/>
    <n v="33"/>
    <n v="13"/>
    <n v="46"/>
    <n v="1.95"/>
    <n v="1.4"/>
    <n v="48891.57"/>
    <n v="1613421.81"/>
    <n v="635590.41"/>
    <n v="2249012.2200000002"/>
    <s v="Хирургия (абдоминальная)"/>
    <n v="1.2"/>
    <s v="Хирургия"/>
    <n v="89.7"/>
  </r>
  <r>
    <x v="8"/>
    <x v="8"/>
    <x v="0"/>
    <n v="20171269"/>
    <s v="Операции на пищеводе, желудке, двенадцатиперстной кишке (уровень 2)"/>
    <n v="16"/>
    <n v="4"/>
    <n v="20"/>
    <n v="1.95"/>
    <n v="1"/>
    <n v="34922.549999999996"/>
    <n v="558760.79999999993"/>
    <n v="139690.19999999998"/>
    <n v="698450.99999999988"/>
    <s v="Хирургия (абдоминальная)"/>
    <n v="1.2"/>
    <s v="Хирургия"/>
    <n v="39"/>
  </r>
  <r>
    <x v="9"/>
    <x v="9"/>
    <x v="0"/>
    <n v="20171269"/>
    <s v="Операции на пищеводе, желудке, двенадцатиперстной кишке (уровень 2)"/>
    <n v="12"/>
    <n v="3"/>
    <n v="15"/>
    <n v="1.95"/>
    <n v="1.4"/>
    <n v="48891.57"/>
    <n v="586698.84"/>
    <n v="146674.71"/>
    <n v="733373.54999999993"/>
    <s v="Хирургия (абдоминальная)"/>
    <n v="1.2"/>
    <s v="Абдоминальная хирургия"/>
    <n v="29.25"/>
  </r>
  <r>
    <x v="10"/>
    <x v="10"/>
    <x v="0"/>
    <n v="20171269"/>
    <s v="Операции на пищеводе, желудке, двенадцатиперстной кишке (уровень 2)"/>
    <n v="14"/>
    <m/>
    <n v="14"/>
    <n v="1.95"/>
    <n v="0.875"/>
    <n v="30557.231250000001"/>
    <n v="427801.23749999999"/>
    <n v="0"/>
    <n v="427801.23749999999"/>
    <s v="Хирургия (абдоминальная)"/>
    <n v="1.2"/>
    <s v="Хирургия"/>
    <n v="27.3"/>
  </r>
  <r>
    <x v="13"/>
    <x v="13"/>
    <x v="0"/>
    <n v="20171269"/>
    <s v="Операции на пищеводе, желудке, двенадцатиперстной кишке (уровень 2)"/>
    <n v="15"/>
    <n v="2"/>
    <n v="17"/>
    <n v="1.95"/>
    <n v="1"/>
    <n v="34922.549999999996"/>
    <n v="523838.24999999994"/>
    <n v="69845.099999999991"/>
    <n v="593683.35"/>
    <s v="Хирургия (абдоминальная)"/>
    <n v="1.2"/>
    <s v="Детская хирургия"/>
    <n v="33.15"/>
  </r>
  <r>
    <x v="16"/>
    <x v="16"/>
    <x v="0"/>
    <n v="20171269"/>
    <s v="Операции на пищеводе, желудке, двенадцатиперстной кишке (уровень 2)"/>
    <n v="7"/>
    <n v="3"/>
    <n v="10"/>
    <n v="1.95"/>
    <n v="1.4"/>
    <n v="48891.57"/>
    <n v="342240.99"/>
    <n v="146674.71"/>
    <n v="488915.69999999995"/>
    <s v="Хирургия (абдоминальная)"/>
    <n v="1.2"/>
    <s v="Абдоминальная хирургия"/>
    <n v="19.5"/>
  </r>
  <r>
    <x v="11"/>
    <x v="11"/>
    <x v="0"/>
    <n v="20171269"/>
    <s v="Операции на пищеводе, желудке, двенадцатиперстной кишке (уровень 2)"/>
    <n v="14"/>
    <n v="0"/>
    <n v="14"/>
    <n v="1.95"/>
    <n v="0.95099999999999996"/>
    <n v="33211.345049999996"/>
    <n v="464958.83069999993"/>
    <n v="0"/>
    <n v="464958.83069999993"/>
    <s v="Хирургия (абдоминальная)"/>
    <n v="1.2"/>
    <s v="Хирургия"/>
    <n v="27.3"/>
  </r>
  <r>
    <x v="4"/>
    <x v="4"/>
    <x v="0"/>
    <n v="20171270"/>
    <s v="Операции на пищеводе, желудке, двенадцатиперстной кишке (уровень 3)"/>
    <n v="1"/>
    <n v="1"/>
    <n v="2"/>
    <n v="2.46"/>
    <n v="1.4"/>
    <n v="61678.595999999998"/>
    <n v="61678.595999999998"/>
    <n v="61678.595999999998"/>
    <n v="123357.192"/>
    <s v="Хирургия (абдоминальная)"/>
    <n v="1.2"/>
    <s v="Хирургия"/>
    <n v="4.92"/>
  </r>
  <r>
    <x v="8"/>
    <x v="8"/>
    <x v="0"/>
    <n v="20171270"/>
    <s v="Операции на пищеводе, желудке, двенадцатиперстной кишке (уровень 3)"/>
    <n v="4"/>
    <n v="1"/>
    <n v="5"/>
    <n v="2.46"/>
    <n v="1"/>
    <n v="44056.14"/>
    <n v="176224.56"/>
    <n v="44056.14"/>
    <n v="220280.7"/>
    <s v="Хирургия (абдоминальная)"/>
    <n v="1.2"/>
    <s v="Хирургия"/>
    <n v="12.3"/>
  </r>
  <r>
    <x v="13"/>
    <x v="13"/>
    <x v="0"/>
    <n v="20171270"/>
    <s v="Операции на пищеводе, желудке, двенадцатиперстной кишке (уровень 3)"/>
    <n v="2"/>
    <n v="1"/>
    <n v="3"/>
    <n v="2.46"/>
    <n v="1"/>
    <n v="44056.14"/>
    <n v="88112.28"/>
    <n v="44056.14"/>
    <n v="132168.41999999998"/>
    <s v="Хирургия (абдоминальная)"/>
    <n v="1.2"/>
    <s v="Детская хирургия"/>
    <n v="7.38"/>
  </r>
  <r>
    <x v="16"/>
    <x v="16"/>
    <x v="0"/>
    <n v="20171270"/>
    <s v="Операции на пищеводе, желудке, двенадцатиперстной кишке (уровень 3)"/>
    <n v="3"/>
    <n v="1"/>
    <n v="4"/>
    <n v="2.46"/>
    <n v="1.4"/>
    <n v="61678.595999999998"/>
    <n v="185035.788"/>
    <n v="61678.595999999998"/>
    <n v="246714.38399999999"/>
    <s v="Хирургия (абдоминальная)"/>
    <n v="1.2"/>
    <s v="Абдоминальная хирургия"/>
    <n v="9.84"/>
  </r>
  <r>
    <x v="12"/>
    <x v="12"/>
    <x v="0"/>
    <n v="20171271"/>
    <s v="Аппендэктомия, взрослые (уровень 1)"/>
    <n v="4"/>
    <n v="2"/>
    <n v="6"/>
    <n v="0.73"/>
    <n v="1"/>
    <n v="13073.57"/>
    <n v="52294.28"/>
    <n v="26147.14"/>
    <n v="78441.42"/>
    <s v="Хирургия (абдоминальная)"/>
    <n v="1.2"/>
    <s v="Абдоминальная хирургия"/>
    <n v="4.38"/>
  </r>
  <r>
    <x v="3"/>
    <x v="3"/>
    <x v="0"/>
    <n v="20171271"/>
    <s v="Аппендэктомия, взрослые (уровень 1)"/>
    <n v="18"/>
    <n v="2"/>
    <n v="20"/>
    <n v="0.73"/>
    <n v="1"/>
    <n v="13073.57"/>
    <n v="235324.26"/>
    <n v="26147.14"/>
    <n v="261471.40000000002"/>
    <s v="Хирургия (абдоминальная)"/>
    <n v="1.2"/>
    <s v="Хирургия"/>
    <n v="14.6"/>
  </r>
  <r>
    <x v="4"/>
    <x v="4"/>
    <x v="0"/>
    <n v="20171271"/>
    <s v="Аппендэктомия, взрослые (уровень 1)"/>
    <n v="118"/>
    <n v="50"/>
    <n v="168"/>
    <n v="0.73"/>
    <n v="1"/>
    <n v="13073.57"/>
    <n v="1542681.26"/>
    <n v="653678.5"/>
    <n v="2196359.7599999998"/>
    <s v="Хирургия (абдоминальная)"/>
    <n v="1.2"/>
    <s v="Хирургия"/>
    <n v="122.64"/>
  </r>
  <r>
    <x v="6"/>
    <x v="6"/>
    <x v="0"/>
    <n v="20171271"/>
    <s v="Аппендэктомия, взрослые (уровень 1)"/>
    <n v="47"/>
    <m/>
    <n v="47"/>
    <n v="0.73"/>
    <n v="1"/>
    <n v="13073.57"/>
    <n v="614457.79"/>
    <n v="0"/>
    <n v="614457.79"/>
    <s v="Хирургия (абдоминальная)"/>
    <n v="1.2"/>
    <s v="Хирургия"/>
    <n v="34.31"/>
  </r>
  <r>
    <x v="7"/>
    <x v="7"/>
    <x v="0"/>
    <n v="20171271"/>
    <s v="Аппендэктомия, взрослые (уровень 1)"/>
    <n v="15"/>
    <n v="2"/>
    <n v="17"/>
    <n v="0.73"/>
    <n v="1"/>
    <n v="13073.57"/>
    <n v="196103.55"/>
    <n v="26147.14"/>
    <n v="222250.69"/>
    <s v="Хирургия (абдоминальная)"/>
    <n v="1.2"/>
    <s v="Хирургия"/>
    <n v="12.41"/>
  </r>
  <r>
    <x v="8"/>
    <x v="8"/>
    <x v="0"/>
    <n v="20171271"/>
    <s v="Аппендэктомия, взрослые (уровень 1)"/>
    <n v="12"/>
    <n v="3"/>
    <n v="15"/>
    <n v="0.73"/>
    <n v="1"/>
    <n v="13073.57"/>
    <n v="156882.84"/>
    <n v="39220.71"/>
    <n v="196103.55"/>
    <s v="Хирургия (абдоминальная)"/>
    <n v="1.2"/>
    <s v="Хирургия"/>
    <n v="10.95"/>
  </r>
  <r>
    <x v="9"/>
    <x v="9"/>
    <x v="0"/>
    <n v="20171271"/>
    <s v="Аппендэктомия, взрослые (уровень 1)"/>
    <n v="50"/>
    <n v="10"/>
    <n v="60"/>
    <n v="0.73"/>
    <n v="1"/>
    <n v="13073.57"/>
    <n v="653678.5"/>
    <n v="130735.7"/>
    <n v="784414.2"/>
    <s v="Хирургия (абдоминальная)"/>
    <n v="1.2"/>
    <s v="Абдоминальная хирургия"/>
    <n v="43.8"/>
  </r>
  <r>
    <x v="10"/>
    <x v="10"/>
    <x v="0"/>
    <n v="20171271"/>
    <s v="Аппендэктомия, взрослые (уровень 1)"/>
    <n v="19"/>
    <n v="1"/>
    <n v="20"/>
    <n v="0.73"/>
    <n v="1"/>
    <n v="13073.57"/>
    <n v="248397.83"/>
    <n v="13073.57"/>
    <n v="261471.4"/>
    <s v="Хирургия (абдоминальная)"/>
    <n v="1.2"/>
    <s v="Хирургия"/>
    <n v="14.6"/>
  </r>
  <r>
    <x v="16"/>
    <x v="16"/>
    <x v="0"/>
    <n v="20171271"/>
    <s v="Аппендэктомия, взрослые (уровень 1)"/>
    <n v="2"/>
    <n v="0"/>
    <n v="2"/>
    <n v="0.73"/>
    <n v="1"/>
    <n v="13073.57"/>
    <n v="26147.14"/>
    <n v="0"/>
    <n v="26147.14"/>
    <s v="Хирургия (абдоминальная)"/>
    <n v="1.2"/>
    <s v="Абдоминальная хирургия"/>
    <n v="1.46"/>
  </r>
  <r>
    <x v="14"/>
    <x v="14"/>
    <x v="0"/>
    <n v="20171271"/>
    <s v="Аппендэктомия, взрослые (уровень 1)"/>
    <n v="13"/>
    <n v="0"/>
    <n v="13"/>
    <n v="0.73"/>
    <n v="1"/>
    <n v="13073.57"/>
    <n v="169956.41"/>
    <n v="0"/>
    <n v="169956.41"/>
    <s v="Хирургия (абдоминальная)"/>
    <n v="1.2"/>
    <s v="Хирургия"/>
    <n v="9.49"/>
  </r>
  <r>
    <x v="0"/>
    <x v="0"/>
    <x v="0"/>
    <n v="20171271"/>
    <s v="Аппендэктомия, взрослые (уровень 1)"/>
    <n v="28"/>
    <n v="2"/>
    <n v="30"/>
    <n v="0.73"/>
    <n v="1"/>
    <n v="13073.57"/>
    <n v="366059.95999999996"/>
    <n v="26147.14"/>
    <n v="392207.1"/>
    <s v="Хирургия (абдоминальная)"/>
    <n v="1.2"/>
    <s v="Хирургия"/>
    <n v="21.9"/>
  </r>
  <r>
    <x v="4"/>
    <x v="4"/>
    <x v="0"/>
    <n v="20171272"/>
    <s v="Аппендэктомия, взрослые (уровень 2)"/>
    <n v="1"/>
    <n v="1"/>
    <n v="2"/>
    <n v="0.91"/>
    <n v="1"/>
    <n v="16297.19"/>
    <n v="16297.19"/>
    <n v="16297.19"/>
    <n v="32594.38"/>
    <s v="Хирургия (абдоминальная)"/>
    <n v="1.2"/>
    <s v="Хирургия"/>
    <n v="1.82"/>
  </r>
  <r>
    <x v="8"/>
    <x v="8"/>
    <x v="0"/>
    <n v="20171272"/>
    <s v="Аппендэктомия, взрослые (уровень 2)"/>
    <n v="31"/>
    <n v="9"/>
    <n v="40"/>
    <n v="0.91"/>
    <n v="1"/>
    <n v="16297.19"/>
    <n v="505212.89"/>
    <n v="146674.71"/>
    <n v="651887.6"/>
    <s v="Хирургия (абдоминальная)"/>
    <n v="1.2"/>
    <s v="Хирургия"/>
    <n v="36.4"/>
  </r>
  <r>
    <x v="9"/>
    <x v="9"/>
    <x v="0"/>
    <n v="20171272"/>
    <s v="Аппендэктомия, взрослые (уровень 2)"/>
    <n v="2"/>
    <m/>
    <n v="2"/>
    <n v="0.91"/>
    <n v="1"/>
    <n v="16297.19"/>
    <n v="32594.38"/>
    <n v="0"/>
    <n v="32594.38"/>
    <s v="Хирургия (абдоминальная)"/>
    <n v="1.2"/>
    <s v="Абдоминальная хирургия"/>
    <n v="1.82"/>
  </r>
  <r>
    <x v="10"/>
    <x v="10"/>
    <x v="0"/>
    <n v="20171272"/>
    <s v="Аппендэктомия, взрослые (уровень 2)"/>
    <n v="33"/>
    <n v="2"/>
    <n v="35"/>
    <n v="0.91"/>
    <n v="1"/>
    <n v="16297.19"/>
    <n v="537807.27"/>
    <n v="32594.38"/>
    <n v="570401.65"/>
    <s v="Хирургия (абдоминальная)"/>
    <n v="1.2"/>
    <s v="Хирургия"/>
    <n v="31.85"/>
  </r>
  <r>
    <x v="16"/>
    <x v="16"/>
    <x v="0"/>
    <n v="20171272"/>
    <s v="Аппендэктомия, взрослые (уровень 2)"/>
    <n v="2"/>
    <n v="1"/>
    <n v="3"/>
    <n v="0.91"/>
    <n v="1"/>
    <n v="16297.19"/>
    <n v="32594.38"/>
    <n v="16297.19"/>
    <n v="48891.57"/>
    <s v="Хирургия (абдоминальная)"/>
    <n v="1.2"/>
    <s v="Абдоминальная хирургия"/>
    <n v="2.73"/>
  </r>
  <r>
    <x v="11"/>
    <x v="11"/>
    <x v="0"/>
    <n v="20171272"/>
    <s v="Аппендэктомия, взрослые (уровень 2)"/>
    <n v="48"/>
    <n v="2"/>
    <n v="50"/>
    <n v="0.91"/>
    <n v="1"/>
    <n v="16297.19"/>
    <n v="782265.12"/>
    <n v="32594.38"/>
    <n v="814859.5"/>
    <s v="Хирургия (абдоминальная)"/>
    <n v="1.2"/>
    <s v="Хирургия"/>
    <n v="45.5"/>
  </r>
  <r>
    <x v="12"/>
    <x v="12"/>
    <x v="0"/>
    <n v="20171273"/>
    <s v="Операции по поводу грыж, взрослые (уровень 1)"/>
    <n v="6"/>
    <n v="4"/>
    <n v="10"/>
    <n v="0.86"/>
    <n v="1"/>
    <n v="15401.74"/>
    <n v="92410.44"/>
    <n v="61606.96"/>
    <n v="154017.4"/>
    <s v="Хирургия (абдоминальная)"/>
    <n v="1.2"/>
    <s v="Абдоминальная хирургия"/>
    <n v="8.6"/>
  </r>
  <r>
    <x v="3"/>
    <x v="3"/>
    <x v="0"/>
    <n v="20171273"/>
    <s v="Операции по поводу грыж, взрослые (уровень 1)"/>
    <n v="37"/>
    <n v="3"/>
    <n v="40"/>
    <n v="0.86"/>
    <n v="1"/>
    <n v="15401.74"/>
    <n v="569864.38"/>
    <n v="46205.22"/>
    <n v="616069.6"/>
    <s v="Хирургия (абдоминальная)"/>
    <n v="1.2"/>
    <s v="Хирургия"/>
    <n v="34.4"/>
  </r>
  <r>
    <x v="4"/>
    <x v="4"/>
    <x v="0"/>
    <n v="20171273"/>
    <s v="Операции по поводу грыж, взрослые (уровень 1)"/>
    <n v="97"/>
    <n v="41"/>
    <n v="138"/>
    <n v="0.86"/>
    <n v="1"/>
    <n v="15401.74"/>
    <n v="1493968.78"/>
    <n v="631471.34"/>
    <n v="2125440.12"/>
    <s v="Хирургия (абдоминальная)"/>
    <n v="1.2"/>
    <s v="Хирургия"/>
    <n v="118.67999999999999"/>
  </r>
  <r>
    <x v="6"/>
    <x v="6"/>
    <x v="0"/>
    <n v="20171273"/>
    <s v="Операции по поводу грыж, взрослые (уровень 1)"/>
    <n v="40"/>
    <m/>
    <n v="40"/>
    <n v="0.86"/>
    <n v="1"/>
    <n v="15401.74"/>
    <n v="616069.6"/>
    <n v="0"/>
    <n v="616069.6"/>
    <s v="Хирургия (абдоминальная)"/>
    <n v="1.2"/>
    <s v="Хирургия"/>
    <n v="34.4"/>
  </r>
  <r>
    <x v="7"/>
    <x v="7"/>
    <x v="0"/>
    <n v="20171273"/>
    <s v="Операции по поводу грыж, взрослые (уровень 1)"/>
    <n v="13"/>
    <n v="2"/>
    <n v="15"/>
    <n v="0.86"/>
    <n v="1"/>
    <n v="15401.74"/>
    <n v="200222.62"/>
    <n v="30803.48"/>
    <n v="231026.1"/>
    <s v="Хирургия (абдоминальная)"/>
    <n v="1.2"/>
    <s v="Хирургия"/>
    <n v="12.9"/>
  </r>
  <r>
    <x v="8"/>
    <x v="8"/>
    <x v="0"/>
    <n v="20171273"/>
    <s v="Операции по поводу грыж, взрослые (уровень 1)"/>
    <n v="39"/>
    <n v="11"/>
    <n v="50"/>
    <n v="0.86"/>
    <n v="1"/>
    <n v="15401.74"/>
    <n v="600667.86"/>
    <n v="169419.13999999998"/>
    <n v="770087"/>
    <s v="Хирургия (абдоминальная)"/>
    <n v="1.2"/>
    <s v="Хирургия"/>
    <n v="43"/>
  </r>
  <r>
    <x v="9"/>
    <x v="9"/>
    <x v="0"/>
    <n v="20171273"/>
    <s v="Операции по поводу грыж, взрослые (уровень 1)"/>
    <n v="4"/>
    <n v="1"/>
    <n v="5"/>
    <n v="0.86"/>
    <n v="1"/>
    <n v="15401.74"/>
    <n v="61606.96"/>
    <n v="15401.74"/>
    <n v="77008.7"/>
    <s v="Хирургия (абдоминальная)"/>
    <n v="1.2"/>
    <s v="Абдоминальная хирургия"/>
    <n v="4.3"/>
  </r>
  <r>
    <x v="10"/>
    <x v="10"/>
    <x v="0"/>
    <n v="20171273"/>
    <s v="Операции по поводу грыж, взрослые (уровень 1)"/>
    <n v="10"/>
    <m/>
    <n v="10"/>
    <n v="0.86"/>
    <n v="1"/>
    <n v="15401.74"/>
    <n v="154017.4"/>
    <n v="0"/>
    <n v="154017.4"/>
    <s v="Хирургия (абдоминальная)"/>
    <n v="1.2"/>
    <s v="Хирургия"/>
    <n v="8.6"/>
  </r>
  <r>
    <x v="16"/>
    <x v="16"/>
    <x v="0"/>
    <n v="20171273"/>
    <s v="Операции по поводу грыж, взрослые (уровень 1)"/>
    <n v="4"/>
    <n v="1"/>
    <n v="5"/>
    <n v="0.86"/>
    <n v="1"/>
    <n v="15401.74"/>
    <n v="61606.96"/>
    <n v="15401.74"/>
    <n v="77008.7"/>
    <s v="Хирургия (абдоминальная)"/>
    <n v="1.2"/>
    <s v="Абдоминальная хирургия"/>
    <n v="4.3"/>
  </r>
  <r>
    <x v="14"/>
    <x v="14"/>
    <x v="0"/>
    <n v="20171273"/>
    <s v="Операции по поводу грыж, взрослые (уровень 1)"/>
    <n v="10"/>
    <n v="0"/>
    <n v="10"/>
    <n v="0.86"/>
    <n v="1"/>
    <n v="15401.74"/>
    <n v="154017.4"/>
    <n v="0"/>
    <n v="154017.4"/>
    <s v="Хирургия (абдоминальная)"/>
    <n v="1.2"/>
    <s v="Хирургия"/>
    <n v="8.6"/>
  </r>
  <r>
    <x v="0"/>
    <x v="0"/>
    <x v="0"/>
    <n v="20171273"/>
    <s v="Операции по поводу грыж, взрослые (уровень 1)"/>
    <n v="55"/>
    <n v="5"/>
    <n v="60"/>
    <n v="0.86"/>
    <n v="1"/>
    <n v="15401.74"/>
    <n v="847095.7"/>
    <n v="77008.7"/>
    <n v="924104.39999999991"/>
    <s v="Хирургия (абдоминальная)"/>
    <n v="1.2"/>
    <s v="Хирургия"/>
    <n v="51.6"/>
  </r>
  <r>
    <x v="2"/>
    <x v="2"/>
    <x v="0"/>
    <n v="20171274"/>
    <s v="Операции по поводу грыж, взрослые (уровень 2)"/>
    <n v="40"/>
    <n v="12"/>
    <n v="52"/>
    <n v="1.24"/>
    <n v="1"/>
    <n v="22207.16"/>
    <n v="888286.4"/>
    <n v="266485.92"/>
    <n v="1154772.32"/>
    <s v="Хирургия (абдоминальная)"/>
    <n v="1.2"/>
    <s v="Хирургия"/>
    <n v="64.48"/>
  </r>
  <r>
    <x v="4"/>
    <x v="4"/>
    <x v="0"/>
    <n v="20171274"/>
    <s v="Операции по поводу грыж, взрослые (уровень 2)"/>
    <n v="11"/>
    <n v="4"/>
    <n v="15"/>
    <n v="1.24"/>
    <n v="1"/>
    <n v="22207.16"/>
    <n v="244278.76"/>
    <n v="88828.64"/>
    <n v="333107.40000000002"/>
    <s v="Хирургия (абдоминальная)"/>
    <n v="1.2"/>
    <s v="Хирургия"/>
    <n v="18.600000000000001"/>
  </r>
  <r>
    <x v="8"/>
    <x v="8"/>
    <x v="0"/>
    <n v="20171274"/>
    <s v="Операции по поводу грыж, взрослые (уровень 2)"/>
    <n v="4"/>
    <n v="1"/>
    <n v="5"/>
    <n v="1.24"/>
    <n v="1"/>
    <n v="22207.16"/>
    <n v="88828.64"/>
    <n v="22207.16"/>
    <n v="111035.8"/>
    <s v="Хирургия (абдоминальная)"/>
    <n v="1.2"/>
    <s v="Хирургия"/>
    <n v="6.2"/>
  </r>
  <r>
    <x v="9"/>
    <x v="9"/>
    <x v="0"/>
    <n v="20171274"/>
    <s v="Операции по поводу грыж, взрослые (уровень 2)"/>
    <n v="4"/>
    <n v="1"/>
    <n v="5"/>
    <n v="1.24"/>
    <n v="1"/>
    <n v="22207.16"/>
    <n v="88828.64"/>
    <n v="22207.16"/>
    <n v="111035.8"/>
    <s v="Хирургия (абдоминальная)"/>
    <n v="1.2"/>
    <s v="Абдоминальная хирургия"/>
    <n v="6.2"/>
  </r>
  <r>
    <x v="11"/>
    <x v="11"/>
    <x v="0"/>
    <n v="20171274"/>
    <s v="Операции по поводу грыж, взрослые (уровень 2)"/>
    <n v="57"/>
    <n v="3"/>
    <n v="60"/>
    <n v="1.24"/>
    <n v="1"/>
    <n v="22207.16"/>
    <n v="1265808.1199999999"/>
    <n v="66621.48"/>
    <n v="1332429.5999999999"/>
    <s v="Хирургия (абдоминальная)"/>
    <n v="1.2"/>
    <s v="Хирургия"/>
    <n v="74.400000000000006"/>
  </r>
  <r>
    <x v="2"/>
    <x v="2"/>
    <x v="0"/>
    <n v="20171275"/>
    <s v="Операции по поводу грыж, взрослые (уровень 3)"/>
    <n v="15"/>
    <n v="5"/>
    <n v="20"/>
    <n v="1.78"/>
    <n v="1"/>
    <n v="31878.02"/>
    <n v="478170.3"/>
    <n v="159390.1"/>
    <n v="637560.4"/>
    <s v="Хирургия (абдоминальная)"/>
    <n v="1.2"/>
    <s v="Хирургия"/>
    <n v="35.6"/>
  </r>
  <r>
    <x v="4"/>
    <x v="4"/>
    <x v="0"/>
    <n v="20171275"/>
    <s v="Операции по поводу грыж, взрослые (уровень 3)"/>
    <n v="58"/>
    <n v="25"/>
    <n v="83"/>
    <n v="1.78"/>
    <n v="1"/>
    <n v="31878.02"/>
    <n v="1848925.16"/>
    <n v="796950.5"/>
    <n v="2645875.66"/>
    <s v="Хирургия (абдоминальная)"/>
    <n v="1.2"/>
    <s v="Хирургия"/>
    <n v="147.74"/>
  </r>
  <r>
    <x v="8"/>
    <x v="8"/>
    <x v="0"/>
    <n v="20171275"/>
    <s v="Операции по поводу грыж, взрослые (уровень 3)"/>
    <n v="72"/>
    <n v="20"/>
    <n v="92"/>
    <n v="1.78"/>
    <n v="1"/>
    <n v="31878.02"/>
    <n v="2295217.44"/>
    <n v="637560.4"/>
    <n v="2932777.84"/>
    <s v="Хирургия (абдоминальная)"/>
    <n v="1.2"/>
    <s v="Хирургия"/>
    <n v="163.76"/>
  </r>
  <r>
    <x v="9"/>
    <x v="9"/>
    <x v="0"/>
    <n v="20171275"/>
    <s v="Операции по поводу грыж, взрослые (уровень 3)"/>
    <n v="54"/>
    <n v="16"/>
    <n v="70"/>
    <n v="1.78"/>
    <n v="1"/>
    <n v="31878.02"/>
    <n v="1721413.08"/>
    <n v="510048.32"/>
    <n v="2231461.4"/>
    <s v="Хирургия (абдоминальная)"/>
    <n v="1.2"/>
    <s v="Абдоминальная хирургия"/>
    <n v="124.60000000000001"/>
  </r>
  <r>
    <x v="16"/>
    <x v="16"/>
    <x v="0"/>
    <n v="20171275"/>
    <s v="Операции по поводу грыж, взрослые (уровень 3)"/>
    <n v="40"/>
    <n v="25"/>
    <n v="65"/>
    <n v="1.78"/>
    <n v="1"/>
    <n v="31878.02"/>
    <n v="1275120.8"/>
    <n v="796950.5"/>
    <n v="2072071.3"/>
    <s v="Хирургия (абдоминальная)"/>
    <n v="1.2"/>
    <s v="Абдоминальная хирургия"/>
    <n v="115.7"/>
  </r>
  <r>
    <x v="3"/>
    <x v="3"/>
    <x v="0"/>
    <n v="20171276"/>
    <s v="Другие операции на органах брюшной полости (уровень 1)"/>
    <n v="25"/>
    <m/>
    <n v="25"/>
    <n v="1.1299999999999999"/>
    <n v="0.95099999999999996"/>
    <n v="19245.548669999996"/>
    <n v="481138.71674999991"/>
    <n v="0"/>
    <n v="481138.71674999991"/>
    <s v="Хирургия (абдоминальная)"/>
    <n v="1.2"/>
    <s v="Хирургия"/>
    <n v="28.249999999999996"/>
  </r>
  <r>
    <x v="4"/>
    <x v="4"/>
    <x v="0"/>
    <n v="20171276"/>
    <s v="Другие операции на органах брюшной полости (уровень 1)"/>
    <n v="58"/>
    <n v="25"/>
    <n v="83"/>
    <n v="1.1299999999999999"/>
    <n v="1.4"/>
    <n v="28332.037999999997"/>
    <n v="1643258.2039999999"/>
    <n v="708300.95"/>
    <n v="2351559.1540000001"/>
    <s v="Хирургия (абдоминальная)"/>
    <n v="1.2"/>
    <s v="Хирургия"/>
    <n v="93.789999999999992"/>
  </r>
  <r>
    <x v="7"/>
    <x v="7"/>
    <x v="0"/>
    <n v="20171276"/>
    <s v="Другие операции на органах брюшной полости (уровень 1)"/>
    <n v="10"/>
    <m/>
    <n v="10"/>
    <n v="1.1299999999999999"/>
    <n v="0.875"/>
    <n v="17707.523749999997"/>
    <n v="177075.23749999996"/>
    <n v="0"/>
    <n v="177075.23749999996"/>
    <s v="Хирургия (абдоминальная)"/>
    <n v="1.2"/>
    <s v="Хирургия"/>
    <n v="11.299999999999999"/>
  </r>
  <r>
    <x v="8"/>
    <x v="8"/>
    <x v="0"/>
    <n v="20171276"/>
    <s v="Другие операции на органах брюшной полости (уровень 1)"/>
    <n v="16"/>
    <n v="4"/>
    <n v="20"/>
    <n v="1.1299999999999999"/>
    <n v="1"/>
    <n v="20237.169999999998"/>
    <n v="323794.71999999997"/>
    <n v="80948.679999999993"/>
    <n v="404743.39999999997"/>
    <s v="Хирургия (абдоминальная)"/>
    <n v="1.2"/>
    <s v="Акушерство и гинекология"/>
    <n v="22.599999999999998"/>
  </r>
  <r>
    <x v="8"/>
    <x v="8"/>
    <x v="0"/>
    <n v="20171276"/>
    <s v="Другие операции на органах брюшной полости (уровень 1)"/>
    <n v="1"/>
    <n v="1"/>
    <n v="2"/>
    <n v="1.1299999999999999"/>
    <n v="1"/>
    <n v="20237.169999999998"/>
    <n v="20237.169999999998"/>
    <n v="20237.169999999998"/>
    <n v="40474.339999999997"/>
    <s v="Хирургия (абдоминальная)"/>
    <n v="1.2"/>
    <s v="Колопроктология"/>
    <n v="2.2599999999999998"/>
  </r>
  <r>
    <x v="8"/>
    <x v="8"/>
    <x v="0"/>
    <n v="20171276"/>
    <s v="Другие операции на органах брюшной полости (уровень 1)"/>
    <n v="1"/>
    <n v="1"/>
    <n v="2"/>
    <n v="1.1299999999999999"/>
    <n v="1"/>
    <n v="20237.169999999998"/>
    <n v="20237.169999999998"/>
    <n v="20237.169999999998"/>
    <n v="40474.339999999997"/>
    <s v="Хирургия (абдоминальная)"/>
    <n v="1.2"/>
    <s v="Урология"/>
    <n v="2.2599999999999998"/>
  </r>
  <r>
    <x v="8"/>
    <x v="8"/>
    <x v="0"/>
    <n v="20171276"/>
    <s v="Другие операции на органах брюшной полости (уровень 1)"/>
    <n v="55"/>
    <n v="15"/>
    <n v="70"/>
    <n v="1.1299999999999999"/>
    <n v="1"/>
    <n v="20237.169999999998"/>
    <n v="1113044.3499999999"/>
    <n v="303557.55"/>
    <n v="1416601.9"/>
    <s v="Хирургия (абдоминальная)"/>
    <n v="1.2"/>
    <s v="Хирургия"/>
    <n v="79.099999999999994"/>
  </r>
  <r>
    <x v="9"/>
    <x v="9"/>
    <x v="0"/>
    <n v="20171276"/>
    <s v="Другие операции на органах брюшной полости (уровень 1)"/>
    <n v="18"/>
    <n v="2"/>
    <n v="20"/>
    <n v="1.1299999999999999"/>
    <n v="1.4"/>
    <n v="28332.037999999997"/>
    <n v="509976.68399999995"/>
    <n v="56664.075999999994"/>
    <n v="566640.75999999989"/>
    <s v="Хирургия (абдоминальная)"/>
    <n v="1.2"/>
    <s v="Абдоминальная хирургия"/>
    <n v="22.599999999999998"/>
  </r>
  <r>
    <x v="10"/>
    <x v="10"/>
    <x v="0"/>
    <n v="20171276"/>
    <s v="Другие операции на органах брюшной полости (уровень 1)"/>
    <n v="10"/>
    <m/>
    <n v="10"/>
    <n v="1.1299999999999999"/>
    <n v="0.875"/>
    <n v="17707.523749999997"/>
    <n v="177075.23749999996"/>
    <n v="0"/>
    <n v="177075.23749999996"/>
    <s v="Хирургия (абдоминальная)"/>
    <n v="1.2"/>
    <s v="Хирургия"/>
    <n v="11.299999999999999"/>
  </r>
  <r>
    <x v="13"/>
    <x v="13"/>
    <x v="0"/>
    <n v="20171276"/>
    <s v="Другие операции на органах брюшной полости (уровень 1)"/>
    <n v="40"/>
    <n v="10"/>
    <n v="50"/>
    <n v="1.1299999999999999"/>
    <n v="1"/>
    <n v="20237.169999999998"/>
    <n v="809486.79999999993"/>
    <n v="202371.69999999998"/>
    <n v="1011858.4999999999"/>
    <s v="Хирургия (абдоминальная)"/>
    <n v="1.2"/>
    <s v="Детская хирургия"/>
    <n v="56.499999999999993"/>
  </r>
  <r>
    <x v="16"/>
    <x v="16"/>
    <x v="0"/>
    <n v="20171276"/>
    <s v="Другие операции на органах брюшной полости (уровень 1)"/>
    <n v="4"/>
    <n v="1"/>
    <n v="5"/>
    <n v="1.1299999999999999"/>
    <n v="1.4"/>
    <n v="28332.037999999997"/>
    <n v="113328.15199999999"/>
    <n v="28332.037999999997"/>
    <n v="141660.18999999997"/>
    <s v="Хирургия (абдоминальная)"/>
    <n v="1.2"/>
    <s v="Абдоминальная хирургия"/>
    <n v="5.6499999999999995"/>
  </r>
  <r>
    <x v="14"/>
    <x v="14"/>
    <x v="0"/>
    <n v="20171276"/>
    <s v="Другие операции на органах брюшной полости (уровень 1)"/>
    <n v="3"/>
    <n v="0"/>
    <n v="3"/>
    <n v="1.1299999999999999"/>
    <n v="0.8"/>
    <n v="16189.735999999999"/>
    <n v="48569.207999999999"/>
    <n v="0"/>
    <n v="48569.207999999999"/>
    <s v="Хирургия (абдоминальная)"/>
    <n v="1.2"/>
    <s v="Хирургия"/>
    <n v="3.3899999999999997"/>
  </r>
  <r>
    <x v="0"/>
    <x v="0"/>
    <x v="0"/>
    <n v="20171276"/>
    <s v="Другие операции на органах брюшной полости (уровень 1)"/>
    <n v="25"/>
    <n v="3"/>
    <n v="28"/>
    <n v="1.1299999999999999"/>
    <n v="0.875"/>
    <n v="17707.523749999997"/>
    <n v="442688.09374999994"/>
    <n v="53122.571249999994"/>
    <n v="495810.66499999992"/>
    <s v="Хирургия (абдоминальная)"/>
    <n v="1.2"/>
    <s v="Хирургия"/>
    <n v="31.639999999999997"/>
  </r>
  <r>
    <x v="15"/>
    <x v="15"/>
    <x v="0"/>
    <n v="20171276"/>
    <s v="Другие операции на органах брюшной полости (уровень 1)"/>
    <n v="10"/>
    <n v="5"/>
    <n v="15"/>
    <n v="1.1299999999999999"/>
    <n v="1"/>
    <n v="20237.169999999998"/>
    <n v="202371.69999999998"/>
    <n v="101185.84999999999"/>
    <n v="303557.55"/>
    <s v="Хирургия (абдоминальная)"/>
    <n v="1.2"/>
    <s v="Онкология"/>
    <n v="16.95"/>
  </r>
  <r>
    <x v="2"/>
    <x v="2"/>
    <x v="0"/>
    <n v="20171277"/>
    <s v="Другие операции на органах брюшной полости (уровень 2)"/>
    <n v="9"/>
    <n v="3"/>
    <n v="12"/>
    <n v="1.19"/>
    <n v="0.88"/>
    <n v="18754.304799999998"/>
    <n v="168788.74319999997"/>
    <n v="56262.914399999994"/>
    <n v="225051.65759999998"/>
    <s v="Хирургия (абдоминальная)"/>
    <n v="1.2"/>
    <s v="Хирургия"/>
    <n v="14.28"/>
  </r>
  <r>
    <x v="12"/>
    <x v="12"/>
    <x v="0"/>
    <n v="20171277"/>
    <s v="Другие операции на органах брюшной полости (уровень 2)"/>
    <n v="4"/>
    <n v="1"/>
    <n v="5"/>
    <n v="1.19"/>
    <n v="0.7"/>
    <n v="14918.197"/>
    <n v="59672.788"/>
    <n v="14918.197"/>
    <n v="74590.985000000001"/>
    <s v="Хирургия (абдоминальная)"/>
    <n v="1.2"/>
    <s v="Абдоминальная хирургия"/>
    <n v="5.9499999999999993"/>
  </r>
  <r>
    <x v="3"/>
    <x v="3"/>
    <x v="0"/>
    <n v="20171277"/>
    <s v="Другие операции на органах брюшной полости (уровень 2)"/>
    <n v="15"/>
    <m/>
    <n v="15"/>
    <n v="1.19"/>
    <n v="0.95099999999999996"/>
    <n v="20267.436209999996"/>
    <n v="304011.54314999992"/>
    <n v="0"/>
    <n v="304011.54314999992"/>
    <s v="Хирургия (абдоминальная)"/>
    <n v="1.2"/>
    <s v="Хирургия"/>
    <n v="17.849999999999998"/>
  </r>
  <r>
    <x v="4"/>
    <x v="4"/>
    <x v="0"/>
    <n v="20171277"/>
    <s v="Другие операции на органах брюшной полости (уровень 2)"/>
    <n v="25"/>
    <n v="10"/>
    <n v="35"/>
    <n v="1.19"/>
    <n v="1.4"/>
    <n v="29836.394"/>
    <n v="745909.85"/>
    <n v="298363.94"/>
    <n v="1044273.79"/>
    <s v="Хирургия (абдоминальная)"/>
    <n v="1.2"/>
    <s v="Хирургия"/>
    <n v="41.65"/>
  </r>
  <r>
    <x v="7"/>
    <x v="7"/>
    <x v="0"/>
    <n v="20171277"/>
    <s v="Другие операции на органах брюшной полости (уровень 2)"/>
    <n v="6"/>
    <m/>
    <n v="6"/>
    <n v="1.19"/>
    <n v="0.875"/>
    <n v="18647.74625"/>
    <n v="111886.47750000001"/>
    <n v="0"/>
    <n v="111886.47750000001"/>
    <s v="Хирургия (абдоминальная)"/>
    <n v="1.2"/>
    <s v="Хирургия"/>
    <n v="7.14"/>
  </r>
  <r>
    <x v="8"/>
    <x v="8"/>
    <x v="0"/>
    <n v="20171277"/>
    <s v="Другие операции на органах брюшной полости (уровень 2)"/>
    <n v="13"/>
    <n v="4"/>
    <n v="17"/>
    <n v="1.19"/>
    <n v="1"/>
    <n v="21311.71"/>
    <n v="277052.23"/>
    <n v="85246.84"/>
    <n v="362299.06999999995"/>
    <s v="Хирургия (абдоминальная)"/>
    <n v="1.2"/>
    <s v="Хирургия"/>
    <n v="20.23"/>
  </r>
  <r>
    <x v="9"/>
    <x v="9"/>
    <x v="0"/>
    <n v="20171277"/>
    <s v="Другие операции на органах брюшной полости (уровень 2)"/>
    <n v="4"/>
    <n v="1"/>
    <n v="5"/>
    <n v="1.19"/>
    <n v="1.4"/>
    <n v="29836.394"/>
    <n v="119345.576"/>
    <n v="29836.394"/>
    <n v="149181.97"/>
    <s v="Хирургия (абдоминальная)"/>
    <n v="1.2"/>
    <s v="Абдоминальная хирургия"/>
    <n v="5.9499999999999993"/>
  </r>
  <r>
    <x v="13"/>
    <x v="13"/>
    <x v="0"/>
    <n v="20171277"/>
    <s v="Другие операции на органах брюшной полости (уровень 2)"/>
    <n v="5"/>
    <n v="5"/>
    <n v="10"/>
    <n v="1.19"/>
    <n v="1"/>
    <n v="21311.71"/>
    <n v="106558.54999999999"/>
    <n v="106558.54999999999"/>
    <n v="213117.09999999998"/>
    <s v="Хирургия (абдоминальная)"/>
    <n v="1.2"/>
    <s v="Детская хирургия"/>
    <n v="11.899999999999999"/>
  </r>
  <r>
    <x v="16"/>
    <x v="16"/>
    <x v="0"/>
    <n v="20171277"/>
    <s v="Другие операции на органах брюшной полости (уровень 2)"/>
    <n v="3"/>
    <n v="0"/>
    <n v="3"/>
    <n v="1.19"/>
    <n v="1.4"/>
    <n v="29836.394"/>
    <n v="89509.182000000001"/>
    <n v="0"/>
    <n v="89509.182000000001"/>
    <s v="Хирургия (абдоминальная)"/>
    <n v="1.2"/>
    <s v="Абдоминальная хирургия"/>
    <n v="3.57"/>
  </r>
  <r>
    <x v="11"/>
    <x v="11"/>
    <x v="0"/>
    <n v="20171277"/>
    <s v="Другие операции на органах брюшной полости (уровень 2)"/>
    <n v="5"/>
    <n v="0"/>
    <n v="5"/>
    <n v="1.19"/>
    <n v="0.95099999999999996"/>
    <n v="20267.436209999996"/>
    <n v="101337.18104999998"/>
    <n v="0"/>
    <n v="101337.18104999998"/>
    <s v="Хирургия (абдоминальная)"/>
    <n v="1.2"/>
    <s v="Хирургия"/>
    <n v="5.9499999999999993"/>
  </r>
  <r>
    <x v="4"/>
    <x v="4"/>
    <x v="0"/>
    <n v="20171278"/>
    <s v="Другие операции на органах брюшной полости (уровень 3)"/>
    <n v="6"/>
    <n v="2"/>
    <n v="8"/>
    <n v="2.13"/>
    <n v="1.4"/>
    <n v="53404.637999999999"/>
    <n v="320427.82799999998"/>
    <n v="106809.276"/>
    <n v="427237.10399999999"/>
    <s v="Хирургия (абдоминальная)"/>
    <n v="1.2"/>
    <s v="Хирургия"/>
    <n v="17.04"/>
  </r>
  <r>
    <x v="8"/>
    <x v="8"/>
    <x v="0"/>
    <n v="20171278"/>
    <s v="Другие операции на органах брюшной полости (уровень 3)"/>
    <n v="2"/>
    <n v="1"/>
    <n v="3"/>
    <n v="2.13"/>
    <n v="1"/>
    <n v="38146.17"/>
    <n v="76292.34"/>
    <n v="38146.17"/>
    <n v="114438.51"/>
    <s v="Хирургия (абдоминальная)"/>
    <n v="1.2"/>
    <s v="Акушерство и гинекология"/>
    <n v="6.39"/>
  </r>
  <r>
    <x v="8"/>
    <x v="8"/>
    <x v="0"/>
    <n v="20171278"/>
    <s v="Другие операции на органах брюшной полости (уровень 3)"/>
    <n v="16"/>
    <n v="4"/>
    <n v="20"/>
    <n v="2.13"/>
    <n v="1"/>
    <n v="38146.17"/>
    <n v="610338.72"/>
    <n v="152584.68"/>
    <n v="762923.39999999991"/>
    <s v="Хирургия (абдоминальная)"/>
    <n v="1.2"/>
    <s v="Хирургия"/>
    <n v="42.599999999999994"/>
  </r>
  <r>
    <x v="9"/>
    <x v="9"/>
    <x v="0"/>
    <n v="20171278"/>
    <s v="Другие операции на органах брюшной полости (уровень 3)"/>
    <n v="6"/>
    <n v="1"/>
    <n v="7"/>
    <n v="2.13"/>
    <n v="1.4"/>
    <n v="53404.637999999999"/>
    <n v="320427.82799999998"/>
    <n v="53404.637999999999"/>
    <n v="373832.46599999996"/>
    <s v="Хирургия (абдоминальная)"/>
    <n v="1.2"/>
    <s v="Абдоминальная хирургия"/>
    <n v="14.91"/>
  </r>
  <r>
    <x v="13"/>
    <x v="13"/>
    <x v="0"/>
    <n v="20171278"/>
    <s v="Другие операции на органах брюшной полости (уровень 3)"/>
    <n v="10"/>
    <n v="5"/>
    <n v="15"/>
    <n v="2.13"/>
    <n v="1"/>
    <n v="38146.17"/>
    <n v="381461.69999999995"/>
    <n v="190730.84999999998"/>
    <n v="572192.54999999993"/>
    <s v="Хирургия (абдоминальная)"/>
    <n v="1.2"/>
    <s v="Детская хирургия"/>
    <n v="31.95"/>
  </r>
  <r>
    <x v="16"/>
    <x v="16"/>
    <x v="0"/>
    <n v="20171278"/>
    <s v="Другие операции на органах брюшной полости (уровень 3)"/>
    <n v="2"/>
    <n v="0"/>
    <n v="2"/>
    <n v="2.13"/>
    <n v="1.4"/>
    <n v="53404.637999999999"/>
    <n v="106809.276"/>
    <n v="0"/>
    <n v="106809.276"/>
    <s v="Хирургия (абдоминальная)"/>
    <n v="1.2"/>
    <s v="Абдоминальная хирургия"/>
    <n v="4.26"/>
  </r>
  <r>
    <x v="4"/>
    <x v="4"/>
    <x v="0"/>
    <n v="20171279"/>
    <s v="Отморожения (уровень 1)"/>
    <n v="5"/>
    <n v="3"/>
    <n v="8"/>
    <n v="1.17"/>
    <n v="1.4"/>
    <n v="29334.941999999999"/>
    <n v="146674.71"/>
    <n v="88004.826000000001"/>
    <n v="234679.53599999999"/>
    <s v="Хирургия (комбустиология)"/>
    <n v="1.95"/>
    <s v="Хирургия (комбустиология)"/>
    <n v="9.36"/>
  </r>
  <r>
    <x v="4"/>
    <x v="4"/>
    <x v="0"/>
    <n v="20171280"/>
    <s v="Отморожения (уровень 2)"/>
    <n v="1"/>
    <n v="1"/>
    <n v="2"/>
    <n v="2.91"/>
    <n v="1.4"/>
    <n v="72961.266000000003"/>
    <n v="72961.266000000003"/>
    <n v="72961.266000000003"/>
    <n v="145922.53200000001"/>
    <s v="Хирургия (комбустиология)"/>
    <n v="1.95"/>
    <s v="Хирургия (комбустиология)"/>
    <n v="5.82"/>
  </r>
  <r>
    <x v="4"/>
    <x v="4"/>
    <x v="0"/>
    <n v="20171281"/>
    <s v="Ожоги (уровень 1)"/>
    <n v="90"/>
    <n v="31"/>
    <n v="121"/>
    <n v="1.21"/>
    <n v="1.4"/>
    <n v="30337.845999999998"/>
    <n v="2730406.1399999997"/>
    <n v="940473.22599999991"/>
    <n v="3670879.3659999995"/>
    <s v="Хирургия (комбустиология)"/>
    <n v="1.95"/>
    <s v="Хирургия (комбустиология)"/>
    <n v="146.41"/>
  </r>
  <r>
    <x v="4"/>
    <x v="4"/>
    <x v="0"/>
    <n v="20171282"/>
    <s v="Ожоги (уровень 2)"/>
    <n v="50"/>
    <n v="20"/>
    <n v="70"/>
    <n v="2.0299999999999998"/>
    <n v="1.4"/>
    <n v="50897.377999999997"/>
    <n v="2544868.9"/>
    <n v="1017947.5599999999"/>
    <n v="3562816.46"/>
    <s v="Хирургия (комбустиология)"/>
    <n v="1.95"/>
    <s v="Хирургия (комбустиология)"/>
    <n v="142.1"/>
  </r>
  <r>
    <x v="4"/>
    <x v="4"/>
    <x v="0"/>
    <n v="20171283"/>
    <s v="Ожоги (уровень 3)"/>
    <n v="30"/>
    <n v="10"/>
    <n v="40"/>
    <n v="3.54"/>
    <n v="1.4"/>
    <n v="88757.003999999986"/>
    <n v="2662710.1199999996"/>
    <n v="887570.0399999998"/>
    <n v="3550280.1599999992"/>
    <s v="Хирургия (комбустиология)"/>
    <n v="1.95"/>
    <s v="Хирургия (комбустиология)"/>
    <n v="141.6"/>
  </r>
  <r>
    <x v="4"/>
    <x v="4"/>
    <x v="0"/>
    <n v="20171284"/>
    <s v="Ожоги (уровень 4)"/>
    <n v="5"/>
    <n v="1"/>
    <n v="6"/>
    <n v="5.21"/>
    <n v="1.4"/>
    <n v="130628.246"/>
    <n v="653141.23"/>
    <n v="130628.246"/>
    <n v="783769.47600000002"/>
    <s v="Хирургия (комбустиология)"/>
    <n v="1.95"/>
    <s v="Хирургия (комбустиология)"/>
    <n v="31.259999999999998"/>
  </r>
  <r>
    <x v="4"/>
    <x v="4"/>
    <x v="0"/>
    <n v="20171285"/>
    <s v="Ожоги (уровень 5)"/>
    <n v="2"/>
    <n v="1"/>
    <n v="3"/>
    <n v="11.12"/>
    <n v="1.4"/>
    <n v="278807.31199999998"/>
    <n v="557614.62399999995"/>
    <n v="278807.31199999998"/>
    <n v="836421.93599999999"/>
    <s v="Хирургия (комбустиология)"/>
    <n v="1.95"/>
    <s v="Хирургия (комбустиология)"/>
    <n v="33.36"/>
  </r>
  <r>
    <x v="0"/>
    <x v="0"/>
    <x v="0"/>
    <n v="20171279"/>
    <s v="Отморожения (уровень 1)"/>
    <n v="2"/>
    <n v="0"/>
    <n v="2"/>
    <n v="1.17"/>
    <n v="0.875"/>
    <n v="18334.338749999999"/>
    <n v="36668.677499999998"/>
    <n v="0"/>
    <n v="36668.677499999998"/>
    <s v="Хирургия (комбустиология)"/>
    <n v="1.95"/>
    <s v="Хирургия"/>
    <n v="2.34"/>
  </r>
  <r>
    <x v="0"/>
    <x v="0"/>
    <x v="0"/>
    <n v="20171281"/>
    <s v="Ожоги (уровень 1)"/>
    <n v="3"/>
    <n v="1"/>
    <n v="4"/>
    <n v="1.21"/>
    <n v="0.875"/>
    <n v="18961.153749999998"/>
    <n v="56883.461249999993"/>
    <n v="18961.153749999998"/>
    <n v="75844.614999999991"/>
    <s v="Хирургия (комбустиология)"/>
    <n v="1.95"/>
    <s v="Хирургия"/>
    <n v="4.84"/>
  </r>
  <r>
    <x v="3"/>
    <x v="3"/>
    <x v="0"/>
    <n v="20171280"/>
    <s v="Отморожения (уровень 2)"/>
    <n v="2"/>
    <m/>
    <n v="2"/>
    <n v="2.91"/>
    <n v="0.95099999999999996"/>
    <n v="49561.545689999999"/>
    <n v="99123.091379999998"/>
    <n v="0"/>
    <n v="99123.091379999998"/>
    <s v="Хирургия (комбустиология)"/>
    <n v="1.95"/>
    <s v="Травматология"/>
    <n v="5.82"/>
  </r>
  <r>
    <x v="8"/>
    <x v="8"/>
    <x v="0"/>
    <n v="20171286"/>
    <s v="Болезни полости рта, слюнных желез и челюстей, врожденные аномалии лица и шеи, взрослые"/>
    <n v="246"/>
    <n v="69"/>
    <n v="315"/>
    <n v="0.89"/>
    <n v="1"/>
    <n v="15939.01"/>
    <n v="3920996.46"/>
    <n v="1099791.69"/>
    <n v="5020788.1500000004"/>
    <s v="Челюстно-лицевая хирургия"/>
    <n v="1.18"/>
    <s v="Челюстно-лицевая хирургия"/>
    <n v="280.35000000000002"/>
  </r>
  <r>
    <x v="8"/>
    <x v="8"/>
    <x v="0"/>
    <n v="20171287"/>
    <s v="Операции на органах полости рта (уровень 1)"/>
    <n v="20"/>
    <n v="5"/>
    <n v="25"/>
    <n v="0.74"/>
    <n v="1"/>
    <n v="13252.66"/>
    <n v="265053.2"/>
    <n v="66263.3"/>
    <n v="331316.5"/>
    <s v="Челюстно-лицевая хирургия"/>
    <n v="1.18"/>
    <s v="Челюстно-лицевая хирургия"/>
    <n v="18.5"/>
  </r>
  <r>
    <x v="13"/>
    <x v="13"/>
    <x v="0"/>
    <n v="20171287"/>
    <s v="Операции на органах полости рта (уровень 1)"/>
    <n v="8"/>
    <n v="2"/>
    <n v="10"/>
    <n v="0.74"/>
    <n v="1"/>
    <n v="13252.66"/>
    <n v="106021.28"/>
    <n v="26505.32"/>
    <n v="132526.6"/>
    <s v="Челюстно-лицевая хирургия"/>
    <n v="1.18"/>
    <s v="Челюстно-лицевая хирургия"/>
    <n v="7.4"/>
  </r>
  <r>
    <x v="8"/>
    <x v="8"/>
    <x v="0"/>
    <n v="20171288"/>
    <s v="Операции на органах полости рта (уровень 2)"/>
    <n v="59"/>
    <n v="16"/>
    <n v="75"/>
    <n v="1.27"/>
    <n v="1"/>
    <n v="22744.43"/>
    <n v="1341921.3700000001"/>
    <n v="363910.88"/>
    <n v="1705832.25"/>
    <s v="Челюстно-лицевая хирургия"/>
    <n v="1.18"/>
    <s v="Челюстно-лицевая хирургия"/>
    <n v="95.25"/>
  </r>
  <r>
    <x v="13"/>
    <x v="13"/>
    <x v="0"/>
    <n v="20171288"/>
    <s v="Операции на органах полости рта (уровень 2)"/>
    <n v="20"/>
    <n v="10"/>
    <n v="30"/>
    <n v="1.27"/>
    <n v="1"/>
    <n v="22744.43"/>
    <n v="454888.6"/>
    <n v="227444.3"/>
    <n v="682332.89999999991"/>
    <s v="Челюстно-лицевая хирургия"/>
    <n v="1.18"/>
    <s v="Челюстно-лицевая хирургия"/>
    <n v="38.1"/>
  </r>
  <r>
    <x v="13"/>
    <x v="13"/>
    <x v="0"/>
    <n v="20171289"/>
    <s v="Операции на органах полости рта (уровень 3)"/>
    <n v="10"/>
    <n v="5"/>
    <n v="15"/>
    <n v="1.63"/>
    <n v="1"/>
    <n v="29191.67"/>
    <n v="291916.69999999995"/>
    <n v="145958.34999999998"/>
    <n v="437875.04999999993"/>
    <s v="Челюстно-лицевая хирургия"/>
    <n v="1.18"/>
    <s v="Челюстно-лицевая хирургия"/>
    <n v="24.45"/>
  </r>
  <r>
    <x v="7"/>
    <x v="7"/>
    <x v="0"/>
    <n v="20171291"/>
    <s v="Сахарный диабет, взрослые (уровень 1)"/>
    <n v="15"/>
    <m/>
    <n v="15"/>
    <n v="1.02"/>
    <n v="0.875"/>
    <n v="15983.782500000001"/>
    <n v="239756.73750000002"/>
    <n v="0"/>
    <n v="239756.73750000002"/>
    <s v="Эндокринология"/>
    <n v="1.4"/>
    <s v="Терапия"/>
    <n v="15.3"/>
  </r>
  <r>
    <x v="10"/>
    <x v="10"/>
    <x v="0"/>
    <n v="20171291"/>
    <s v="Сахарный диабет, взрослые (уровень 1)"/>
    <n v="19"/>
    <n v="1"/>
    <n v="20"/>
    <n v="1.02"/>
    <n v="0.875"/>
    <n v="15983.782500000001"/>
    <n v="303691.86750000005"/>
    <n v="15983.782500000001"/>
    <n v="319675.65000000002"/>
    <s v="Эндокринология"/>
    <n v="1.4"/>
    <s v="Терапия"/>
    <n v="20.399999999999999"/>
  </r>
  <r>
    <x v="16"/>
    <x v="16"/>
    <x v="0"/>
    <n v="20171291"/>
    <s v="Сахарный диабет, взрослые (уровень 1)"/>
    <n v="4"/>
    <n v="1"/>
    <n v="5"/>
    <n v="1.02"/>
    <n v="1.4"/>
    <n v="25574.052"/>
    <n v="102296.208"/>
    <n v="25574.052"/>
    <n v="127870.26"/>
    <s v="Эндокринология"/>
    <n v="1.4"/>
    <s v="Эндокринология"/>
    <n v="5.0999999999999996"/>
  </r>
  <r>
    <x v="14"/>
    <x v="14"/>
    <x v="0"/>
    <n v="20171291"/>
    <s v="Сахарный диабет, взрослые (уровень 1)"/>
    <n v="14"/>
    <n v="1"/>
    <n v="15"/>
    <n v="1.02"/>
    <n v="0.8"/>
    <n v="14613.744000000001"/>
    <n v="204592.416"/>
    <n v="14613.744000000001"/>
    <n v="219206.16"/>
    <s v="Эндокринология"/>
    <n v="1.4"/>
    <s v="Терапия"/>
    <n v="15.3"/>
  </r>
  <r>
    <x v="0"/>
    <x v="0"/>
    <x v="0"/>
    <n v="20171291"/>
    <s v="Сахарный диабет, взрослые (уровень 1)"/>
    <n v="50"/>
    <n v="5"/>
    <n v="55"/>
    <n v="1.02"/>
    <n v="0.875"/>
    <n v="15983.782500000001"/>
    <n v="799189.125"/>
    <n v="79918.912500000006"/>
    <n v="879108.03749999998"/>
    <s v="Эндокринология"/>
    <n v="1.4"/>
    <s v="Терапия"/>
    <n v="56.1"/>
  </r>
  <r>
    <x v="0"/>
    <x v="0"/>
    <x v="0"/>
    <n v="20171291"/>
    <s v="Сахарный диабет, взрослые (уровень 1)"/>
    <n v="35"/>
    <n v="5"/>
    <n v="40"/>
    <n v="1.02"/>
    <n v="0.875"/>
    <n v="15983.782500000001"/>
    <n v="559432.38750000007"/>
    <n v="79918.912500000006"/>
    <n v="639351.30000000005"/>
    <s v="Эндокринология"/>
    <n v="1.4"/>
    <s v="Хирургия"/>
    <n v="40.799999999999997"/>
  </r>
  <r>
    <x v="3"/>
    <x v="3"/>
    <x v="0"/>
    <n v="20171292"/>
    <s v="Сахарный диабет, взрослые (уровень 2)"/>
    <n v="5"/>
    <m/>
    <n v="5"/>
    <n v="1.49"/>
    <n v="0.95099999999999996"/>
    <n v="25376.873909999998"/>
    <n v="126884.36954999999"/>
    <n v="0"/>
    <n v="126884.36954999999"/>
    <s v="Эндокринология"/>
    <n v="1.4"/>
    <s v="Терапия"/>
    <n v="7.45"/>
  </r>
  <r>
    <x v="3"/>
    <x v="3"/>
    <x v="0"/>
    <n v="20171292"/>
    <s v="Сахарный диабет, взрослые (уровень 2)"/>
    <n v="40"/>
    <m/>
    <n v="40"/>
    <n v="1.49"/>
    <n v="0.95099999999999996"/>
    <n v="25376.873909999998"/>
    <n v="1015074.9563999999"/>
    <n v="0"/>
    <n v="1015074.9563999999"/>
    <s v="Эндокринология"/>
    <n v="1.4"/>
    <s v="Хирургия"/>
    <n v="59.6"/>
  </r>
  <r>
    <x v="21"/>
    <x v="21"/>
    <x v="0"/>
    <n v="20171292"/>
    <s v="Сахарный диабет, взрослые (уровень 2)"/>
    <n v="900"/>
    <n v="120"/>
    <n v="1020"/>
    <n v="1.49"/>
    <n v="0.88"/>
    <n v="23482.280799999997"/>
    <n v="21134052.719999999"/>
    <n v="2817873.6959999995"/>
    <n v="23951926.415999997"/>
    <s v="Эндокринология"/>
    <n v="1.4"/>
    <s v="Эндокринология"/>
    <n v="1519.8"/>
  </r>
  <r>
    <x v="4"/>
    <x v="4"/>
    <x v="0"/>
    <n v="20171292"/>
    <s v="Сахарный диабет, взрослые (уровень 2)"/>
    <n v="32"/>
    <n v="14"/>
    <n v="46"/>
    <n v="1.49"/>
    <n v="1.4"/>
    <n v="37358.173999999999"/>
    <n v="1195461.568"/>
    <n v="523014.43599999999"/>
    <n v="1718476.004"/>
    <s v="Эндокринология"/>
    <n v="1.4"/>
    <s v="Терапия"/>
    <n v="68.540000000000006"/>
  </r>
  <r>
    <x v="4"/>
    <x v="4"/>
    <x v="0"/>
    <n v="20171292"/>
    <s v="Сахарный диабет, взрослые (уровень 2)"/>
    <n v="64"/>
    <n v="27"/>
    <n v="91"/>
    <n v="1.49"/>
    <n v="1.4"/>
    <n v="37358.173999999999"/>
    <n v="2390923.1359999999"/>
    <n v="1008670.698"/>
    <n v="3399593.8339999998"/>
    <s v="Эндокринология"/>
    <n v="1.4"/>
    <s v="Хирургия"/>
    <n v="135.59"/>
  </r>
  <r>
    <x v="6"/>
    <x v="6"/>
    <x v="0"/>
    <n v="20171292"/>
    <s v="Сахарный диабет, взрослые (уровень 2)"/>
    <n v="220"/>
    <m/>
    <n v="220"/>
    <n v="1.49"/>
    <n v="0.88"/>
    <n v="23482.280799999997"/>
    <n v="5166101.7759999996"/>
    <n v="0"/>
    <n v="5166101.7759999996"/>
    <s v="Эндокринология"/>
    <n v="1.4"/>
    <s v="Терапия"/>
    <n v="327.8"/>
  </r>
  <r>
    <x v="6"/>
    <x v="6"/>
    <x v="0"/>
    <n v="20171292"/>
    <s v="Сахарный диабет, взрослые (уровень 2)"/>
    <n v="127"/>
    <n v="1"/>
    <n v="128"/>
    <n v="1.49"/>
    <n v="0.88"/>
    <n v="23482.280799999997"/>
    <n v="2982249.6615999998"/>
    <n v="23482.280799999997"/>
    <n v="3005731.9423999996"/>
    <s v="Эндокринология"/>
    <n v="1.4"/>
    <s v="Хирургия"/>
    <n v="190.72"/>
  </r>
  <r>
    <x v="7"/>
    <x v="7"/>
    <x v="0"/>
    <n v="20171292"/>
    <s v="Сахарный диабет, взрослые (уровень 2)"/>
    <n v="4"/>
    <m/>
    <n v="4"/>
    <n v="1.49"/>
    <n v="0.875"/>
    <n v="23348.858749999999"/>
    <n v="93395.434999999998"/>
    <n v="0"/>
    <n v="93395.434999999998"/>
    <s v="Эндокринология"/>
    <n v="1.4"/>
    <s v="Терапия"/>
    <n v="5.96"/>
  </r>
  <r>
    <x v="16"/>
    <x v="16"/>
    <x v="0"/>
    <n v="20171292"/>
    <s v="Сахарный диабет, взрослые (уровень 2)"/>
    <n v="200"/>
    <n v="100"/>
    <n v="300"/>
    <n v="1.49"/>
    <n v="1.4"/>
    <n v="37358.173999999999"/>
    <n v="7471634.7999999998"/>
    <n v="3735817.4"/>
    <n v="11207452.199999999"/>
    <s v="Эндокринология"/>
    <n v="1.4"/>
    <s v="Эндокринология"/>
    <n v="447"/>
  </r>
  <r>
    <x v="11"/>
    <x v="11"/>
    <x v="0"/>
    <n v="20171292"/>
    <s v="Сахарный диабет, взрослые (уровень 2)"/>
    <n v="0"/>
    <n v="0"/>
    <n v="0"/>
    <n v="1.49"/>
    <n v="0.95099999999999996"/>
    <n v="25376.873909999998"/>
    <n v="0"/>
    <n v="0"/>
    <n v="0"/>
    <s v="Эндокринология"/>
    <n v="1.4"/>
    <s v="Терапия"/>
    <n v="0"/>
  </r>
  <r>
    <x v="21"/>
    <x v="21"/>
    <x v="0"/>
    <n v="20171293"/>
    <s v="Заболевания гипофиза, взрослые"/>
    <n v="5"/>
    <n v="3"/>
    <n v="8"/>
    <n v="2.14"/>
    <n v="0.88"/>
    <n v="33726.228800000004"/>
    <n v="168631.14400000003"/>
    <n v="101178.68640000001"/>
    <n v="269809.83040000004"/>
    <s v="Эндокринология"/>
    <n v="1.4"/>
    <s v="Эндокринология"/>
    <n v="17.12"/>
  </r>
  <r>
    <x v="16"/>
    <x v="16"/>
    <x v="0"/>
    <n v="20171293"/>
    <s v="Заболевания гипофиза, взрослые"/>
    <n v="7"/>
    <n v="3"/>
    <n v="10"/>
    <n v="2.14"/>
    <n v="1.4"/>
    <n v="53655.364000000001"/>
    <n v="375587.54800000001"/>
    <n v="160966.092"/>
    <n v="536553.64"/>
    <s v="Эндокринология"/>
    <n v="1.4"/>
    <s v="Эндокринология"/>
    <n v="21.400000000000002"/>
  </r>
  <r>
    <x v="21"/>
    <x v="21"/>
    <x v="0"/>
    <n v="20171294"/>
    <s v="Другие болезни эндокринной системы, взрослые (уровень 1)"/>
    <n v="42"/>
    <n v="10"/>
    <n v="52"/>
    <n v="1.25"/>
    <n v="0.88"/>
    <n v="19699.900000000001"/>
    <n v="827395.8"/>
    <n v="196999"/>
    <n v="1024394.8"/>
    <s v="Эндокринология"/>
    <n v="1.4"/>
    <s v="Эндокринология"/>
    <n v="65"/>
  </r>
  <r>
    <x v="16"/>
    <x v="16"/>
    <x v="0"/>
    <n v="20171294"/>
    <s v="Другие болезни эндокринной системы, взрослые (уровень 1)"/>
    <n v="7"/>
    <n v="3"/>
    <n v="10"/>
    <n v="1.25"/>
    <n v="1.4"/>
    <n v="31340.75"/>
    <n v="219385.25"/>
    <n v="94022.25"/>
    <n v="313407.5"/>
    <s v="Эндокринология"/>
    <n v="1.4"/>
    <s v="Эндокринология"/>
    <n v="12.5"/>
  </r>
  <r>
    <x v="11"/>
    <x v="11"/>
    <x v="0"/>
    <n v="20171294"/>
    <s v="Другие болезни эндокринной системы, взрослые (уровень 1)"/>
    <n v="0"/>
    <n v="0"/>
    <n v="0"/>
    <n v="1.25"/>
    <n v="0.95099999999999996"/>
    <n v="21289.32375"/>
    <n v="0"/>
    <n v="0"/>
    <n v="0"/>
    <s v="Эндокринология"/>
    <n v="1.4"/>
    <s v="Терапия"/>
    <n v="0"/>
  </r>
  <r>
    <x v="16"/>
    <x v="16"/>
    <x v="0"/>
    <n v="20171295"/>
    <s v="Другие болезни эндокринной системы, взрослые (уровень 2)"/>
    <n v="4"/>
    <n v="1"/>
    <n v="5"/>
    <n v="2.76"/>
    <n v="1.4"/>
    <n v="69200.375999999989"/>
    <n v="276801.50399999996"/>
    <n v="69200.375999999989"/>
    <n v="346001.87999999995"/>
    <s v="Эндокринология"/>
    <n v="1.4"/>
    <s v="Эндокринология"/>
    <n v="13.799999999999999"/>
  </r>
  <r>
    <x v="16"/>
    <x v="16"/>
    <x v="0"/>
    <n v="20171296"/>
    <s v="Новообразования эндокринных желез доброкачественные, in situ, неопределенного и неизвестного характера"/>
    <n v="2"/>
    <n v="0"/>
    <n v="2"/>
    <n v="0.76"/>
    <n v="1.4"/>
    <n v="19055.175999999996"/>
    <n v="38110.351999999992"/>
    <n v="0"/>
    <n v="38110.351999999992"/>
    <s v="Эндокринология"/>
    <n v="1.4"/>
    <s v="Эндокринология"/>
    <n v="1.52"/>
  </r>
  <r>
    <x v="13"/>
    <x v="13"/>
    <x v="0"/>
    <n v="20171297"/>
    <s v="Расстройства питания"/>
    <n v="22"/>
    <n v="10"/>
    <n v="32"/>
    <n v="1.06"/>
    <n v="1"/>
    <n v="18983.54"/>
    <n v="417637.88"/>
    <n v="189835.40000000002"/>
    <n v="607473.28"/>
    <s v="Эндокринология"/>
    <n v="1.4"/>
    <s v="Детская эндокринология"/>
    <n v="33.92"/>
  </r>
  <r>
    <x v="16"/>
    <x v="16"/>
    <x v="0"/>
    <n v="20171297"/>
    <s v="Расстройства питания"/>
    <n v="2"/>
    <n v="1"/>
    <n v="3"/>
    <n v="1.06"/>
    <n v="1.4"/>
    <n v="26576.955999999998"/>
    <n v="53153.911999999997"/>
    <n v="26576.955999999998"/>
    <n v="79730.867999999988"/>
    <s v="Эндокринология"/>
    <n v="1.4"/>
    <s v="Эндокринология"/>
    <n v="3.18"/>
  </r>
  <r>
    <x v="13"/>
    <x v="13"/>
    <x v="0"/>
    <n v="20171298"/>
    <s v="Другие нарушения обмена веществ"/>
    <n v="30"/>
    <n v="10"/>
    <n v="40"/>
    <n v="1.1599999999999999"/>
    <n v="1"/>
    <n v="20774.439999999999"/>
    <n v="623233.19999999995"/>
    <n v="207744.4"/>
    <n v="830977.6"/>
    <s v="Эндокринология"/>
    <n v="1.4"/>
    <s v="Детская эндокринология"/>
    <n v="46.4"/>
  </r>
  <r>
    <x v="13"/>
    <x v="13"/>
    <x v="0"/>
    <n v="20171299"/>
    <s v="Кистозный фиброз"/>
    <n v="2"/>
    <n v="1"/>
    <n v="3"/>
    <n v="3.32"/>
    <n v="1"/>
    <n v="59457.88"/>
    <n v="118915.76"/>
    <n v="59457.88"/>
    <n v="178373.63999999998"/>
    <s v="Эндокринология"/>
    <n v="1.4"/>
    <s v="Гастроэнтерология"/>
    <n v="9.9599999999999991"/>
  </r>
  <r>
    <x v="13"/>
    <x v="13"/>
    <x v="0"/>
    <n v="20171299"/>
    <s v="Кистозный фиброз"/>
    <n v="10"/>
    <n v="3"/>
    <n v="13"/>
    <n v="3.32"/>
    <n v="1"/>
    <n v="59457.88"/>
    <n v="594578.79999999993"/>
    <n v="178373.63999999998"/>
    <n v="772952.44"/>
    <s v="Эндокринология"/>
    <n v="1.4"/>
    <s v="Пульмонология"/>
    <n v="43.16"/>
  </r>
  <r>
    <x v="7"/>
    <x v="7"/>
    <x v="0"/>
    <n v="20171301"/>
    <s v="Редкие генетические заболевания"/>
    <n v="0"/>
    <m/>
    <n v="0"/>
    <n v="3.5"/>
    <n v="0.875"/>
    <n v="54846.3125"/>
    <n v="0"/>
    <n v="0"/>
    <n v="0"/>
    <s v="Прочее"/>
    <n v="0.57999999999999996"/>
    <s v="Неврология"/>
    <n v="0"/>
  </r>
  <r>
    <x v="13"/>
    <x v="13"/>
    <x v="0"/>
    <n v="20171301"/>
    <s v="Редкие генетические заболевания"/>
    <n v="2"/>
    <n v="1"/>
    <n v="3"/>
    <n v="3.5"/>
    <n v="1"/>
    <n v="62681.5"/>
    <n v="125363"/>
    <n v="62681.5"/>
    <n v="188044.5"/>
    <s v="Прочее"/>
    <n v="0.57999999999999996"/>
    <s v="Детская эндокринология"/>
    <n v="10.5"/>
  </r>
  <r>
    <x v="13"/>
    <x v="13"/>
    <x v="0"/>
    <n v="20171301"/>
    <s v="Редкие генетические заболевания"/>
    <n v="3"/>
    <n v="2"/>
    <n v="5"/>
    <n v="3.5"/>
    <n v="1"/>
    <n v="62681.5"/>
    <n v="188044.5"/>
    <n v="125363"/>
    <n v="313407.5"/>
    <s v="Прочее"/>
    <n v="0.57999999999999996"/>
    <s v="Гематология"/>
    <n v="17.5"/>
  </r>
  <r>
    <x v="13"/>
    <x v="13"/>
    <x v="0"/>
    <n v="20171301"/>
    <s v="Редкие генетические заболевания"/>
    <n v="1"/>
    <n v="0"/>
    <n v="1"/>
    <n v="3.5"/>
    <n v="1"/>
    <n v="62681.5"/>
    <n v="62681.5"/>
    <n v="0"/>
    <n v="62681.5"/>
    <s v="Прочее"/>
    <n v="0.57999999999999996"/>
    <s v="Неонатология"/>
    <n v="3.5"/>
  </r>
  <r>
    <x v="13"/>
    <x v="13"/>
    <x v="0"/>
    <n v="20171302"/>
    <s v="Лечение с применением генно-инженерных биологических препаратов в случае отсутствия эффективности базисной терапии"/>
    <n v="4"/>
    <n v="1"/>
    <n v="5"/>
    <n v="5.35"/>
    <n v="1"/>
    <n v="95813.15"/>
    <n v="383252.6"/>
    <n v="95813.15"/>
    <n v="479065.75"/>
    <s v="Прочее"/>
    <n v="0.57999999999999996"/>
    <s v="Гастроэнтерология"/>
    <n v="26.75"/>
  </r>
  <r>
    <x v="13"/>
    <x v="13"/>
    <x v="0"/>
    <n v="20171302"/>
    <s v="Лечение с применением генно-инженерных биологических препаратов в случае отсутствия эффективности базисной терапии"/>
    <n v="20"/>
    <n v="3"/>
    <n v="23"/>
    <n v="5.35"/>
    <n v="1"/>
    <n v="95813.15"/>
    <n v="1916263"/>
    <n v="287439.44999999995"/>
    <n v="2203702.4500000002"/>
    <s v="Прочее"/>
    <n v="0.57999999999999996"/>
    <s v="Ревматология"/>
    <n v="123.05"/>
  </r>
  <r>
    <x v="16"/>
    <x v="16"/>
    <x v="0"/>
    <n v="20171302"/>
    <s v="Лечение с применением генно-инженерных биологических препаратов в случае отсутствия эффективности базисной терапии"/>
    <n v="120"/>
    <n v="30"/>
    <n v="150"/>
    <n v="5.35"/>
    <n v="1"/>
    <n v="95813.15"/>
    <n v="11497578"/>
    <n v="2874394.5"/>
    <n v="14371972.5"/>
    <s v="Прочее"/>
    <n v="0.57999999999999996"/>
    <s v="Пульмонология"/>
    <n v="802.5"/>
  </r>
  <r>
    <x v="4"/>
    <x v="4"/>
    <x v="0"/>
    <n v="20171303"/>
    <s v="Факторы, влияющие на состояние здоровья населения и обращения в учреждения здравоохранения"/>
    <n v="7"/>
    <n v="3"/>
    <n v="10"/>
    <n v="0.32"/>
    <n v="1.4"/>
    <n v="8023.2319999999991"/>
    <n v="56162.623999999996"/>
    <n v="24069.695999999996"/>
    <n v="80232.319999999992"/>
    <s v="Прочее"/>
    <n v="0.57999999999999996"/>
    <s v="Травматология"/>
    <n v="3.2"/>
  </r>
  <r>
    <x v="13"/>
    <x v="13"/>
    <x v="0"/>
    <n v="20171304"/>
    <s v="Госпитализация в диагностических целях с постановкой диагноза туберкулеза, ВИЧ-инфекции, психического заболевания"/>
    <n v="15"/>
    <n v="9"/>
    <n v="24"/>
    <n v="0.46"/>
    <n v="1"/>
    <n v="8238.1400000000012"/>
    <n v="123572.10000000002"/>
    <n v="74143.260000000009"/>
    <n v="197715.36000000004"/>
    <s v="Прочее"/>
    <n v="0.57999999999999996"/>
    <s v="Неврология"/>
    <n v="11.040000000000001"/>
  </r>
  <r>
    <x v="13"/>
    <x v="13"/>
    <x v="0"/>
    <n v="20171304"/>
    <s v="Госпитализация в диагностических целях с постановкой диагноза туберкулеза, ВИЧ-инфекции, психического заболевания"/>
    <n v="3"/>
    <n v="2"/>
    <n v="5"/>
    <n v="0.46"/>
    <n v="1"/>
    <n v="8238.1400000000012"/>
    <n v="24714.420000000006"/>
    <n v="16476.280000000002"/>
    <n v="41190.700000000012"/>
    <s v="Прочее"/>
    <n v="0.57999999999999996"/>
    <s v="Неонатология"/>
    <n v="2.3000000000000003"/>
  </r>
  <r>
    <x v="22"/>
    <x v="22"/>
    <x v="0"/>
    <n v="20171307"/>
    <s v="Медицинская нейрореабилитация"/>
    <n v="80"/>
    <n v="20"/>
    <n v="100"/>
    <n v="3"/>
    <n v="0.8"/>
    <n v="42981.600000000006"/>
    <n v="3438528.0000000005"/>
    <n v="859632.00000000012"/>
    <n v="4298160.0000000009"/>
    <s v="Медицинская реабилитация"/>
    <n v="0.75"/>
    <s v="Реабилитация"/>
    <n v="300"/>
  </r>
  <r>
    <x v="13"/>
    <x v="13"/>
    <x v="0"/>
    <n v="20171307"/>
    <s v="Медицинская нейрореабилитация"/>
    <n v="4"/>
    <n v="1"/>
    <n v="5"/>
    <n v="3"/>
    <n v="1"/>
    <n v="53727"/>
    <n v="214908"/>
    <n v="53727"/>
    <n v="268635"/>
    <s v="Медицинская реабилитация"/>
    <n v="0.75"/>
    <s v="Реабилитация"/>
    <n v="15"/>
  </r>
  <r>
    <x v="16"/>
    <x v="16"/>
    <x v="0"/>
    <n v="20171307"/>
    <s v="Медицинская нейрореабилитация"/>
    <n v="100"/>
    <n v="45"/>
    <n v="145"/>
    <n v="3"/>
    <n v="1.4"/>
    <n v="75217.799999999988"/>
    <n v="7521779.9999999991"/>
    <n v="3384800.9999999995"/>
    <n v="10906580.999999998"/>
    <s v="Медицинская реабилитация"/>
    <n v="0.75"/>
    <s v="Реабилитация"/>
    <n v="435"/>
  </r>
  <r>
    <x v="23"/>
    <x v="23"/>
    <x v="0"/>
    <n v="20171307"/>
    <s v="Медицинская нейрореабилитация"/>
    <n v="80"/>
    <n v="20"/>
    <n v="100"/>
    <n v="3"/>
    <n v="0.88"/>
    <n v="47279.76"/>
    <n v="3782380.8000000003"/>
    <n v="945595.20000000007"/>
    <n v="4727976"/>
    <s v="Медицинская реабилитация"/>
    <n v="0.75"/>
    <s v="Реабилитация"/>
    <n v="300"/>
  </r>
  <r>
    <x v="24"/>
    <x v="24"/>
    <x v="0"/>
    <n v="20171308"/>
    <s v="Медицинская кардиореабилитация"/>
    <n v="160"/>
    <n v="40"/>
    <n v="200"/>
    <n v="1.5"/>
    <n v="0.8"/>
    <n v="21490.800000000003"/>
    <n v="3438528.0000000005"/>
    <n v="859632.00000000012"/>
    <n v="4298160.0000000009"/>
    <s v="Медицинская реабилитация"/>
    <n v="0.75"/>
    <s v="Реабилитация"/>
    <n v="300"/>
  </r>
  <r>
    <x v="22"/>
    <x v="22"/>
    <x v="0"/>
    <n v="20171308"/>
    <s v="Медицинская кардиореабилитация"/>
    <n v="80"/>
    <n v="20"/>
    <n v="100"/>
    <n v="1.5"/>
    <n v="0.8"/>
    <n v="21490.800000000003"/>
    <n v="1719264.0000000002"/>
    <n v="429816.00000000006"/>
    <n v="2149080.0000000005"/>
    <s v="Медицинская реабилитация"/>
    <n v="0.75"/>
    <s v="Реабилитация"/>
    <n v="150"/>
  </r>
  <r>
    <x v="16"/>
    <x v="16"/>
    <x v="0"/>
    <n v="20171308"/>
    <s v="Медицинская кардиореабилитация"/>
    <n v="150"/>
    <n v="70"/>
    <n v="220"/>
    <n v="1.5"/>
    <n v="1.4"/>
    <n v="37608.899999999994"/>
    <n v="5641334.9999999991"/>
    <n v="2632622.9999999995"/>
    <n v="8273957.9999999981"/>
    <s v="Медицинская реабилитация"/>
    <n v="0.75"/>
    <s v="Реабилитация"/>
    <n v="330"/>
  </r>
  <r>
    <x v="25"/>
    <x v="25"/>
    <x v="0"/>
    <n v="20171309"/>
    <s v="Медицинская реабилитация после перенесенных травм и операций на опорно-двигательной системе"/>
    <n v="180"/>
    <n v="20"/>
    <n v="200"/>
    <n v="2.25"/>
    <n v="0.8"/>
    <n v="32236.2"/>
    <n v="5802516"/>
    <n v="644724"/>
    <n v="6447240"/>
    <s v="Медицинская реабилитация"/>
    <n v="0.75"/>
    <s v="Реабилитация"/>
    <n v="450"/>
  </r>
  <r>
    <x v="13"/>
    <x v="13"/>
    <x v="0"/>
    <n v="20171309"/>
    <s v="Медицинская реабилитация после перенесенных травм и операций на опорно-двигательной системе"/>
    <n v="35"/>
    <n v="5"/>
    <n v="40"/>
    <n v="2.25"/>
    <n v="1"/>
    <n v="40295.25"/>
    <n v="1410333.75"/>
    <n v="201476.25"/>
    <n v="1611810"/>
    <s v="Медицинская реабилитация"/>
    <n v="0.75"/>
    <s v="Реабилитация"/>
    <n v="90"/>
  </r>
  <r>
    <x v="16"/>
    <x v="16"/>
    <x v="0"/>
    <n v="20171309"/>
    <s v="Медицинская реабилитация после перенесенных травм и операций на опорно-двигательной системе"/>
    <n v="130"/>
    <n v="65"/>
    <n v="195"/>
    <n v="2.25"/>
    <n v="1.4"/>
    <n v="56413.35"/>
    <n v="7333735.5"/>
    <n v="3666867.75"/>
    <n v="11000603.25"/>
    <s v="Медицинская реабилитация"/>
    <n v="0.75"/>
    <s v="Реабилитация"/>
    <n v="438.75"/>
  </r>
  <r>
    <x v="23"/>
    <x v="23"/>
    <x v="0"/>
    <n v="20171309"/>
    <s v="Медицинская реабилитация после перенесенных травм и операций на опорно-двигательной системе"/>
    <n v="300"/>
    <n v="50"/>
    <n v="350"/>
    <n v="2.25"/>
    <n v="0.88"/>
    <n v="35459.82"/>
    <n v="10637946"/>
    <n v="1772991"/>
    <n v="12410937"/>
    <s v="Медицинская реабилитация"/>
    <n v="0.75"/>
    <s v="Реабилитация"/>
    <n v="787.5"/>
  </r>
  <r>
    <x v="13"/>
    <x v="13"/>
    <x v="0"/>
    <n v="20171310"/>
    <s v="Медицинская реабилитация детей, перенесших заболевания перинатального периода"/>
    <n v="15"/>
    <n v="5"/>
    <n v="20"/>
    <n v="1.5"/>
    <n v="1"/>
    <n v="26863.5"/>
    <n v="402952.5"/>
    <n v="134317.5"/>
    <n v="537270"/>
    <s v="Медицинская реабилитация"/>
    <n v="0.75"/>
    <s v="Реабилитация"/>
    <n v="30"/>
  </r>
  <r>
    <x v="13"/>
    <x v="13"/>
    <x v="0"/>
    <n v="20171311"/>
    <s v="Медицинская реабилитация при других соматических заболеваниях"/>
    <n v="133"/>
    <n v="25"/>
    <n v="158"/>
    <n v="0.7"/>
    <n v="1"/>
    <n v="12536.3"/>
    <n v="1667327.9"/>
    <n v="313407.5"/>
    <n v="1980735.4"/>
    <s v="Медицинская реабилитация"/>
    <n v="0.75"/>
    <s v="Реабилитация"/>
    <n v="110.6"/>
  </r>
  <r>
    <x v="16"/>
    <x v="16"/>
    <x v="0"/>
    <n v="20171311"/>
    <s v="Медицинская реабилитация при других соматических заболеваниях"/>
    <n v="120"/>
    <n v="55"/>
    <n v="175"/>
    <n v="0.7"/>
    <n v="1.4"/>
    <n v="17550.819999999996"/>
    <n v="2106098.3999999994"/>
    <n v="965295.09999999974"/>
    <n v="3071393.4999999991"/>
    <s v="Медицинская реабилитация"/>
    <n v="0.75"/>
    <s v="Реабилитация"/>
    <n v="122.49999999999999"/>
  </r>
  <r>
    <x v="23"/>
    <x v="23"/>
    <x v="0"/>
    <n v="20171311"/>
    <s v="Медицинская реабилитация при других соматических заболеваниях"/>
    <n v="200"/>
    <n v="50"/>
    <n v="250"/>
    <n v="0.7"/>
    <n v="0.88"/>
    <n v="11031.944"/>
    <n v="2206388.7999999998"/>
    <n v="551597.19999999995"/>
    <n v="2757986"/>
    <s v="Медицинская реабилитация"/>
    <n v="0.75"/>
    <s v="Реабилитация"/>
    <n v="175"/>
  </r>
  <r>
    <x v="26"/>
    <x v="26"/>
    <x v="0"/>
    <n v="20171314"/>
    <s v="Медицинская реабилитация детей с поражениями центральной нервной системы"/>
    <n v="40"/>
    <n v="10"/>
    <n v="50"/>
    <n v="2.75"/>
    <n v="0.7"/>
    <n v="34474.824999999997"/>
    <n v="1378993"/>
    <n v="344748.25"/>
    <n v="1723741.25"/>
    <s v="Медицинская реабилитация"/>
    <n v="0.75"/>
    <s v="Реабилитация"/>
    <n v="137.5"/>
  </r>
  <r>
    <x v="13"/>
    <x v="13"/>
    <x v="0"/>
    <n v="20171314"/>
    <s v="Медицинская реабилитация детей с поражениями центральной нервной системы"/>
    <n v="30"/>
    <n v="5"/>
    <n v="35"/>
    <n v="2.75"/>
    <n v="1"/>
    <n v="49249.75"/>
    <n v="1477492.5"/>
    <n v="246248.75"/>
    <n v="1723741.25"/>
    <s v="Медицинская реабилитация"/>
    <n v="0.75"/>
    <s v="Реабилитация"/>
    <n v="96.25"/>
  </r>
  <r>
    <x v="13"/>
    <x v="13"/>
    <x v="0"/>
    <n v="20171315"/>
    <s v="Медицинская реабилитация детей, после хирургической коррекции врожденных пороков развития органов и систем"/>
    <n v="4"/>
    <n v="1"/>
    <n v="5"/>
    <n v="2.35"/>
    <n v="1"/>
    <n v="42086.15"/>
    <n v="168344.6"/>
    <n v="42086.15"/>
    <n v="210430.75"/>
    <s v="Медицинская реабилитация"/>
    <n v="0.75"/>
    <s v="Реабилитация"/>
    <n v="11.75"/>
  </r>
  <r>
    <x v="7"/>
    <x v="7"/>
    <x v="1"/>
    <n v="20172001"/>
    <s v="Осложнения беременности, родов, послеродового периода"/>
    <n v="24"/>
    <m/>
    <n v="24"/>
    <n v="0.75"/>
    <n v="0.87"/>
    <n v="5998.3019999999997"/>
    <n v="143959.24799999999"/>
    <n v="0"/>
    <n v="143959.24799999999"/>
    <s v="Акушерство и гинекология"/>
    <n v="0.8"/>
    <s v="Акушерство и гинекология"/>
    <n v="18"/>
  </r>
  <r>
    <x v="27"/>
    <x v="27"/>
    <x v="1"/>
    <n v="20172001"/>
    <s v="Осложнения беременности, родов, послеродового периода"/>
    <n v="349"/>
    <n v="223"/>
    <n v="572"/>
    <n v="0.75"/>
    <n v="0.82"/>
    <n v="5653.5719999999992"/>
    <n v="1973096.6279999998"/>
    <n v="1260746.5559999999"/>
    <n v="3233843.1839999994"/>
    <s v="Акушерство и гинекология"/>
    <n v="0.8"/>
    <s v="Акушерство и гинекология"/>
    <n v="429"/>
  </r>
  <r>
    <x v="0"/>
    <x v="0"/>
    <x v="1"/>
    <n v="20172001"/>
    <s v="Осложнения беременности, родов, послеродового периода"/>
    <n v="60"/>
    <n v="5"/>
    <n v="65"/>
    <n v="0.75"/>
    <n v="0.87"/>
    <n v="5998.3019999999997"/>
    <n v="359898.12"/>
    <n v="29991.51"/>
    <n v="389889.63"/>
    <s v="Акушерство и гинекология"/>
    <n v="0.8"/>
    <s v="Акушерство и гинекология"/>
    <n v="48.75"/>
  </r>
  <r>
    <x v="11"/>
    <x v="11"/>
    <x v="1"/>
    <n v="20172001"/>
    <s v="Осложнения беременности, родов, послеродового периода"/>
    <n v="229"/>
    <n v="10"/>
    <n v="239"/>
    <n v="0.75"/>
    <n v="0.9"/>
    <n v="6205.14"/>
    <n v="1420977.06"/>
    <n v="62051.4"/>
    <n v="1483028.46"/>
    <s v="Акушерство и гинекология"/>
    <n v="0.8"/>
    <s v="Акушерство и гинекология"/>
    <n v="179.25"/>
  </r>
  <r>
    <x v="14"/>
    <x v="14"/>
    <x v="1"/>
    <n v="20172001"/>
    <s v="Осложнения беременности, родов, послеродового периода"/>
    <n v="75"/>
    <n v="3"/>
    <n v="78"/>
    <n v="0.75"/>
    <n v="0.82"/>
    <n v="5653.5719999999992"/>
    <n v="424017.89999999997"/>
    <n v="16960.715999999997"/>
    <n v="440978.61599999998"/>
    <s v="Акушерство и гинекология"/>
    <n v="0.8"/>
    <s v="Акушерство и гинекология"/>
    <n v="58.5"/>
  </r>
  <r>
    <x v="28"/>
    <x v="28"/>
    <x v="1"/>
    <n v="20172001"/>
    <s v="Осложнения беременности, родов, послеродового периода"/>
    <n v="197"/>
    <n v="73"/>
    <n v="270"/>
    <n v="0.75"/>
    <n v="0.82"/>
    <n v="5653.5719999999992"/>
    <n v="1113753.6839999999"/>
    <n v="412710.75599999994"/>
    <n v="1526464.44"/>
    <s v="Акушерство и гинекология"/>
    <n v="0.8"/>
    <s v="Акушерство и гинекология"/>
    <n v="202.5"/>
  </r>
  <r>
    <x v="6"/>
    <x v="6"/>
    <x v="1"/>
    <n v="20172001"/>
    <s v="Осложнения беременности, родов, послеродового периода"/>
    <n v="132"/>
    <m/>
    <n v="132"/>
    <n v="0.75"/>
    <n v="0.89"/>
    <n v="6136.1939999999995"/>
    <n v="809977.60799999989"/>
    <n v="0"/>
    <n v="809977.60799999989"/>
    <s v="Акушерство и гинекология"/>
    <n v="0.8"/>
    <s v="Акушерство и гинекология"/>
    <n v="99"/>
  </r>
  <r>
    <x v="29"/>
    <x v="29"/>
    <x v="1"/>
    <n v="20172001"/>
    <s v="Осложнения беременности, родов, послеродового периода"/>
    <n v="82"/>
    <n v="15"/>
    <n v="97"/>
    <n v="0.75"/>
    <n v="0.82"/>
    <n v="5653.5719999999992"/>
    <n v="463592.90399999992"/>
    <n v="84803.579999999987"/>
    <n v="548396.48399999994"/>
    <s v="Акушерство и гинекология"/>
    <n v="0.8"/>
    <s v="Акушерство и гинекология"/>
    <n v="72.75"/>
  </r>
  <r>
    <x v="7"/>
    <x v="7"/>
    <x v="1"/>
    <n v="20172002"/>
    <s v="Болезни женских половых органов"/>
    <n v="70"/>
    <n v="1"/>
    <n v="71"/>
    <n v="0.66"/>
    <n v="0.87"/>
    <n v="5278.50576"/>
    <n v="369495.4032"/>
    <n v="5278.50576"/>
    <n v="374773.90896000003"/>
    <s v="Акушерство и гинекология"/>
    <n v="0.8"/>
    <s v="Акушерство и гинекология"/>
    <n v="46.86"/>
  </r>
  <r>
    <x v="0"/>
    <x v="0"/>
    <x v="1"/>
    <n v="20172002"/>
    <s v="Болезни женских половых органов"/>
    <n v="147"/>
    <n v="20"/>
    <n v="167"/>
    <n v="0.66"/>
    <n v="0.87"/>
    <n v="5278.50576"/>
    <n v="775940.34672000003"/>
    <n v="105570.1152"/>
    <n v="881510.46192000003"/>
    <s v="Акушерство и гинекология"/>
    <n v="0.8"/>
    <s v="Акушерство и гинекология"/>
    <n v="110.22"/>
  </r>
  <r>
    <x v="11"/>
    <x v="11"/>
    <x v="1"/>
    <n v="20172002"/>
    <s v="Болезни женских половых органов"/>
    <n v="340"/>
    <n v="16"/>
    <n v="356"/>
    <n v="0.66"/>
    <n v="0.9"/>
    <n v="5460.5232000000005"/>
    <n v="1856577.8880000003"/>
    <n v="87368.371200000009"/>
    <n v="1943946.2592000002"/>
    <s v="Акушерство и гинекология"/>
    <n v="0.8"/>
    <s v="Акушерство и гинекология"/>
    <n v="234.96"/>
  </r>
  <r>
    <x v="11"/>
    <x v="11"/>
    <x v="1"/>
    <n v="20172002"/>
    <s v="Болезни женских половых органов"/>
    <n v="32"/>
    <n v="1"/>
    <n v="33"/>
    <n v="0.66"/>
    <n v="0.9"/>
    <n v="5460.5232000000005"/>
    <n v="174736.74240000002"/>
    <n v="5460.5232000000005"/>
    <n v="180197.26560000001"/>
    <s v="Акушерство и гинекология"/>
    <n v="0.8"/>
    <s v="Хирургия"/>
    <n v="21.78"/>
  </r>
  <r>
    <x v="14"/>
    <x v="14"/>
    <x v="1"/>
    <n v="20172002"/>
    <s v="Болезни женских половых органов"/>
    <n v="110"/>
    <n v="5"/>
    <n v="115"/>
    <n v="0.66"/>
    <n v="0.82"/>
    <n v="4975.14336"/>
    <n v="547265.7696"/>
    <n v="24875.716800000002"/>
    <n v="572141.48640000005"/>
    <s v="Акушерство и гинекология"/>
    <n v="0.8"/>
    <s v="Акушерство и гинекология"/>
    <n v="75.900000000000006"/>
  </r>
  <r>
    <x v="6"/>
    <x v="6"/>
    <x v="1"/>
    <n v="20172002"/>
    <s v="Болезни женских половых органов"/>
    <n v="110"/>
    <m/>
    <n v="110"/>
    <n v="0.66"/>
    <n v="0.89"/>
    <n v="5399.8507199999995"/>
    <n v="593983.57919999992"/>
    <n v="0"/>
    <n v="593983.57919999992"/>
    <s v="Акушерство и гинекология"/>
    <n v="0.8"/>
    <s v="Акушерство и гинекология"/>
    <n v="72.600000000000009"/>
  </r>
  <r>
    <x v="28"/>
    <x v="28"/>
    <x v="1"/>
    <n v="20172003"/>
    <s v="Операции на женских половых органах (уровень 1)"/>
    <n v="15"/>
    <n v="5"/>
    <n v="20"/>
    <n v="0.71"/>
    <n v="0.82"/>
    <n v="5352.0481599999994"/>
    <n v="80280.722399999984"/>
    <n v="26760.240799999996"/>
    <n v="107040.96319999998"/>
    <s v="Акушерство и гинекология"/>
    <n v="0.8"/>
    <s v="Акушерство и гинекология"/>
    <n v="14.2"/>
  </r>
  <r>
    <x v="9"/>
    <x v="9"/>
    <x v="1"/>
    <n v="20172005"/>
    <s v="Экстракорпоральное оплодотворение"/>
    <n v="25"/>
    <n v="5"/>
    <n v="30"/>
    <n v="9.83"/>
    <n v="1"/>
    <n v="90365.223999999987"/>
    <n v="2259130.5999999996"/>
    <n v="451826.11999999994"/>
    <n v="2710956.7199999997"/>
    <s v="Акушерство и гинекология"/>
    <n v="0.8"/>
    <s v="Акушерство и гинекология"/>
    <n v="294.89999999999998"/>
  </r>
  <r>
    <x v="30"/>
    <x v="30"/>
    <x v="1"/>
    <n v="20172005"/>
    <s v="Экстракорпоральное оплодотворение"/>
    <n v="1"/>
    <n v="0"/>
    <n v="1"/>
    <n v="9.83"/>
    <n v="1"/>
    <n v="90365.223999999987"/>
    <n v="90365.223999999987"/>
    <n v="0"/>
    <n v="90365.223999999987"/>
    <s v="Акушерство и гинекология"/>
    <n v="0.8"/>
    <s v="Терапия"/>
    <n v="9.83"/>
  </r>
  <r>
    <x v="31"/>
    <x v="31"/>
    <x v="1"/>
    <n v="20172005"/>
    <s v="Экстракорпоральное оплодотворение"/>
    <n v="1"/>
    <n v="0"/>
    <n v="1"/>
    <n v="9.83"/>
    <n v="1"/>
    <n v="90365.223999999987"/>
    <n v="90365.223999999987"/>
    <n v="0"/>
    <n v="90365.223999999987"/>
    <s v="Акушерство и гинекология"/>
    <n v="0.8"/>
    <s v="Терапия"/>
    <n v="9.83"/>
  </r>
  <r>
    <x v="32"/>
    <x v="32"/>
    <x v="1"/>
    <n v="20172005"/>
    <s v="Экстракорпоральное оплодотворение"/>
    <n v="1"/>
    <n v="0"/>
    <n v="1"/>
    <n v="9.83"/>
    <n v="1"/>
    <n v="90365.223999999987"/>
    <n v="90365.223999999987"/>
    <n v="0"/>
    <n v="90365.223999999987"/>
    <s v="Акушерство и гинекология"/>
    <n v="0.8"/>
    <s v="Терапия"/>
    <n v="9.83"/>
  </r>
  <r>
    <x v="33"/>
    <x v="33"/>
    <x v="1"/>
    <n v="20172005"/>
    <s v="Экстракорпоральное оплодотворение"/>
    <n v="1"/>
    <n v="0"/>
    <n v="1"/>
    <n v="9.83"/>
    <n v="1"/>
    <n v="90365.223999999987"/>
    <n v="90365.223999999987"/>
    <n v="0"/>
    <n v="90365.223999999987"/>
    <s v="Акушерство и гинекология"/>
    <n v="0.8"/>
    <s v="Терапия"/>
    <n v="9.83"/>
  </r>
  <r>
    <x v="34"/>
    <x v="34"/>
    <x v="1"/>
    <n v="20172005"/>
    <s v="Экстракорпоральное оплодотворение"/>
    <n v="1"/>
    <n v="0"/>
    <n v="1"/>
    <n v="9.83"/>
    <n v="1"/>
    <n v="90365.223999999987"/>
    <n v="90365.223999999987"/>
    <n v="0"/>
    <n v="90365.223999999987"/>
    <s v="Акушерство и гинекология"/>
    <n v="0.8"/>
    <s v="Терапия"/>
    <n v="9.83"/>
  </r>
  <r>
    <x v="35"/>
    <x v="35"/>
    <x v="1"/>
    <n v="20172005"/>
    <s v="Экстракорпоральное оплодотворение"/>
    <n v="42"/>
    <n v="18"/>
    <n v="60"/>
    <n v="9.83"/>
    <n v="1"/>
    <n v="90365.223999999987"/>
    <n v="3795339.4079999994"/>
    <n v="1626574.0319999997"/>
    <n v="5421913.4399999995"/>
    <s v="Акушерство и гинекология"/>
    <n v="0.8"/>
    <s v="Акушерство и гинекология"/>
    <n v="589.79999999999995"/>
  </r>
  <r>
    <x v="35"/>
    <x v="35"/>
    <x v="1"/>
    <n v="20172006"/>
    <s v="Искусственное прерывание беременности (аборт)"/>
    <n v="150"/>
    <n v="43"/>
    <n v="193"/>
    <n v="0.17"/>
    <n v="0.89"/>
    <n v="1390.8706400000001"/>
    <n v="208630.59600000002"/>
    <n v="59807.437520000007"/>
    <n v="268438.03352000006"/>
    <s v="Акушерство и гинекология"/>
    <n v="0.8"/>
    <s v="Акушерство и гинекология"/>
    <n v="32.81"/>
  </r>
  <r>
    <x v="0"/>
    <x v="0"/>
    <x v="1"/>
    <n v="20172006"/>
    <s v="Искусственное прерывание беременности (аборт)"/>
    <n v="8"/>
    <n v="2"/>
    <n v="10"/>
    <n v="0.17"/>
    <n v="0.87"/>
    <n v="1359.6151199999999"/>
    <n v="10876.920959999999"/>
    <n v="2719.2302399999999"/>
    <n v="13596.1512"/>
    <s v="Акушерство и гинекология"/>
    <n v="0.8"/>
    <s v="Акушерство и гинекология"/>
    <n v="1.7000000000000002"/>
  </r>
  <r>
    <x v="11"/>
    <x v="11"/>
    <x v="1"/>
    <n v="20172006"/>
    <s v="Искусственное прерывание беременности (аборт)"/>
    <n v="29"/>
    <n v="1"/>
    <n v="30"/>
    <n v="0.17"/>
    <n v="0.9"/>
    <n v="1406.4984000000002"/>
    <n v="40788.453600000008"/>
    <n v="1406.4984000000002"/>
    <n v="42194.952000000005"/>
    <s v="Акушерство и гинекология"/>
    <n v="0.8"/>
    <s v="Акушерство и гинекология"/>
    <n v="5.1000000000000005"/>
  </r>
  <r>
    <x v="28"/>
    <x v="28"/>
    <x v="1"/>
    <n v="20172006"/>
    <s v="Искусственное прерывание беременности (аборт)"/>
    <n v="225"/>
    <n v="85"/>
    <n v="310"/>
    <n v="0.17"/>
    <n v="0.82"/>
    <n v="1281.4763199999998"/>
    <n v="288332.17199999996"/>
    <n v="108925.48719999997"/>
    <n v="397257.65919999994"/>
    <s v="Акушерство и гинекология"/>
    <n v="0.8"/>
    <s v="Акушерство и гинекология"/>
    <n v="52.7"/>
  </r>
  <r>
    <x v="28"/>
    <x v="28"/>
    <x v="1"/>
    <n v="20172007"/>
    <s v="Аборт медикаментозный"/>
    <n v="15"/>
    <n v="5"/>
    <n v="20"/>
    <n v="1.04"/>
    <n v="0.82"/>
    <n v="7839.6198399999994"/>
    <n v="117594.29759999999"/>
    <n v="39198.099199999997"/>
    <n v="156792.39679999999"/>
    <s v="Акушерство и гинекология"/>
    <n v="0.8"/>
    <s v="Акушерство и гинекология"/>
    <n v="20.8"/>
  </r>
  <r>
    <x v="7"/>
    <x v="7"/>
    <x v="1"/>
    <n v="20172009"/>
    <s v="Болезни органов пищеварения, взрослые"/>
    <n v="339"/>
    <n v="8"/>
    <n v="347"/>
    <n v="0.89"/>
    <n v="0.87"/>
    <n v="7117.9850399999996"/>
    <n v="2412996.9285599999"/>
    <n v="56943.880319999997"/>
    <n v="2469940.8088799999"/>
    <s v="Гастроэнтерология"/>
    <n v="0.89"/>
    <s v="Терапия"/>
    <n v="308.83"/>
  </r>
  <r>
    <x v="10"/>
    <x v="10"/>
    <x v="1"/>
    <n v="20172009"/>
    <s v="Болезни органов пищеварения, взрослые"/>
    <n v="40"/>
    <n v="1"/>
    <n v="41"/>
    <n v="0.89"/>
    <n v="0.87"/>
    <n v="7117.9850399999996"/>
    <n v="284719.40159999998"/>
    <n v="7117.9850399999996"/>
    <n v="291837.38663999998"/>
    <s v="Гастроэнтерология"/>
    <n v="0.89"/>
    <s v="Терапия"/>
    <n v="36.49"/>
  </r>
  <r>
    <x v="3"/>
    <x v="3"/>
    <x v="1"/>
    <n v="20172009"/>
    <s v="Болезни органов пищеварения, взрослые"/>
    <n v="16"/>
    <n v="2"/>
    <n v="18"/>
    <n v="0.89"/>
    <n v="0.9"/>
    <n v="7363.4327999999996"/>
    <n v="117814.92479999999"/>
    <n v="14726.865599999999"/>
    <n v="132541.7904"/>
    <s v="Гастроэнтерология"/>
    <n v="0.89"/>
    <s v="Терапия"/>
    <n v="16.02"/>
  </r>
  <r>
    <x v="27"/>
    <x v="27"/>
    <x v="1"/>
    <n v="20172009"/>
    <s v="Болезни органов пищеварения, взрослые"/>
    <n v="21"/>
    <n v="10"/>
    <n v="31"/>
    <n v="0.89"/>
    <n v="0.82"/>
    <n v="6708.9054399999995"/>
    <n v="140887.01423999999"/>
    <n v="67089.054399999994"/>
    <n v="207976.06863999998"/>
    <s v="Гастроэнтерология"/>
    <n v="0.89"/>
    <s v="Терапия"/>
    <n v="27.59"/>
  </r>
  <r>
    <x v="0"/>
    <x v="0"/>
    <x v="1"/>
    <n v="20172009"/>
    <s v="Болезни органов пищеварения, взрослые"/>
    <n v="60"/>
    <n v="7"/>
    <n v="67"/>
    <n v="0.89"/>
    <n v="0.87"/>
    <n v="7117.9850399999996"/>
    <n v="427079.10239999997"/>
    <n v="49825.895279999997"/>
    <n v="476904.99767999997"/>
    <s v="Гастроэнтерология"/>
    <n v="0.89"/>
    <s v="Хирургия"/>
    <n v="59.63"/>
  </r>
  <r>
    <x v="0"/>
    <x v="0"/>
    <x v="1"/>
    <n v="20172009"/>
    <s v="Болезни органов пищеварения, взрослые"/>
    <n v="65"/>
    <n v="7"/>
    <n v="72"/>
    <n v="0.89"/>
    <n v="0.87"/>
    <n v="7117.9850399999996"/>
    <n v="462669.02759999997"/>
    <n v="49825.895279999997"/>
    <n v="512494.92287999997"/>
    <s v="Гастроэнтерология"/>
    <n v="0.89"/>
    <s v="Терапия"/>
    <n v="64.08"/>
  </r>
  <r>
    <x v="11"/>
    <x v="11"/>
    <x v="1"/>
    <n v="20172009"/>
    <s v="Болезни органов пищеварения, взрослые"/>
    <n v="33"/>
    <n v="2"/>
    <n v="35"/>
    <n v="0.89"/>
    <n v="0.9"/>
    <n v="7363.4327999999996"/>
    <n v="242993.2824"/>
    <n v="14726.865599999999"/>
    <n v="257720.14799999999"/>
    <s v="Гастроэнтерология"/>
    <n v="0.89"/>
    <s v="Терапия"/>
    <n v="31.150000000000002"/>
  </r>
  <r>
    <x v="11"/>
    <x v="11"/>
    <x v="1"/>
    <n v="20172009"/>
    <s v="Болезни органов пищеварения, взрослые"/>
    <n v="32"/>
    <n v="1"/>
    <n v="33"/>
    <n v="0.89"/>
    <n v="0.9"/>
    <n v="7363.4327999999996"/>
    <n v="235629.84959999999"/>
    <n v="7363.4327999999996"/>
    <n v="242993.2824"/>
    <s v="Гастроэнтерология"/>
    <n v="0.89"/>
    <s v="Хирургия"/>
    <n v="29.37"/>
  </r>
  <r>
    <x v="14"/>
    <x v="14"/>
    <x v="1"/>
    <n v="20172009"/>
    <s v="Болезни органов пищеварения, взрослые"/>
    <n v="150"/>
    <n v="9"/>
    <n v="159"/>
    <n v="0.89"/>
    <n v="0.82"/>
    <n v="6708.9054399999995"/>
    <n v="1006335.8159999999"/>
    <n v="60380.148959999999"/>
    <n v="1066715.9649599998"/>
    <s v="Гастроэнтерология"/>
    <n v="0.89"/>
    <s v="Терапия"/>
    <n v="141.51"/>
  </r>
  <r>
    <x v="14"/>
    <x v="14"/>
    <x v="1"/>
    <n v="20172009"/>
    <s v="Болезни органов пищеварения, взрослые"/>
    <n v="30"/>
    <n v="1"/>
    <n v="31"/>
    <n v="0.89"/>
    <n v="0.82"/>
    <n v="6708.9054399999995"/>
    <n v="201267.16319999998"/>
    <n v="6708.9054399999995"/>
    <n v="207976.06863999998"/>
    <s v="Гастроэнтерология"/>
    <n v="0.89"/>
    <s v="Хирургия"/>
    <n v="27.59"/>
  </r>
  <r>
    <x v="36"/>
    <x v="36"/>
    <x v="1"/>
    <n v="20172009"/>
    <s v="Болезни органов пищеварения, взрослые"/>
    <n v="12"/>
    <n v="3"/>
    <n v="15"/>
    <n v="0.89"/>
    <n v="0.82"/>
    <n v="6708.9054399999995"/>
    <n v="80506.865279999998"/>
    <n v="20126.71632"/>
    <n v="100633.5816"/>
    <s v="Гастроэнтерология"/>
    <n v="0.89"/>
    <s v="Терапия"/>
    <n v="13.35"/>
  </r>
  <r>
    <x v="28"/>
    <x v="28"/>
    <x v="1"/>
    <n v="20172009"/>
    <s v="Болезни органов пищеварения, взрослые"/>
    <n v="15"/>
    <n v="5"/>
    <n v="20"/>
    <n v="0.89"/>
    <n v="0.82"/>
    <n v="6708.9054399999995"/>
    <n v="100633.58159999999"/>
    <n v="33544.527199999997"/>
    <n v="134178.10879999999"/>
    <s v="Гастроэнтерология"/>
    <n v="0.89"/>
    <s v="Терапия"/>
    <n v="17.8"/>
  </r>
  <r>
    <x v="37"/>
    <x v="37"/>
    <x v="1"/>
    <n v="20172009"/>
    <s v="Болезни органов пищеварения, взрослые"/>
    <n v="17"/>
    <n v="3"/>
    <n v="20"/>
    <n v="0.89"/>
    <n v="0.7"/>
    <n v="5727.1143999999995"/>
    <n v="97360.944799999997"/>
    <n v="17181.343199999999"/>
    <n v="114542.288"/>
    <s v="Гастроэнтерология"/>
    <n v="0.89"/>
    <s v="Гастроэнтерология"/>
    <n v="17.8"/>
  </r>
  <r>
    <x v="6"/>
    <x v="6"/>
    <x v="1"/>
    <n v="20172009"/>
    <s v="Болезни органов пищеварения, взрослые"/>
    <n v="241"/>
    <m/>
    <n v="241"/>
    <n v="0.89"/>
    <n v="0.89"/>
    <n v="7281.6168799999996"/>
    <n v="1754869.66808"/>
    <n v="0"/>
    <n v="1754869.66808"/>
    <s v="Гастроэнтерология"/>
    <n v="0.89"/>
    <s v="Гастроэнтерология"/>
    <n v="214.49"/>
  </r>
  <r>
    <x v="6"/>
    <x v="6"/>
    <x v="1"/>
    <n v="20172009"/>
    <s v="Болезни органов пищеварения, взрослые"/>
    <n v="93"/>
    <n v="2"/>
    <n v="95"/>
    <n v="0.89"/>
    <n v="0.89"/>
    <n v="7281.6168799999996"/>
    <n v="677190.36983999994"/>
    <n v="14563.233759999999"/>
    <n v="691753.60359999991"/>
    <s v="Гастроэнтерология"/>
    <n v="0.89"/>
    <s v="Терапия"/>
    <n v="84.55"/>
  </r>
  <r>
    <x v="29"/>
    <x v="29"/>
    <x v="1"/>
    <n v="20172009"/>
    <s v="Болезни органов пищеварения, взрослые"/>
    <n v="37"/>
    <n v="7"/>
    <n v="44"/>
    <n v="0.89"/>
    <n v="0.82"/>
    <n v="6708.9054399999995"/>
    <n v="248229.50128"/>
    <n v="46962.338079999994"/>
    <n v="295191.83935999998"/>
    <s v="Гастроэнтерология"/>
    <n v="0.89"/>
    <s v="Терапия"/>
    <n v="39.160000000000004"/>
  </r>
  <r>
    <x v="7"/>
    <x v="7"/>
    <x v="1"/>
    <n v="20172010"/>
    <s v="Болезни крови"/>
    <n v="58"/>
    <n v="2"/>
    <n v="60"/>
    <n v="1.17"/>
    <n v="0.87"/>
    <n v="9357.3511199999994"/>
    <n v="542726.36495999992"/>
    <n v="18714.702239999999"/>
    <n v="561441.06719999993"/>
    <s v="Гематология"/>
    <n v="1.17"/>
    <s v="Терапия"/>
    <n v="70.199999999999989"/>
  </r>
  <r>
    <x v="10"/>
    <x v="10"/>
    <x v="1"/>
    <n v="20172010"/>
    <s v="Болезни крови"/>
    <n v="15"/>
    <n v="1"/>
    <n v="16"/>
    <n v="1.17"/>
    <n v="0.87"/>
    <n v="9357.3511199999994"/>
    <n v="140360.26679999998"/>
    <n v="9357.3511199999994"/>
    <n v="149717.61791999999"/>
    <s v="Гематология"/>
    <n v="1.17"/>
    <s v="Педиатрия"/>
    <n v="18.72"/>
  </r>
  <r>
    <x v="13"/>
    <x v="13"/>
    <x v="1"/>
    <n v="20172010"/>
    <s v="Болезни крови"/>
    <n v="22"/>
    <n v="17"/>
    <n v="39"/>
    <n v="1.17"/>
    <n v="1"/>
    <n v="10755.575999999999"/>
    <n v="236622.67199999999"/>
    <n v="182844.79199999999"/>
    <n v="419467.46399999998"/>
    <s v="Гематология"/>
    <n v="1.17"/>
    <s v="Гематология"/>
    <n v="45.629999999999995"/>
  </r>
  <r>
    <x v="3"/>
    <x v="3"/>
    <x v="1"/>
    <n v="20172010"/>
    <s v="Болезни крови"/>
    <n v="5"/>
    <n v="0"/>
    <n v="5"/>
    <n v="1.17"/>
    <n v="0.9"/>
    <n v="9680.018399999999"/>
    <n v="48400.091999999997"/>
    <n v="0"/>
    <n v="48400.091999999997"/>
    <s v="Гематология"/>
    <n v="1.17"/>
    <s v="Терапия"/>
    <n v="5.85"/>
  </r>
  <r>
    <x v="14"/>
    <x v="14"/>
    <x v="1"/>
    <n v="20172010"/>
    <s v="Болезни крови"/>
    <n v="10"/>
    <n v="0"/>
    <n v="10"/>
    <n v="1.17"/>
    <n v="0.82"/>
    <n v="8819.5723199999993"/>
    <n v="88195.723199999993"/>
    <n v="0"/>
    <n v="88195.723199999993"/>
    <s v="Гематология"/>
    <n v="1.17"/>
    <s v="Терапия"/>
    <n v="11.7"/>
  </r>
  <r>
    <x v="28"/>
    <x v="28"/>
    <x v="1"/>
    <n v="20172010"/>
    <s v="Болезни крови"/>
    <n v="1"/>
    <n v="1"/>
    <n v="2"/>
    <n v="1.17"/>
    <n v="0.82"/>
    <n v="8819.5723199999993"/>
    <n v="8819.5723199999993"/>
    <n v="8819.5723199999993"/>
    <n v="17639.144639999999"/>
    <s v="Гематология"/>
    <n v="1.17"/>
    <s v="Терапия"/>
    <n v="2.34"/>
  </r>
  <r>
    <x v="6"/>
    <x v="6"/>
    <x v="1"/>
    <n v="20172010"/>
    <s v="Болезни крови"/>
    <n v="15"/>
    <m/>
    <n v="15"/>
    <n v="1.17"/>
    <n v="0.89"/>
    <n v="9572.4626399999979"/>
    <n v="143586.93959999998"/>
    <n v="0"/>
    <n v="143586.93959999998"/>
    <s v="Гематология"/>
    <n v="1.17"/>
    <s v="Терапия"/>
    <n v="17.549999999999997"/>
  </r>
  <r>
    <x v="17"/>
    <x v="17"/>
    <x v="1"/>
    <n v="20172011"/>
    <s v="Дерматозы"/>
    <n v="662"/>
    <n v="286"/>
    <n v="948"/>
    <n v="0.77"/>
    <n v="0.89"/>
    <n v="6299.8258399999995"/>
    <n v="4170484.7060799995"/>
    <n v="1801750.1902399999"/>
    <n v="5972234.8963199994"/>
    <s v="Дерматология"/>
    <n v="1.54"/>
    <s v="Дерматовенерология"/>
    <n v="729.96"/>
  </r>
  <r>
    <x v="13"/>
    <x v="13"/>
    <x v="1"/>
    <n v="20172011"/>
    <s v="Дерматозы"/>
    <n v="65"/>
    <n v="15"/>
    <n v="80"/>
    <n v="0.77"/>
    <n v="1"/>
    <n v="7078.4559999999992"/>
    <n v="460099.63999999996"/>
    <n v="106176.83999999998"/>
    <n v="566276.48"/>
    <s v="Дерматология"/>
    <n v="1.54"/>
    <s v="Аллергология и иммунология"/>
    <n v="61.6"/>
  </r>
  <r>
    <x v="3"/>
    <x v="3"/>
    <x v="1"/>
    <n v="20172011"/>
    <s v="Дерматозы"/>
    <n v="4"/>
    <n v="0"/>
    <n v="4"/>
    <n v="0.77"/>
    <n v="0.9"/>
    <n v="6370.6104000000005"/>
    <n v="25482.441600000002"/>
    <n v="0"/>
    <n v="25482.441600000002"/>
    <s v="Дерматология"/>
    <n v="1.54"/>
    <s v="Педиатрия"/>
    <n v="3.08"/>
  </r>
  <r>
    <x v="3"/>
    <x v="3"/>
    <x v="1"/>
    <n v="20172011"/>
    <s v="Дерматозы"/>
    <n v="30"/>
    <n v="5"/>
    <n v="35"/>
    <n v="0.77"/>
    <n v="0.9"/>
    <n v="6370.6104000000005"/>
    <n v="191118.31200000001"/>
    <n v="31853.052000000003"/>
    <n v="222971.364"/>
    <s v="Дерматология"/>
    <n v="1.54"/>
    <s v="Терапия"/>
    <n v="26.95"/>
  </r>
  <r>
    <x v="11"/>
    <x v="11"/>
    <x v="1"/>
    <n v="20172011"/>
    <s v="Дерматозы"/>
    <n v="14"/>
    <n v="1"/>
    <n v="15"/>
    <n v="0.77"/>
    <n v="0.9"/>
    <n v="6370.6104000000005"/>
    <n v="89188.545600000012"/>
    <n v="6370.6104000000005"/>
    <n v="95559.156000000017"/>
    <s v="Дерматология"/>
    <n v="1.54"/>
    <s v="Педиатрия"/>
    <n v="11.55"/>
  </r>
  <r>
    <x v="11"/>
    <x v="11"/>
    <x v="1"/>
    <n v="20172011"/>
    <s v="Дерматозы"/>
    <n v="5"/>
    <n v="0"/>
    <n v="5"/>
    <n v="0.77"/>
    <n v="0.9"/>
    <n v="6370.6104000000005"/>
    <n v="31853.052000000003"/>
    <n v="0"/>
    <n v="31853.052000000003"/>
    <s v="Дерматология"/>
    <n v="1.54"/>
    <s v="Терапия"/>
    <n v="3.85"/>
  </r>
  <r>
    <x v="28"/>
    <x v="28"/>
    <x v="1"/>
    <n v="20172011"/>
    <s v="Дерматозы"/>
    <n v="1"/>
    <n v="1"/>
    <n v="2"/>
    <n v="0.77"/>
    <n v="0.82"/>
    <n v="5804.3339199999991"/>
    <n v="5804.3339199999991"/>
    <n v="5804.3339199999991"/>
    <n v="11608.667839999998"/>
    <s v="Дерматология"/>
    <n v="1.54"/>
    <s v="Терапия"/>
    <n v="1.54"/>
  </r>
  <r>
    <x v="7"/>
    <x v="7"/>
    <x v="1"/>
    <n v="20172012"/>
    <s v="Болезни системы кровообращения, дети"/>
    <n v="10"/>
    <m/>
    <n v="10"/>
    <n v="0.98"/>
    <n v="0.87"/>
    <n v="7837.7812799999992"/>
    <n v="78377.812799999985"/>
    <n v="0"/>
    <n v="78377.812799999985"/>
    <s v="Детская кардиология"/>
    <n v="0.98"/>
    <s v="Педиатрия"/>
    <n v="9.8000000000000007"/>
  </r>
  <r>
    <x v="13"/>
    <x v="13"/>
    <x v="1"/>
    <n v="20172012"/>
    <s v="Болезни системы кровообращения, дети"/>
    <n v="70"/>
    <n v="15"/>
    <n v="85"/>
    <n v="0.98"/>
    <n v="1"/>
    <n v="9008.9439999999995"/>
    <n v="630626.07999999996"/>
    <n v="135134.16"/>
    <n v="765760.24"/>
    <s v="Детская кардиология"/>
    <n v="0.98"/>
    <s v="Детская кардиология"/>
    <n v="83.3"/>
  </r>
  <r>
    <x v="13"/>
    <x v="13"/>
    <x v="1"/>
    <n v="20172013"/>
    <s v="Лекарственная терапия при остром лейкозе, дети"/>
    <n v="5"/>
    <n v="2"/>
    <n v="7"/>
    <n v="14.23"/>
    <n v="1"/>
    <n v="130813.54399999999"/>
    <n v="654067.72"/>
    <n v="261627.08799999999"/>
    <n v="915694.80799999996"/>
    <s v="Детская онкология"/>
    <n v="9.23"/>
    <s v="Детская онкология"/>
    <n v="99.61"/>
  </r>
  <r>
    <x v="13"/>
    <x v="13"/>
    <x v="1"/>
    <n v="20172014"/>
    <s v="Лекарственная терапия при других злокачественных новообразованиях лимфоидной и кроветворной тканей, дети"/>
    <n v="7"/>
    <n v="2"/>
    <n v="9"/>
    <n v="10.34"/>
    <n v="1"/>
    <n v="95053.551999999996"/>
    <n v="665374.86399999994"/>
    <n v="190107.10399999999"/>
    <n v="855481.96799999988"/>
    <s v="Детская онкология"/>
    <n v="9.23"/>
    <s v="Детская онкология"/>
    <n v="93.06"/>
  </r>
  <r>
    <x v="13"/>
    <x v="13"/>
    <x v="1"/>
    <n v="20172015"/>
    <s v="Лекарственная терапия при злокачественных новообразованиях других локализаций (кроме лимфоидной и кроветворной тканей), дети"/>
    <n v="6"/>
    <n v="1"/>
    <n v="7"/>
    <n v="7.95"/>
    <n v="1"/>
    <n v="73082.759999999995"/>
    <n v="438496.55999999994"/>
    <n v="73082.759999999995"/>
    <n v="511579.31999999995"/>
    <s v="Детская онкология"/>
    <n v="9.23"/>
    <s v="Детская онкология"/>
    <n v="55.65"/>
  </r>
  <r>
    <x v="13"/>
    <x v="13"/>
    <x v="1"/>
    <n v="20172016"/>
    <s v="Операции на мужских половых органах, дети"/>
    <n v="0"/>
    <n v="0"/>
    <n v="0"/>
    <n v="1.38"/>
    <n v="1"/>
    <n v="12686.063999999998"/>
    <n v="0"/>
    <n v="0"/>
    <n v="0"/>
    <s v="Детская урология-андрология"/>
    <n v="1.42"/>
    <s v="Детская урология-андрология"/>
    <n v="0"/>
  </r>
  <r>
    <x v="13"/>
    <x v="13"/>
    <x v="1"/>
    <n v="20172018"/>
    <s v="Операции по поводу грыж, дети"/>
    <n v="0"/>
    <n v="0"/>
    <n v="0"/>
    <n v="1.6"/>
    <n v="1"/>
    <n v="14708.48"/>
    <n v="0"/>
    <n v="0"/>
    <n v="0"/>
    <s v="Детская хирургия"/>
    <n v="1.6"/>
    <s v="Детская хирургия"/>
    <n v="0"/>
  </r>
  <r>
    <x v="13"/>
    <x v="13"/>
    <x v="1"/>
    <n v="20172019"/>
    <s v="Сахарный диабет, дети"/>
    <n v="0"/>
    <n v="0"/>
    <n v="0"/>
    <n v="1.49"/>
    <n v="1"/>
    <n v="13697.271999999999"/>
    <n v="0"/>
    <n v="0"/>
    <n v="0"/>
    <s v="Детская эндокринология"/>
    <n v="1.49"/>
    <s v="Детская эндокринология"/>
    <n v="0"/>
  </r>
  <r>
    <x v="38"/>
    <x v="38"/>
    <x v="1"/>
    <n v="20172019"/>
    <s v="Сахарный диабет, дети"/>
    <n v="1"/>
    <n v="1"/>
    <n v="2"/>
    <n v="1.49"/>
    <n v="0.82"/>
    <n v="11231.76304"/>
    <n v="11231.76304"/>
    <n v="11231.76304"/>
    <n v="22463.52608"/>
    <s v="Детская эндокринология"/>
    <n v="1.49"/>
    <s v="Педиатрия"/>
    <n v="2.98"/>
  </r>
  <r>
    <x v="6"/>
    <x v="6"/>
    <x v="1"/>
    <n v="20172019"/>
    <s v="Сахарный диабет, дети"/>
    <n v="5"/>
    <m/>
    <n v="5"/>
    <n v="1.49"/>
    <n v="0.89"/>
    <n v="12190.57208"/>
    <n v="60952.860399999998"/>
    <n v="0"/>
    <n v="60952.860399999998"/>
    <s v="Детская эндокринология"/>
    <n v="1.49"/>
    <s v="Педиатрия"/>
    <n v="7.45"/>
  </r>
  <r>
    <x v="13"/>
    <x v="13"/>
    <x v="1"/>
    <n v="20172020"/>
    <s v="Другие болезни эндокринной системы, дети"/>
    <n v="0"/>
    <n v="0"/>
    <n v="0"/>
    <n v="1.36"/>
    <n v="1"/>
    <n v="12502.208000000001"/>
    <n v="0"/>
    <n v="0"/>
    <n v="0"/>
    <s v="Детская эндокринология"/>
    <n v="1.49"/>
    <s v="Детская эндокринология"/>
    <n v="0"/>
  </r>
  <r>
    <x v="28"/>
    <x v="28"/>
    <x v="1"/>
    <n v="20172021"/>
    <s v="Вирусный гепатит B хронический, лекарственная терапия"/>
    <n v="1"/>
    <n v="1"/>
    <n v="2"/>
    <n v="2.75"/>
    <n v="0.82"/>
    <n v="20729.763999999996"/>
    <n v="20729.763999999996"/>
    <n v="20729.763999999996"/>
    <n v="41459.527999999991"/>
    <s v="Инфекционные болезни"/>
    <n v="0.92"/>
    <s v="Терапия"/>
    <n v="5.5"/>
  </r>
  <r>
    <x v="3"/>
    <x v="3"/>
    <x v="1"/>
    <n v="20172022"/>
    <s v="Вирусный гепатит C хронический, лекарственная терапия при инфицировании вирусом генотипа 2, 3"/>
    <n v="2"/>
    <n v="0"/>
    <n v="2"/>
    <n v="1.1000000000000001"/>
    <n v="0.9"/>
    <n v="9100.8719999999994"/>
    <n v="18201.743999999999"/>
    <n v="0"/>
    <n v="18201.743999999999"/>
    <s v="Инфекционные болезни"/>
    <n v="0.92"/>
    <s v="Терапия"/>
    <n v="2.2000000000000002"/>
  </r>
  <r>
    <x v="0"/>
    <x v="0"/>
    <x v="1"/>
    <n v="20172022"/>
    <s v="Вирусный гепатит C хронический, лекарственная терапия при инфицировании вирусом генотипа 2, 3"/>
    <n v="28"/>
    <n v="2"/>
    <n v="30"/>
    <n v="1.1000000000000001"/>
    <n v="0.87"/>
    <n v="8797.5095999999994"/>
    <n v="246330.26879999999"/>
    <n v="17595.019199999999"/>
    <n v="263925.288"/>
    <s v="Инфекционные болезни"/>
    <n v="0.92"/>
    <s v="Терапия"/>
    <n v="33"/>
  </r>
  <r>
    <x v="28"/>
    <x v="28"/>
    <x v="1"/>
    <n v="20172022"/>
    <s v="Вирусный гепатит C хронический, лекарственная терапия при инфицировании вирусом генотипа 2, 3"/>
    <n v="1"/>
    <m/>
    <n v="1"/>
    <n v="1.1000000000000001"/>
    <n v="0.82"/>
    <n v="8291.9056"/>
    <n v="8291.9056"/>
    <n v="0"/>
    <n v="8291.9056"/>
    <s v="Инфекционные болезни"/>
    <n v="0.92"/>
    <s v="Терапия"/>
    <n v="1.1000000000000001"/>
  </r>
  <r>
    <x v="28"/>
    <x v="28"/>
    <x v="1"/>
    <n v="20172023"/>
    <s v="Вирусный гепатит C хронический на стадии цирроза печени, лекарственная терапия при инфицировании вирусом генотипа 2, 3"/>
    <n v="1"/>
    <m/>
    <n v="1"/>
    <n v="9"/>
    <n v="0.82"/>
    <n v="67842.863999999987"/>
    <n v="67842.863999999987"/>
    <n v="0"/>
    <n v="67842.863999999987"/>
    <s v="Инфекционные болезни"/>
    <n v="0.92"/>
    <s v="Терапия"/>
    <n v="9"/>
  </r>
  <r>
    <x v="29"/>
    <x v="29"/>
    <x v="1"/>
    <n v="20172026"/>
    <s v="Другие вирусные гепатиты"/>
    <n v="6"/>
    <n v="2"/>
    <n v="8"/>
    <n v="0.97"/>
    <n v="0.82"/>
    <n v="7311.9531199999983"/>
    <n v="43871.71871999999"/>
    <n v="14623.906239999997"/>
    <n v="58495.624959999986"/>
    <s v="Инфекционные болезни"/>
    <n v="0.92"/>
    <s v="Терапия"/>
    <n v="7.76"/>
  </r>
  <r>
    <x v="17"/>
    <x v="17"/>
    <x v="1"/>
    <n v="20172027"/>
    <s v="Инфекционные и паразитарные болезни, взрослые"/>
    <n v="12"/>
    <n v="6"/>
    <n v="18"/>
    <n v="1.1599999999999999"/>
    <n v="0.89"/>
    <n v="9490.6467199999988"/>
    <n v="113887.76063999999"/>
    <n v="56943.880319999997"/>
    <n v="170831.64095999999"/>
    <s v="Инфекционные болезни"/>
    <n v="0.92"/>
    <s v="Дерматовенерология"/>
    <n v="20.88"/>
  </r>
  <r>
    <x v="17"/>
    <x v="17"/>
    <x v="1"/>
    <n v="20172028"/>
    <s v="Инфекционные и паразитарные болезни, дети"/>
    <n v="5"/>
    <n v="2"/>
    <n v="7"/>
    <n v="0.97"/>
    <n v="0.89"/>
    <n v="7936.1442399999987"/>
    <n v="39680.721199999993"/>
    <n v="15872.288479999997"/>
    <n v="55553.009679999988"/>
    <s v="Инфекционные болезни"/>
    <n v="0.92"/>
    <s v="Дерматовенерология"/>
    <n v="6.79"/>
  </r>
  <r>
    <x v="7"/>
    <x v="7"/>
    <x v="1"/>
    <n v="20172028"/>
    <s v="Инфекционные и паразитарные болезни, дети"/>
    <n v="39"/>
    <n v="1"/>
    <n v="40"/>
    <n v="0.97"/>
    <n v="0.87"/>
    <n v="7757.8039199999994"/>
    <n v="302554.35287999996"/>
    <n v="7757.8039199999994"/>
    <n v="310312.15679999994"/>
    <s v="Инфекционные болезни"/>
    <n v="0.92"/>
    <s v="Педиатрия"/>
    <n v="38.799999999999997"/>
  </r>
  <r>
    <x v="7"/>
    <x v="7"/>
    <x v="1"/>
    <n v="20172029"/>
    <s v="Респираторные инфекции верхних дыхательных путей, взрослые"/>
    <n v="105"/>
    <n v="5"/>
    <n v="110"/>
    <n v="0.26"/>
    <n v="0.87"/>
    <n v="2079.4113600000001"/>
    <n v="218338.19280000002"/>
    <n v="10397.0568"/>
    <n v="228735.24960000001"/>
    <s v="Инфекционные болезни"/>
    <n v="0.92"/>
    <s v="Терапия"/>
    <n v="28.6"/>
  </r>
  <r>
    <x v="0"/>
    <x v="0"/>
    <x v="1"/>
    <n v="20172029"/>
    <s v="Респираторные инфекции верхних дыхательных путей, взрослые"/>
    <n v="100"/>
    <n v="30"/>
    <n v="130"/>
    <n v="0.26"/>
    <n v="0.87"/>
    <n v="2079.4113600000001"/>
    <n v="207941.136"/>
    <n v="62382.340800000005"/>
    <n v="270323.4768"/>
    <s v="Инфекционные болезни"/>
    <n v="0.92"/>
    <s v="Терапия"/>
    <n v="33.800000000000004"/>
  </r>
  <r>
    <x v="14"/>
    <x v="14"/>
    <x v="1"/>
    <n v="20172029"/>
    <s v="Респираторные инфекции верхних дыхательных путей, взрослые"/>
    <n v="63"/>
    <n v="0"/>
    <n v="63"/>
    <n v="0.26"/>
    <n v="0.82"/>
    <n v="1959.9049599999998"/>
    <n v="123474.01247999999"/>
    <n v="0"/>
    <n v="123474.01247999999"/>
    <s v="Инфекционные болезни"/>
    <n v="0.92"/>
    <s v="Терапия"/>
    <n v="16.38"/>
  </r>
  <r>
    <x v="28"/>
    <x v="28"/>
    <x v="1"/>
    <n v="20172029"/>
    <s v="Респираторные инфекции верхних дыхательных путей, взрослые"/>
    <n v="15"/>
    <n v="5"/>
    <n v="20"/>
    <n v="0.26"/>
    <n v="0.82"/>
    <n v="1959.9049599999998"/>
    <n v="29398.574399999998"/>
    <n v="9799.5247999999992"/>
    <n v="39198.099199999997"/>
    <s v="Инфекционные болезни"/>
    <n v="0.92"/>
    <s v="Терапия"/>
    <n v="5.2"/>
  </r>
  <r>
    <x v="6"/>
    <x v="6"/>
    <x v="1"/>
    <n v="20172029"/>
    <s v="Респираторные инфекции верхних дыхательных путей, взрослые"/>
    <n v="40"/>
    <m/>
    <n v="40"/>
    <n v="0.26"/>
    <n v="0.89"/>
    <n v="2127.2139200000001"/>
    <n v="85088.556800000006"/>
    <n v="0"/>
    <n v="85088.556800000006"/>
    <s v="Инфекционные болезни"/>
    <n v="0.92"/>
    <s v="Терапия"/>
    <n v="10.4"/>
  </r>
  <r>
    <x v="7"/>
    <x v="7"/>
    <x v="1"/>
    <n v="20172030"/>
    <s v="Респираторные инфекции верхних дыхательных путей, дети"/>
    <n v="30"/>
    <m/>
    <n v="30"/>
    <n v="0.65"/>
    <n v="0.87"/>
    <n v="5198.5283999999992"/>
    <n v="155955.85199999998"/>
    <n v="0"/>
    <n v="155955.85199999998"/>
    <s v="Инфекционные болезни"/>
    <n v="0.92"/>
    <s v="Педиатрия"/>
    <n v="19.5"/>
  </r>
  <r>
    <x v="10"/>
    <x v="10"/>
    <x v="1"/>
    <n v="20172030"/>
    <s v="Респираторные инфекции верхних дыхательных путей, дети"/>
    <n v="104"/>
    <n v="2"/>
    <n v="106"/>
    <n v="0.65"/>
    <n v="0.87"/>
    <n v="5198.5283999999992"/>
    <n v="540646.95359999989"/>
    <n v="10397.056799999998"/>
    <n v="551044.01039999991"/>
    <s v="Инфекционные болезни"/>
    <n v="0.92"/>
    <s v="Педиатрия"/>
    <n v="68.900000000000006"/>
  </r>
  <r>
    <x v="3"/>
    <x v="3"/>
    <x v="1"/>
    <n v="20172030"/>
    <s v="Респираторные инфекции верхних дыхательных путей, дети"/>
    <n v="145"/>
    <n v="10"/>
    <n v="155"/>
    <n v="0.65"/>
    <n v="0.9"/>
    <n v="5377.7880000000005"/>
    <n v="779779.26"/>
    <n v="53777.880000000005"/>
    <n v="833557.14"/>
    <s v="Инфекционные болезни"/>
    <n v="0.92"/>
    <s v="Педиатрия"/>
    <n v="100.75"/>
  </r>
  <r>
    <x v="39"/>
    <x v="39"/>
    <x v="1"/>
    <n v="20172030"/>
    <s v="Респираторные инфекции верхних дыхательных путей, дети"/>
    <n v="100"/>
    <n v="68"/>
    <n v="168"/>
    <n v="0.65"/>
    <n v="0.82"/>
    <n v="4899.7623999999996"/>
    <n v="489976.24"/>
    <n v="333183.8432"/>
    <n v="823160.08319999999"/>
    <s v="Инфекционные болезни"/>
    <n v="0.92"/>
    <s v="Педиатрия"/>
    <n v="109.2"/>
  </r>
  <r>
    <x v="11"/>
    <x v="11"/>
    <x v="1"/>
    <n v="20172030"/>
    <s v="Респираторные инфекции верхних дыхательных путей, дети"/>
    <n v="29"/>
    <n v="1"/>
    <n v="30"/>
    <n v="0.65"/>
    <n v="0.9"/>
    <n v="5377.7880000000005"/>
    <n v="155955.85200000001"/>
    <n v="5377.7880000000005"/>
    <n v="161333.64000000001"/>
    <s v="Инфекционные болезни"/>
    <n v="0.92"/>
    <s v="Педиатрия"/>
    <n v="19.5"/>
  </r>
  <r>
    <x v="14"/>
    <x v="14"/>
    <x v="1"/>
    <n v="20172030"/>
    <s v="Респираторные инфекции верхних дыхательных путей, дети"/>
    <n v="265"/>
    <n v="5"/>
    <n v="270"/>
    <n v="0.65"/>
    <n v="0.82"/>
    <n v="4899.7623999999996"/>
    <n v="1298437.0359999998"/>
    <n v="24498.811999999998"/>
    <n v="1322935.8479999998"/>
    <s v="Инфекционные болезни"/>
    <n v="0.92"/>
    <s v="Педиатрия"/>
    <n v="175.5"/>
  </r>
  <r>
    <x v="6"/>
    <x v="6"/>
    <x v="1"/>
    <n v="20172030"/>
    <s v="Респираторные инфекции верхних дыхательных путей, дети"/>
    <n v="636"/>
    <n v="4"/>
    <n v="640"/>
    <n v="0.65"/>
    <n v="0.89"/>
    <n v="5318.0347999999994"/>
    <n v="3382270.1327999998"/>
    <n v="21272.139199999998"/>
    <n v="3403542.2719999999"/>
    <s v="Инфекционные болезни"/>
    <n v="0.92"/>
    <s v="Педиатрия"/>
    <n v="416"/>
  </r>
  <r>
    <x v="29"/>
    <x v="29"/>
    <x v="1"/>
    <n v="20172030"/>
    <s v="Респираторные инфекции верхних дыхательных путей, дети"/>
    <n v="82"/>
    <n v="15"/>
    <n v="97"/>
    <n v="0.65"/>
    <n v="0.82"/>
    <n v="4899.7623999999996"/>
    <n v="401780.51679999998"/>
    <n v="73496.435999999987"/>
    <n v="475276.95279999997"/>
    <s v="Инфекционные болезни"/>
    <n v="0.92"/>
    <s v="Педиатрия"/>
    <n v="63.050000000000004"/>
  </r>
  <r>
    <x v="7"/>
    <x v="7"/>
    <x v="1"/>
    <n v="20172031"/>
    <s v="Болезни системы кровообращения, взрослые"/>
    <n v="320"/>
    <n v="10"/>
    <n v="330"/>
    <n v="0.8"/>
    <n v="0.87"/>
    <n v="6398.1887999999999"/>
    <n v="2047420.416"/>
    <n v="63981.887999999999"/>
    <n v="2111402.304"/>
    <s v="Кардиология"/>
    <n v="0.8"/>
    <s v="Терапия"/>
    <n v="264"/>
  </r>
  <r>
    <x v="10"/>
    <x v="10"/>
    <x v="1"/>
    <n v="20172031"/>
    <s v="Болезни системы кровообращения, взрослые"/>
    <n v="742"/>
    <n v="10"/>
    <n v="752"/>
    <n v="0.8"/>
    <n v="0.87"/>
    <n v="6398.1887999999999"/>
    <n v="4747456.0895999996"/>
    <n v="63981.887999999999"/>
    <n v="4811437.9775999999"/>
    <s v="Кардиология"/>
    <n v="0.8"/>
    <s v="Терапия"/>
    <n v="601.6"/>
  </r>
  <r>
    <x v="3"/>
    <x v="3"/>
    <x v="1"/>
    <n v="20172031"/>
    <s v="Болезни системы кровообращения, взрослые"/>
    <n v="600"/>
    <n v="35"/>
    <n v="635"/>
    <n v="0.8"/>
    <n v="0.9"/>
    <n v="6618.8159999999998"/>
    <n v="3971289.6"/>
    <n v="231658.56"/>
    <n v="4202948.16"/>
    <s v="Кардиология"/>
    <n v="0.8"/>
    <s v="Терапия"/>
    <n v="508"/>
  </r>
  <r>
    <x v="27"/>
    <x v="27"/>
    <x v="1"/>
    <n v="20172031"/>
    <s v="Болезни системы кровообращения, взрослые"/>
    <n v="68"/>
    <n v="29"/>
    <n v="97"/>
    <n v="0.8"/>
    <n v="0.82"/>
    <n v="6030.4767999999995"/>
    <n v="410072.42239999998"/>
    <n v="174883.82719999997"/>
    <n v="584956.24959999998"/>
    <s v="Кардиология"/>
    <n v="0.8"/>
    <s v="Кардиология"/>
    <n v="77.600000000000009"/>
  </r>
  <r>
    <x v="27"/>
    <x v="27"/>
    <x v="1"/>
    <n v="20172031"/>
    <s v="Болезни системы кровообращения, взрослые"/>
    <n v="679"/>
    <n v="125"/>
    <n v="804"/>
    <n v="0.8"/>
    <n v="0.82"/>
    <n v="6030.4767999999995"/>
    <n v="4094693.7471999996"/>
    <n v="753809.6"/>
    <n v="4848503.3471999997"/>
    <s v="Кардиология"/>
    <n v="0.8"/>
    <s v="Терапия"/>
    <n v="643.20000000000005"/>
  </r>
  <r>
    <x v="27"/>
    <x v="27"/>
    <x v="1"/>
    <n v="20172031"/>
    <s v="Болезни системы кровообращения, взрослые"/>
    <n v="81"/>
    <n v="16"/>
    <n v="97"/>
    <n v="0.8"/>
    <n v="0.82"/>
    <n v="6030.4767999999995"/>
    <n v="488468.62079999998"/>
    <n v="96487.628799999991"/>
    <n v="584956.24959999998"/>
    <s v="Кардиология"/>
    <n v="0.8"/>
    <s v="Хирургия"/>
    <n v="77.600000000000009"/>
  </r>
  <r>
    <x v="27"/>
    <x v="27"/>
    <x v="1"/>
    <n v="20172031"/>
    <s v="Болезни системы кровообращения, взрослые"/>
    <n v="3"/>
    <n v="2"/>
    <n v="5"/>
    <n v="0.8"/>
    <n v="0.82"/>
    <n v="6030.4767999999995"/>
    <n v="18091.430399999997"/>
    <n v="12060.953599999999"/>
    <n v="30152.383999999998"/>
    <s v="Кардиология"/>
    <n v="0.8"/>
    <s v="Неврология"/>
    <n v="4"/>
  </r>
  <r>
    <x v="0"/>
    <x v="0"/>
    <x v="1"/>
    <n v="20172031"/>
    <s v="Болезни системы кровообращения, взрослые"/>
    <n v="280"/>
    <n v="20"/>
    <n v="300"/>
    <n v="0.8"/>
    <n v="0.87"/>
    <n v="6398.1887999999999"/>
    <n v="1791492.8640000001"/>
    <n v="127963.776"/>
    <n v="1919456.6400000001"/>
    <s v="Кардиология"/>
    <n v="0.8"/>
    <s v="Неврология"/>
    <n v="240"/>
  </r>
  <r>
    <x v="0"/>
    <x v="0"/>
    <x v="1"/>
    <n v="20172031"/>
    <s v="Болезни системы кровообращения, взрослые"/>
    <n v="584"/>
    <n v="30"/>
    <n v="614"/>
    <n v="0.8"/>
    <n v="0.87"/>
    <n v="6398.1887999999999"/>
    <n v="3736542.2591999997"/>
    <n v="191945.66399999999"/>
    <n v="3928487.9231999996"/>
    <s v="Кардиология"/>
    <n v="0.8"/>
    <s v="Терапия"/>
    <n v="491.20000000000005"/>
  </r>
  <r>
    <x v="11"/>
    <x v="11"/>
    <x v="1"/>
    <n v="20172031"/>
    <s v="Болезни системы кровообращения, взрослые"/>
    <n v="93"/>
    <n v="4"/>
    <n v="97"/>
    <n v="0.8"/>
    <n v="0.9"/>
    <n v="6618.8159999999998"/>
    <n v="615549.88800000004"/>
    <n v="26475.263999999999"/>
    <n v="642025.152"/>
    <s v="Кардиология"/>
    <n v="0.8"/>
    <s v="Кардиология"/>
    <n v="77.600000000000009"/>
  </r>
  <r>
    <x v="11"/>
    <x v="11"/>
    <x v="1"/>
    <n v="20172031"/>
    <s v="Болезни системы кровообращения, взрослые"/>
    <n v="207"/>
    <n v="10"/>
    <n v="217"/>
    <n v="0.8"/>
    <n v="0.9"/>
    <n v="6618.8159999999998"/>
    <n v="1370094.912"/>
    <n v="66188.160000000003"/>
    <n v="1436283.0719999999"/>
    <s v="Кардиология"/>
    <n v="0.8"/>
    <s v="Неврология"/>
    <n v="173.60000000000002"/>
  </r>
  <r>
    <x v="11"/>
    <x v="11"/>
    <x v="1"/>
    <n v="20172031"/>
    <s v="Болезни системы кровообращения, взрослые"/>
    <n v="635"/>
    <n v="30"/>
    <n v="665"/>
    <n v="0.8"/>
    <n v="0.9"/>
    <n v="6618.8159999999998"/>
    <n v="4202948.16"/>
    <n v="198564.47999999998"/>
    <n v="4401512.6400000006"/>
    <s v="Кардиология"/>
    <n v="0.8"/>
    <s v="Терапия"/>
    <n v="532"/>
  </r>
  <r>
    <x v="14"/>
    <x v="14"/>
    <x v="1"/>
    <n v="20172031"/>
    <s v="Болезни системы кровообращения, взрослые"/>
    <n v="517"/>
    <n v="10"/>
    <n v="527"/>
    <n v="0.8"/>
    <n v="0.82"/>
    <n v="6030.4767999999995"/>
    <n v="3117756.5055999998"/>
    <n v="60304.767999999996"/>
    <n v="3178061.2736"/>
    <s v="Кардиология"/>
    <n v="0.8"/>
    <s v="Терапия"/>
    <n v="421.6"/>
  </r>
  <r>
    <x v="36"/>
    <x v="36"/>
    <x v="1"/>
    <n v="20172031"/>
    <s v="Болезни системы кровообращения, взрослые"/>
    <n v="35"/>
    <n v="9"/>
    <n v="44"/>
    <n v="0.8"/>
    <n v="0.82"/>
    <n v="6030.4767999999995"/>
    <n v="211066.68799999999"/>
    <n v="54274.291199999992"/>
    <n v="265340.9792"/>
    <s v="Кардиология"/>
    <n v="0.8"/>
    <s v="Терапия"/>
    <n v="35.200000000000003"/>
  </r>
  <r>
    <x v="28"/>
    <x v="28"/>
    <x v="1"/>
    <n v="20172031"/>
    <s v="Болезни системы кровообращения, взрослые"/>
    <n v="27"/>
    <n v="10"/>
    <n v="37"/>
    <n v="0.8"/>
    <n v="0.82"/>
    <n v="6030.4767999999995"/>
    <n v="162822.87359999999"/>
    <n v="60304.767999999996"/>
    <n v="223127.64159999997"/>
    <s v="Кардиология"/>
    <n v="0.8"/>
    <s v="Хирургия"/>
    <n v="29.6"/>
  </r>
  <r>
    <x v="28"/>
    <x v="28"/>
    <x v="1"/>
    <n v="20172031"/>
    <s v="Болезни системы кровообращения, взрослые"/>
    <n v="284"/>
    <n v="105"/>
    <n v="389"/>
    <n v="0.8"/>
    <n v="0.82"/>
    <n v="6030.4767999999995"/>
    <n v="1712655.4111999997"/>
    <n v="633200.0639999999"/>
    <n v="2345855.4751999998"/>
    <s v="Кардиология"/>
    <n v="0.8"/>
    <s v="Терапия"/>
    <n v="311.20000000000005"/>
  </r>
  <r>
    <x v="6"/>
    <x v="6"/>
    <x v="1"/>
    <n v="20172031"/>
    <s v="Болезни системы кровообращения, взрослые"/>
    <n v="482"/>
    <n v="2"/>
    <n v="484"/>
    <n v="0.8"/>
    <n v="0.89"/>
    <n v="6545.2736000000004"/>
    <n v="3154821.8752000001"/>
    <n v="13090.547200000001"/>
    <n v="3167912.4224"/>
    <s v="Кардиология"/>
    <n v="0.8"/>
    <s v="Кардиология"/>
    <n v="387.20000000000005"/>
  </r>
  <r>
    <x v="6"/>
    <x v="6"/>
    <x v="1"/>
    <n v="20172031"/>
    <s v="Болезни системы кровообращения, взрослые"/>
    <n v="350"/>
    <m/>
    <n v="350"/>
    <n v="0.8"/>
    <n v="0.89"/>
    <n v="6545.2736000000004"/>
    <n v="2290845.7600000002"/>
    <n v="0"/>
    <n v="2290845.7600000002"/>
    <s v="Кардиология"/>
    <n v="0.8"/>
    <s v="Хирургия"/>
    <n v="280"/>
  </r>
  <r>
    <x v="6"/>
    <x v="6"/>
    <x v="1"/>
    <n v="20172031"/>
    <s v="Болезни системы кровообращения, взрослые"/>
    <n v="580"/>
    <n v="5"/>
    <n v="585"/>
    <n v="0.8"/>
    <n v="0.89"/>
    <n v="6545.2736000000004"/>
    <n v="3796258.6880000001"/>
    <n v="32726.368000000002"/>
    <n v="3828985.0559999999"/>
    <s v="Кардиология"/>
    <n v="0.8"/>
    <s v="Терапия"/>
    <n v="468"/>
  </r>
  <r>
    <x v="29"/>
    <x v="29"/>
    <x v="1"/>
    <n v="20172031"/>
    <s v="Болезни системы кровообращения, взрослые"/>
    <n v="350"/>
    <n v="61"/>
    <n v="411"/>
    <n v="0.8"/>
    <n v="0.82"/>
    <n v="6030.4767999999995"/>
    <n v="2110666.88"/>
    <n v="367859.08479999995"/>
    <n v="2478525.9647999997"/>
    <s v="Кардиология"/>
    <n v="0.8"/>
    <s v="Терапия"/>
    <n v="328.8"/>
  </r>
  <r>
    <x v="29"/>
    <x v="29"/>
    <x v="1"/>
    <n v="20172031"/>
    <s v="Болезни системы кровообращения, взрослые"/>
    <n v="82"/>
    <n v="15"/>
    <n v="97"/>
    <n v="0.8"/>
    <n v="0.82"/>
    <n v="6030.4767999999995"/>
    <n v="494499.09759999998"/>
    <n v="90457.151999999987"/>
    <n v="584956.24959999998"/>
    <s v="Кардиология"/>
    <n v="0.8"/>
    <s v="Кардиология"/>
    <n v="77.600000000000009"/>
  </r>
  <r>
    <x v="29"/>
    <x v="29"/>
    <x v="1"/>
    <n v="20172031"/>
    <s v="Болезни системы кровообращения, взрослые"/>
    <n v="82"/>
    <n v="14"/>
    <n v="96"/>
    <n v="0.8"/>
    <n v="0.82"/>
    <n v="6030.4767999999995"/>
    <n v="494499.09759999998"/>
    <n v="84426.675199999998"/>
    <n v="578925.77279999992"/>
    <s v="Кардиология"/>
    <n v="0.8"/>
    <s v="Неврология"/>
    <n v="76.800000000000011"/>
  </r>
  <r>
    <x v="7"/>
    <x v="7"/>
    <x v="1"/>
    <n v="20172035"/>
    <s v="Болезни нервной системы, хромосомные аномалии"/>
    <n v="131"/>
    <n v="1"/>
    <n v="132"/>
    <n v="0.98"/>
    <n v="0.87"/>
    <n v="7837.7812799999992"/>
    <n v="1026749.3476799999"/>
    <n v="7837.7812799999992"/>
    <n v="1034587.1289599999"/>
    <s v="Неврология"/>
    <n v="1.05"/>
    <s v="Неврология"/>
    <n v="129.35999999999999"/>
  </r>
  <r>
    <x v="10"/>
    <x v="10"/>
    <x v="1"/>
    <n v="20172035"/>
    <s v="Болезни нервной системы, хромосомные аномалии"/>
    <n v="437"/>
    <n v="4"/>
    <n v="441"/>
    <n v="0.98"/>
    <n v="0.87"/>
    <n v="7837.7812799999992"/>
    <n v="3425110.4193599997"/>
    <n v="31351.125119999997"/>
    <n v="3456461.5444799997"/>
    <s v="Неврология"/>
    <n v="1.05"/>
    <s v="Неврология"/>
    <n v="432.18"/>
  </r>
  <r>
    <x v="13"/>
    <x v="13"/>
    <x v="1"/>
    <n v="20172035"/>
    <s v="Болезни нервной системы, хромосомные аномалии"/>
    <n v="0"/>
    <n v="0"/>
    <n v="0"/>
    <n v="0.98"/>
    <n v="1"/>
    <n v="9008.9439999999995"/>
    <n v="0"/>
    <n v="0"/>
    <n v="0"/>
    <s v="Неврология"/>
    <n v="1.05"/>
    <s v="Неврология"/>
    <n v="0"/>
  </r>
  <r>
    <x v="3"/>
    <x v="3"/>
    <x v="1"/>
    <n v="20172035"/>
    <s v="Болезни нервной системы, хромосомные аномалии"/>
    <n v="180"/>
    <n v="10"/>
    <n v="190"/>
    <n v="0.98"/>
    <n v="0.9"/>
    <n v="8108.0495999999994"/>
    <n v="1459448.9279999998"/>
    <n v="81080.495999999999"/>
    <n v="1540529.4239999999"/>
    <s v="Неврология"/>
    <n v="1.05"/>
    <s v="Неврология"/>
    <n v="186.2"/>
  </r>
  <r>
    <x v="27"/>
    <x v="27"/>
    <x v="1"/>
    <n v="20172035"/>
    <s v="Болезни нервной системы, хромосомные аномалии"/>
    <n v="63"/>
    <n v="23"/>
    <n v="86"/>
    <n v="0.98"/>
    <n v="0.82"/>
    <n v="7387.3340799999996"/>
    <n v="465402.04703999998"/>
    <n v="169908.68383999998"/>
    <n v="635310.73087999993"/>
    <s v="Неврология"/>
    <n v="1.05"/>
    <s v="Неврология"/>
    <n v="84.28"/>
  </r>
  <r>
    <x v="27"/>
    <x v="27"/>
    <x v="1"/>
    <n v="20172035"/>
    <s v="Болезни нервной системы, хромосомные аномалии"/>
    <n v="71"/>
    <n v="28"/>
    <n v="99"/>
    <n v="0.98"/>
    <n v="0.82"/>
    <n v="7387.3340799999996"/>
    <n v="524500.71967999998"/>
    <n v="206845.35423999999"/>
    <n v="731346.07392"/>
    <s v="Неврология"/>
    <n v="1.05"/>
    <s v="Терапия"/>
    <n v="97.02"/>
  </r>
  <r>
    <x v="39"/>
    <x v="39"/>
    <x v="1"/>
    <n v="20172035"/>
    <s v="Болезни нервной системы, хромосомные аномалии"/>
    <n v="1"/>
    <n v="1"/>
    <n v="2"/>
    <n v="0.98"/>
    <n v="0.82"/>
    <n v="7387.3340799999996"/>
    <n v="7387.3340799999996"/>
    <n v="7387.3340799999996"/>
    <n v="14774.668159999999"/>
    <s v="Неврология"/>
    <n v="1.05"/>
    <s v="Педиатрия"/>
    <n v="1.96"/>
  </r>
  <r>
    <x v="0"/>
    <x v="0"/>
    <x v="1"/>
    <n v="20172035"/>
    <s v="Болезни нервной системы, хромосомные аномалии"/>
    <n v="80"/>
    <n v="10"/>
    <n v="90"/>
    <n v="0.98"/>
    <n v="0.87"/>
    <n v="7837.7812799999992"/>
    <n v="627022.50239999988"/>
    <n v="78377.812799999985"/>
    <n v="705400.31519999984"/>
    <s v="Неврология"/>
    <n v="1.05"/>
    <s v="Неврология"/>
    <n v="88.2"/>
  </r>
  <r>
    <x v="11"/>
    <x v="11"/>
    <x v="1"/>
    <n v="20172035"/>
    <s v="Болезни нервной системы, хромосомные аномалии"/>
    <n v="10"/>
    <n v="0"/>
    <n v="10"/>
    <n v="0.98"/>
    <n v="0.9"/>
    <n v="8108.0495999999994"/>
    <n v="81080.495999999999"/>
    <n v="0"/>
    <n v="81080.495999999999"/>
    <s v="Неврология"/>
    <n v="1.05"/>
    <s v="Неврология"/>
    <n v="9.8000000000000007"/>
  </r>
  <r>
    <x v="11"/>
    <x v="11"/>
    <x v="1"/>
    <n v="20172035"/>
    <s v="Болезни нервной системы, хромосомные аномалии"/>
    <n v="106"/>
    <n v="4"/>
    <n v="110"/>
    <n v="0.98"/>
    <n v="0.9"/>
    <n v="8108.0495999999994"/>
    <n v="859453.2575999999"/>
    <n v="32432.198399999997"/>
    <n v="891885.45599999989"/>
    <s v="Неврология"/>
    <n v="1.05"/>
    <s v="Терапия"/>
    <n v="107.8"/>
  </r>
  <r>
    <x v="14"/>
    <x v="14"/>
    <x v="1"/>
    <n v="20172035"/>
    <s v="Болезни нервной системы, хромосомные аномалии"/>
    <n v="132"/>
    <n v="3"/>
    <n v="135"/>
    <n v="0.98"/>
    <n v="0.82"/>
    <n v="7387.3340799999996"/>
    <n v="975128.09855999995"/>
    <n v="22162.002239999998"/>
    <n v="997290.1007999999"/>
    <s v="Неврология"/>
    <n v="1.05"/>
    <s v="Терапия"/>
    <n v="132.30000000000001"/>
  </r>
  <r>
    <x v="36"/>
    <x v="36"/>
    <x v="1"/>
    <n v="20172035"/>
    <s v="Болезни нервной системы, хромосомные аномалии"/>
    <n v="108"/>
    <n v="27"/>
    <n v="135"/>
    <n v="0.98"/>
    <n v="0.82"/>
    <n v="7387.3340799999996"/>
    <n v="797832.08063999994"/>
    <n v="199458.02015999999"/>
    <n v="997290.1007999999"/>
    <s v="Неврология"/>
    <n v="1.05"/>
    <s v="Терапия"/>
    <n v="132.30000000000001"/>
  </r>
  <r>
    <x v="38"/>
    <x v="38"/>
    <x v="1"/>
    <n v="20172035"/>
    <s v="Болезни нервной системы, хромосомные аномалии"/>
    <n v="10"/>
    <n v="4"/>
    <n v="14"/>
    <n v="0.98"/>
    <n v="0.82"/>
    <n v="7387.3340799999996"/>
    <n v="73873.340799999991"/>
    <n v="29549.336319999999"/>
    <n v="103422.67711999999"/>
    <s v="Неврология"/>
    <n v="1.05"/>
    <s v="Педиатрия"/>
    <n v="13.719999999999999"/>
  </r>
  <r>
    <x v="37"/>
    <x v="37"/>
    <x v="1"/>
    <n v="20172035"/>
    <s v="Болезни нервной системы, хромосомные аномалии"/>
    <n v="26"/>
    <n v="4"/>
    <n v="30"/>
    <n v="0.98"/>
    <n v="0.7"/>
    <n v="6306.2607999999991"/>
    <n v="163962.78079999998"/>
    <n v="25225.043199999996"/>
    <n v="189187.82399999996"/>
    <s v="Неврология"/>
    <n v="1.05"/>
    <s v="Неврология"/>
    <n v="29.4"/>
  </r>
  <r>
    <x v="6"/>
    <x v="6"/>
    <x v="1"/>
    <n v="20172035"/>
    <s v="Болезни нервной системы, хромосомные аномалии"/>
    <n v="80"/>
    <m/>
    <n v="80"/>
    <n v="0.98"/>
    <n v="0.89"/>
    <n v="8017.9601599999987"/>
    <n v="641436.81279999996"/>
    <n v="0"/>
    <n v="641436.81279999996"/>
    <s v="Неврология"/>
    <n v="1.05"/>
    <s v="Неврология"/>
    <n v="78.400000000000006"/>
  </r>
  <r>
    <x v="6"/>
    <x v="6"/>
    <x v="1"/>
    <n v="20172035"/>
    <s v="Болезни нервной системы, хромосомные аномалии"/>
    <n v="185"/>
    <m/>
    <n v="185"/>
    <n v="0.98"/>
    <n v="0.89"/>
    <n v="8017.9601599999987"/>
    <n v="1483322.6295999999"/>
    <n v="0"/>
    <n v="1483322.6295999999"/>
    <s v="Неврология"/>
    <n v="1.05"/>
    <s v="Терапия"/>
    <n v="181.29999999999998"/>
  </r>
  <r>
    <x v="37"/>
    <x v="37"/>
    <x v="1"/>
    <n v="20172036"/>
    <s v="Неврологические заболевания, лечение с применением ботулотоксина"/>
    <n v="4"/>
    <n v="1"/>
    <n v="5"/>
    <n v="2.79"/>
    <n v="0.7"/>
    <n v="17953.538399999998"/>
    <n v="71814.153599999991"/>
    <n v="17953.538399999998"/>
    <n v="89767.691999999981"/>
    <s v="Неврология"/>
    <n v="1.05"/>
    <s v="Неврология"/>
    <n v="13.95"/>
  </r>
  <r>
    <x v="7"/>
    <x v="7"/>
    <x v="1"/>
    <n v="20172037"/>
    <s v="Болезни и травмы позвоночника, спинного мозга, последствия внутричерепной травмы, сотрясение головного мозга"/>
    <n v="110"/>
    <n v="1"/>
    <n v="111"/>
    <n v="0.94"/>
    <n v="0.87"/>
    <n v="7517.8718399999989"/>
    <n v="826965.9023999999"/>
    <n v="7517.8718399999989"/>
    <n v="834483.77423999994"/>
    <s v="Нейрохирургия"/>
    <n v="1.06"/>
    <s v="Неврология"/>
    <n v="104.33999999999999"/>
  </r>
  <r>
    <x v="13"/>
    <x v="13"/>
    <x v="1"/>
    <n v="20172037"/>
    <s v="Болезни и травмы позвоночника, спинного мозга, последствия внутричерепной травмы, сотрясение головного мозга"/>
    <n v="0"/>
    <n v="0"/>
    <n v="0"/>
    <n v="0.94"/>
    <n v="1"/>
    <n v="8641.2319999999982"/>
    <n v="0"/>
    <n v="0"/>
    <n v="0"/>
    <s v="Нейрохирургия"/>
    <n v="1.06"/>
    <s v="Нейрохирургия"/>
    <n v="0"/>
  </r>
  <r>
    <x v="3"/>
    <x v="3"/>
    <x v="1"/>
    <n v="20172037"/>
    <s v="Болезни и травмы позвоночника, спинного мозга, последствия внутричерепной травмы, сотрясение головного мозга"/>
    <n v="180"/>
    <n v="16"/>
    <n v="196"/>
    <n v="0.94"/>
    <n v="0.9"/>
    <n v="7777.1087999999991"/>
    <n v="1399879.5839999998"/>
    <n v="124433.74079999999"/>
    <n v="1524313.3247999998"/>
    <s v="Нейрохирургия"/>
    <n v="1.06"/>
    <s v="Неврология"/>
    <n v="184.23999999999998"/>
  </r>
  <r>
    <x v="27"/>
    <x v="27"/>
    <x v="1"/>
    <n v="20172037"/>
    <s v="Болезни и травмы позвоночника, спинного мозга, последствия внутричерепной травмы, сотрясение головного мозга"/>
    <n v="3"/>
    <n v="2"/>
    <n v="5"/>
    <n v="0.94"/>
    <n v="0.82"/>
    <n v="7085.8102399999989"/>
    <n v="21257.430719999997"/>
    <n v="14171.620479999998"/>
    <n v="35429.051199999994"/>
    <s v="Нейрохирургия"/>
    <n v="1.06"/>
    <s v="Неврология"/>
    <n v="4.6999999999999993"/>
  </r>
  <r>
    <x v="0"/>
    <x v="0"/>
    <x v="1"/>
    <n v="20172037"/>
    <s v="Болезни и травмы позвоночника, спинного мозга, последствия внутричерепной травмы, сотрясение головного мозга"/>
    <n v="82"/>
    <n v="10"/>
    <n v="92"/>
    <n v="0.94"/>
    <n v="0.87"/>
    <n v="7517.8718399999989"/>
    <n v="616465.49087999994"/>
    <n v="75178.718399999983"/>
    <n v="691644.20927999995"/>
    <s v="Нейрохирургия"/>
    <n v="1.06"/>
    <s v="Неврология"/>
    <n v="86.47999999999999"/>
  </r>
  <r>
    <x v="11"/>
    <x v="11"/>
    <x v="1"/>
    <n v="20172037"/>
    <s v="Болезни и травмы позвоночника, спинного мозга, последствия внутричерепной травмы, сотрясение головного мозга"/>
    <n v="12"/>
    <n v="1"/>
    <n v="13"/>
    <n v="0.94"/>
    <n v="0.9"/>
    <n v="7777.1087999999991"/>
    <n v="93325.305599999992"/>
    <n v="7777.1087999999991"/>
    <n v="101102.41439999999"/>
    <s v="Нейрохирургия"/>
    <n v="1.06"/>
    <s v="Неврология"/>
    <n v="12.219999999999999"/>
  </r>
  <r>
    <x v="11"/>
    <x v="11"/>
    <x v="1"/>
    <n v="20172037"/>
    <s v="Болезни и травмы позвоночника, спинного мозга, последствия внутричерепной травмы, сотрясение головного мозга"/>
    <n v="10"/>
    <n v="0"/>
    <n v="10"/>
    <n v="0.94"/>
    <n v="0.9"/>
    <n v="7777.1087999999991"/>
    <n v="77771.087999999989"/>
    <n v="0"/>
    <n v="77771.087999999989"/>
    <s v="Нейрохирургия"/>
    <n v="1.06"/>
    <s v="Терапия"/>
    <n v="9.3999999999999986"/>
  </r>
  <r>
    <x v="14"/>
    <x v="14"/>
    <x v="1"/>
    <n v="20172037"/>
    <s v="Болезни и травмы позвоночника, спинного мозга, последствия внутричерепной травмы, сотрясение головного мозга"/>
    <n v="54"/>
    <n v="4"/>
    <n v="58"/>
    <n v="0.94"/>
    <n v="0.82"/>
    <n v="7085.8102399999989"/>
    <n v="382633.75295999995"/>
    <n v="28343.240959999996"/>
    <n v="410976.99391999992"/>
    <s v="Нейрохирургия"/>
    <n v="1.06"/>
    <s v="Неврология"/>
    <n v="54.519999999999996"/>
  </r>
  <r>
    <x v="28"/>
    <x v="28"/>
    <x v="1"/>
    <n v="20172037"/>
    <s v="Болезни и травмы позвоночника, спинного мозга, последствия внутричерепной травмы, сотрясение головного мозга"/>
    <n v="15"/>
    <n v="5"/>
    <n v="20"/>
    <n v="0.94"/>
    <n v="0.82"/>
    <n v="7085.8102399999989"/>
    <n v="106287.15359999999"/>
    <n v="35429.051199999994"/>
    <n v="141716.20479999998"/>
    <s v="Нейрохирургия"/>
    <n v="1.06"/>
    <s v="Терапия"/>
    <n v="18.799999999999997"/>
  </r>
  <r>
    <x v="6"/>
    <x v="6"/>
    <x v="1"/>
    <n v="20172037"/>
    <s v="Болезни и травмы позвоночника, спинного мозга, последствия внутричерепной травмы, сотрясение головного мозга"/>
    <n v="65"/>
    <m/>
    <n v="65"/>
    <n v="0.94"/>
    <n v="0.89"/>
    <n v="7690.6964799999996"/>
    <n v="499895.27119999996"/>
    <n v="0"/>
    <n v="499895.27119999996"/>
    <s v="Нейрохирургия"/>
    <n v="1.06"/>
    <s v="Неврология"/>
    <n v="61.099999999999994"/>
  </r>
  <r>
    <x v="6"/>
    <x v="6"/>
    <x v="1"/>
    <n v="20172037"/>
    <s v="Болезни и травмы позвоночника, спинного мозга, последствия внутричерепной травмы, сотрясение головного мозга"/>
    <n v="40"/>
    <m/>
    <n v="40"/>
    <n v="0.94"/>
    <n v="0.89"/>
    <n v="7690.6964799999996"/>
    <n v="307627.85920000001"/>
    <n v="0"/>
    <n v="307627.85920000001"/>
    <s v="Нейрохирургия"/>
    <n v="1.06"/>
    <s v="Травматология"/>
    <n v="37.599999999999994"/>
  </r>
  <r>
    <x v="6"/>
    <x v="6"/>
    <x v="1"/>
    <n v="20172037"/>
    <s v="Болезни и травмы позвоночника, спинного мозга, последствия внутричерепной травмы, сотрясение головного мозга"/>
    <n v="245"/>
    <m/>
    <n v="245"/>
    <n v="0.94"/>
    <n v="0.89"/>
    <n v="7690.6964799999996"/>
    <n v="1884220.6376"/>
    <n v="0"/>
    <n v="1884220.6376"/>
    <s v="Нейрохирургия"/>
    <n v="1.06"/>
    <s v="Терапия"/>
    <n v="230.29999999999998"/>
  </r>
  <r>
    <x v="7"/>
    <x v="7"/>
    <x v="1"/>
    <n v="20172040"/>
    <s v="Гломерулярные болезни, почечная недостаточность (без диализа)"/>
    <n v="20"/>
    <m/>
    <n v="20"/>
    <n v="1.6"/>
    <n v="0.87"/>
    <n v="12796.3776"/>
    <n v="255927.552"/>
    <n v="0"/>
    <n v="255927.552"/>
    <s v="Нефрология (без диализа)"/>
    <n v="2.74"/>
    <s v="Терапия"/>
    <n v="32"/>
  </r>
  <r>
    <x v="13"/>
    <x v="13"/>
    <x v="1"/>
    <n v="20172040"/>
    <s v="Гломерулярные болезни, почечная недостаточность (без диализа)"/>
    <n v="5"/>
    <n v="1"/>
    <n v="6"/>
    <n v="1.6"/>
    <n v="1"/>
    <n v="14708.48"/>
    <n v="73542.399999999994"/>
    <n v="14708.48"/>
    <n v="88250.87999999999"/>
    <s v="Нефрология (без диализа)"/>
    <n v="2.74"/>
    <s v="Нефрология"/>
    <n v="9.6000000000000014"/>
  </r>
  <r>
    <x v="3"/>
    <x v="3"/>
    <x v="1"/>
    <n v="20172040"/>
    <s v="Гломерулярные болезни, почечная недостаточность (без диализа)"/>
    <n v="2"/>
    <n v="0"/>
    <n v="2"/>
    <n v="1.6"/>
    <n v="0.9"/>
    <n v="13237.632"/>
    <n v="26475.263999999999"/>
    <n v="0"/>
    <n v="26475.263999999999"/>
    <s v="Нефрология (без диализа)"/>
    <n v="2.74"/>
    <s v="Терапия"/>
    <n v="3.2"/>
  </r>
  <r>
    <x v="14"/>
    <x v="14"/>
    <x v="1"/>
    <n v="20172040"/>
    <s v="Гломерулярные болезни, почечная недостаточность (без диализа)"/>
    <n v="10"/>
    <n v="1"/>
    <n v="11"/>
    <n v="1.6"/>
    <n v="0.82"/>
    <n v="12060.953599999999"/>
    <n v="120609.53599999999"/>
    <n v="12060.953599999999"/>
    <n v="132670.4896"/>
    <s v="Нефрология (без диализа)"/>
    <n v="2.74"/>
    <s v="Терапия"/>
    <n v="17.600000000000001"/>
  </r>
  <r>
    <x v="28"/>
    <x v="28"/>
    <x v="1"/>
    <n v="20172040"/>
    <s v="Гломерулярные болезни, почечная недостаточность (без диализа)"/>
    <n v="1"/>
    <n v="1"/>
    <n v="2"/>
    <n v="1.6"/>
    <n v="0.82"/>
    <n v="12060.953599999999"/>
    <n v="12060.953599999999"/>
    <n v="12060.953599999999"/>
    <n v="24121.907199999998"/>
    <s v="Нефрология (без диализа)"/>
    <n v="2.74"/>
    <s v="Урология"/>
    <n v="3.2"/>
  </r>
  <r>
    <x v="28"/>
    <x v="28"/>
    <x v="1"/>
    <n v="20172040"/>
    <s v="Гломерулярные болезни, почечная недостаточность (без диализа)"/>
    <n v="1"/>
    <n v="1"/>
    <n v="2"/>
    <n v="1.6"/>
    <n v="0.82"/>
    <n v="12060.953599999999"/>
    <n v="12060.953599999999"/>
    <n v="12060.953599999999"/>
    <n v="24121.907199999998"/>
    <s v="Нефрология (без диализа)"/>
    <n v="2.74"/>
    <s v="Терапия"/>
    <n v="3.2"/>
  </r>
  <r>
    <x v="13"/>
    <x v="13"/>
    <x v="1"/>
    <n v="20172043"/>
    <s v="Другие болезни почек"/>
    <n v="80"/>
    <n v="20"/>
    <n v="100"/>
    <n v="0.8"/>
    <n v="1"/>
    <n v="7354.24"/>
    <n v="588339.19999999995"/>
    <n v="147084.79999999999"/>
    <n v="735424"/>
    <s v="Нефрология (без диализа)"/>
    <n v="2.74"/>
    <s v="Нефрология"/>
    <n v="80"/>
  </r>
  <r>
    <x v="3"/>
    <x v="3"/>
    <x v="1"/>
    <n v="20172043"/>
    <s v="Другие болезни почек"/>
    <n v="12"/>
    <n v="2"/>
    <n v="14"/>
    <n v="0.8"/>
    <n v="0.9"/>
    <n v="6618.8159999999998"/>
    <n v="79425.792000000001"/>
    <n v="13237.632"/>
    <n v="92663.423999999999"/>
    <s v="Нефрология (без диализа)"/>
    <n v="2.74"/>
    <s v="Терапия"/>
    <n v="11.200000000000001"/>
  </r>
  <r>
    <x v="27"/>
    <x v="27"/>
    <x v="1"/>
    <n v="20172043"/>
    <s v="Другие болезни почек"/>
    <n v="7"/>
    <n v="2"/>
    <n v="9"/>
    <n v="0.8"/>
    <n v="0.82"/>
    <n v="6030.4767999999995"/>
    <n v="42213.337599999999"/>
    <n v="12060.953599999999"/>
    <n v="54274.2912"/>
    <s v="Нефрология (без диализа)"/>
    <n v="2.74"/>
    <s v="Терапия"/>
    <n v="7.2"/>
  </r>
  <r>
    <x v="39"/>
    <x v="39"/>
    <x v="1"/>
    <n v="20172043"/>
    <s v="Другие болезни почек"/>
    <n v="1"/>
    <n v="1"/>
    <n v="2"/>
    <n v="0.8"/>
    <n v="0.82"/>
    <n v="6030.4767999999995"/>
    <n v="6030.4767999999995"/>
    <n v="6030.4767999999995"/>
    <n v="12060.953599999999"/>
    <s v="Нефрология (без диализа)"/>
    <n v="2.74"/>
    <s v="Педиатрия"/>
    <n v="1.6"/>
  </r>
  <r>
    <x v="0"/>
    <x v="0"/>
    <x v="1"/>
    <n v="20172043"/>
    <s v="Другие болезни почек"/>
    <n v="13"/>
    <n v="2"/>
    <n v="15"/>
    <n v="0.8"/>
    <n v="0.87"/>
    <n v="6398.1887999999999"/>
    <n v="83176.454400000002"/>
    <n v="12796.3776"/>
    <n v="95972.831999999995"/>
    <s v="Нефрология (без диализа)"/>
    <n v="2.74"/>
    <s v="Терапия"/>
    <n v="12"/>
  </r>
  <r>
    <x v="11"/>
    <x v="11"/>
    <x v="1"/>
    <n v="20172043"/>
    <s v="Другие болезни почек"/>
    <n v="24"/>
    <n v="1"/>
    <n v="25"/>
    <n v="0.8"/>
    <n v="0.9"/>
    <n v="6618.8159999999998"/>
    <n v="158851.584"/>
    <n v="6618.8159999999998"/>
    <n v="165470.39999999999"/>
    <s v="Нефрология (без диализа)"/>
    <n v="2.74"/>
    <s v="Терапия"/>
    <n v="20"/>
  </r>
  <r>
    <x v="14"/>
    <x v="14"/>
    <x v="1"/>
    <n v="20172043"/>
    <s v="Другие болезни почек"/>
    <n v="35"/>
    <n v="1"/>
    <n v="36"/>
    <n v="0.8"/>
    <n v="0.82"/>
    <n v="6030.4767999999995"/>
    <n v="211066.68799999999"/>
    <n v="6030.4767999999995"/>
    <n v="217097.1648"/>
    <s v="Нефрология (без диализа)"/>
    <n v="2.74"/>
    <s v="Терапия"/>
    <n v="28.8"/>
  </r>
  <r>
    <x v="14"/>
    <x v="14"/>
    <x v="1"/>
    <n v="20172043"/>
    <s v="Другие болезни почек"/>
    <n v="35"/>
    <n v="2"/>
    <n v="37"/>
    <n v="0.8"/>
    <n v="0.82"/>
    <n v="6030.4767999999995"/>
    <n v="211066.68799999999"/>
    <n v="12060.953599999999"/>
    <n v="223127.6416"/>
    <s v="Нефрология (без диализа)"/>
    <n v="2.74"/>
    <s v="Хирургия"/>
    <n v="29.6"/>
  </r>
  <r>
    <x v="38"/>
    <x v="38"/>
    <x v="1"/>
    <n v="20172043"/>
    <s v="Другие болезни почек"/>
    <n v="17"/>
    <n v="10"/>
    <n v="27"/>
    <n v="0.8"/>
    <n v="0.82"/>
    <n v="6030.4767999999995"/>
    <n v="102518.1056"/>
    <n v="60304.767999999996"/>
    <n v="162822.87359999999"/>
    <s v="Нефрология (без диализа)"/>
    <n v="2.74"/>
    <s v="Педиатрия"/>
    <n v="21.6"/>
  </r>
  <r>
    <x v="28"/>
    <x v="28"/>
    <x v="1"/>
    <n v="20172043"/>
    <s v="Другие болезни почек"/>
    <n v="2"/>
    <n v="1"/>
    <n v="3"/>
    <n v="0.8"/>
    <n v="0.82"/>
    <n v="6030.4767999999995"/>
    <n v="12060.953599999999"/>
    <n v="6030.4767999999995"/>
    <n v="18091.430399999997"/>
    <s v="Нефрология (без диализа)"/>
    <n v="2.74"/>
    <s v="Урология"/>
    <n v="2.4000000000000004"/>
  </r>
  <r>
    <x v="28"/>
    <x v="28"/>
    <x v="1"/>
    <n v="20172043"/>
    <s v="Другие болезни почек"/>
    <n v="1"/>
    <n v="1"/>
    <n v="2"/>
    <n v="0.8"/>
    <n v="0.82"/>
    <n v="6030.4767999999995"/>
    <n v="6030.4767999999995"/>
    <n v="6030.4767999999995"/>
    <n v="12060.953599999999"/>
    <s v="Нефрология (без диализа)"/>
    <n v="2.74"/>
    <s v="Терапия"/>
    <n v="1.6"/>
  </r>
  <r>
    <x v="6"/>
    <x v="6"/>
    <x v="1"/>
    <n v="20172043"/>
    <s v="Другие болезни почек"/>
    <n v="20"/>
    <m/>
    <n v="20"/>
    <n v="0.8"/>
    <n v="0.89"/>
    <n v="6545.2736000000004"/>
    <n v="130905.47200000001"/>
    <n v="0"/>
    <n v="130905.47200000001"/>
    <s v="Нефрология (без диализа)"/>
    <n v="2.74"/>
    <s v="Терапия"/>
    <n v="16"/>
  </r>
  <r>
    <x v="15"/>
    <x v="15"/>
    <x v="1"/>
    <n v="20172044"/>
    <s v="Лучевая терапия (уровень 1)"/>
    <n v="30"/>
    <n v="10"/>
    <n v="40"/>
    <n v="3.64"/>
    <n v="1"/>
    <n v="33461.792000000001"/>
    <n v="1003853.76"/>
    <n v="334617.92000000004"/>
    <n v="1338471.6800000002"/>
    <s v="Онкология"/>
    <n v="3.01"/>
    <s v="Радиология"/>
    <n v="145.6"/>
  </r>
  <r>
    <x v="15"/>
    <x v="15"/>
    <x v="1"/>
    <n v="20172045"/>
    <s v="Лучевая терапия (уровень 2)"/>
    <n v="150"/>
    <n v="60"/>
    <n v="210"/>
    <n v="4.0199999999999996"/>
    <n v="1"/>
    <n v="36955.05599999999"/>
    <n v="5543258.3999999985"/>
    <n v="2217303.3599999994"/>
    <n v="7760561.7599999979"/>
    <s v="Онкология"/>
    <n v="3.01"/>
    <s v="Радиология"/>
    <n v="844.19999999999993"/>
  </r>
  <r>
    <x v="15"/>
    <x v="15"/>
    <x v="1"/>
    <n v="20172046"/>
    <s v="Лучевая терапия (уровень 3)"/>
    <n v="70"/>
    <n v="30"/>
    <n v="100"/>
    <n v="6.42"/>
    <n v="1"/>
    <n v="59017.775999999998"/>
    <n v="4131244.32"/>
    <n v="1770533.28"/>
    <n v="5901777.5999999996"/>
    <s v="Онкология"/>
    <n v="3.01"/>
    <s v="Радиология"/>
    <n v="642"/>
  </r>
  <r>
    <x v="15"/>
    <x v="15"/>
    <x v="1"/>
    <n v="20172049"/>
    <s v="Злокачественное новообразование без специального противоопухолевого лечения"/>
    <n v="700"/>
    <n v="300"/>
    <n v="1000"/>
    <n v="0.5"/>
    <n v="1"/>
    <n v="4596.3999999999996"/>
    <n v="3217479.9999999995"/>
    <n v="1378920"/>
    <n v="4596400"/>
    <s v="Онкология"/>
    <n v="3.01"/>
    <s v="Онкология"/>
    <n v="500"/>
  </r>
  <r>
    <x v="15"/>
    <x v="15"/>
    <x v="1"/>
    <n v="20172050"/>
    <s v="Лекарственная терапия при остром лейкозе, взрослые"/>
    <n v="0"/>
    <n v="0"/>
    <n v="0"/>
    <n v="7.77"/>
    <n v="1"/>
    <n v="71428.055999999997"/>
    <n v="0"/>
    <n v="0"/>
    <n v="0"/>
    <s v="Онкология"/>
    <n v="3.01"/>
    <s v="Онкология"/>
    <n v="0"/>
  </r>
  <r>
    <x v="15"/>
    <x v="15"/>
    <x v="1"/>
    <n v="20172051"/>
    <s v="Лекарственная терапия при других злокачественных новообразованиях лимфоидной и кроветворной тканей, взрослые"/>
    <n v="15"/>
    <n v="13"/>
    <n v="28"/>
    <n v="6.3"/>
    <n v="1"/>
    <n v="57914.639999999992"/>
    <n v="868719.59999999986"/>
    <n v="752890.32"/>
    <n v="1621609.92"/>
    <s v="Онкология"/>
    <n v="3.01"/>
    <s v="Онкология"/>
    <n v="176.4"/>
  </r>
  <r>
    <x v="15"/>
    <x v="15"/>
    <x v="1"/>
    <n v="20172052"/>
    <s v="Лекарственная терапия при злокачественных новообразованиях других локализаций (кроме лимфоидной и кроветворной тканей), взрослые (уровень 1) "/>
    <n v="350"/>
    <n v="170"/>
    <n v="520"/>
    <n v="3.73"/>
    <n v="1"/>
    <n v="34289.144"/>
    <n v="12001200.4"/>
    <n v="5829154.4800000004"/>
    <n v="17830354.880000003"/>
    <s v="Онкология"/>
    <n v="3.01"/>
    <s v="Онкология"/>
    <n v="1939.6"/>
  </r>
  <r>
    <x v="15"/>
    <x v="15"/>
    <x v="1"/>
    <n v="20172053"/>
    <s v="Лекарственная терапия при злокачественных новообразованиях других локализаций (кроме лимфоидной и кроветворной тканей), взрослые (уровень 2)"/>
    <n v="600"/>
    <n v="170"/>
    <n v="770"/>
    <n v="5.0999999999999996"/>
    <n v="1"/>
    <n v="46883.279999999992"/>
    <n v="28129967.999999996"/>
    <n v="7970157.5999999987"/>
    <n v="36100125.599999994"/>
    <s v="Онкология"/>
    <n v="3.01"/>
    <s v="Онкология"/>
    <n v="3926.9999999999995"/>
  </r>
  <r>
    <x v="15"/>
    <x v="15"/>
    <x v="1"/>
    <n v="20172054"/>
    <s v="Лекарственная терапия злокачественных новообразований с применением моноклональных антител, ингибиторов протеинкиназы"/>
    <n v="180"/>
    <n v="50"/>
    <n v="230"/>
    <n v="14.41"/>
    <n v="1"/>
    <n v="132468.24799999999"/>
    <n v="23844284.639999997"/>
    <n v="6623412.3999999994"/>
    <n v="30467697.039999995"/>
    <s v="Онкология"/>
    <n v="3.01"/>
    <s v="Онкология"/>
    <n v="3314.3"/>
  </r>
  <r>
    <x v="13"/>
    <x v="13"/>
    <x v="1"/>
    <n v="20172055"/>
    <s v="Болезни уха, горла, носа"/>
    <n v="30"/>
    <n v="10"/>
    <n v="40"/>
    <n v="0.74"/>
    <n v="1"/>
    <n v="6802.6719999999996"/>
    <n v="204080.15999999997"/>
    <n v="68026.720000000001"/>
    <n v="272106.88"/>
    <s v="Оториноларингология"/>
    <n v="0.98"/>
    <s v="Аллергология и иммунология"/>
    <n v="29.6"/>
  </r>
  <r>
    <x v="13"/>
    <x v="13"/>
    <x v="1"/>
    <n v="20172055"/>
    <s v="Болезни уха, горла, носа"/>
    <n v="50"/>
    <n v="10"/>
    <n v="60"/>
    <n v="0.74"/>
    <n v="1"/>
    <n v="6802.6719999999996"/>
    <n v="340133.6"/>
    <n v="68026.720000000001"/>
    <n v="408160.31999999995"/>
    <s v="Оториноларингология"/>
    <n v="0.98"/>
    <s v="Оториноларингология"/>
    <n v="44.4"/>
  </r>
  <r>
    <x v="11"/>
    <x v="11"/>
    <x v="1"/>
    <n v="20172055"/>
    <s v="Болезни уха, горла, носа"/>
    <n v="14"/>
    <n v="1"/>
    <n v="15"/>
    <n v="0.74"/>
    <n v="0.9"/>
    <n v="6122.4048000000003"/>
    <n v="85713.667199999996"/>
    <n v="6122.4048000000003"/>
    <n v="91836.072"/>
    <s v="Оториноларингология"/>
    <n v="0.98"/>
    <s v="Хирургия"/>
    <n v="11.1"/>
  </r>
  <r>
    <x v="28"/>
    <x v="28"/>
    <x v="1"/>
    <n v="20172055"/>
    <s v="Болезни уха, горла, носа"/>
    <n v="36"/>
    <n v="14"/>
    <n v="50"/>
    <n v="0.74"/>
    <n v="0.82"/>
    <n v="5578.1910399999997"/>
    <n v="200814.87743999998"/>
    <n v="78094.674559999999"/>
    <n v="278909.55199999997"/>
    <s v="Оториноларингология"/>
    <n v="0.98"/>
    <s v="Оториноларингология"/>
    <n v="37"/>
  </r>
  <r>
    <x v="13"/>
    <x v="13"/>
    <x v="1"/>
    <n v="20172056"/>
    <s v="Операции на органе слуха, придаточных пазухах носа и верхних дыхательных путях (уровень 1)"/>
    <n v="20"/>
    <n v="17"/>
    <n v="37"/>
    <n v="1.1200000000000001"/>
    <n v="1"/>
    <n v="10295.936"/>
    <n v="205918.72"/>
    <n v="175030.91199999998"/>
    <n v="380949.63199999998"/>
    <s v="Оториноларингология"/>
    <n v="0.98"/>
    <s v="Оториноларингология"/>
    <n v="41.440000000000005"/>
  </r>
  <r>
    <x v="6"/>
    <x v="6"/>
    <x v="1"/>
    <n v="20172056"/>
    <s v="Операции на органе слуха, придаточных пазухах носа и верхних дыхательных путях (уровень 1)"/>
    <n v="177"/>
    <m/>
    <n v="177"/>
    <n v="1.1200000000000001"/>
    <n v="0.89"/>
    <n v="9163.3830400000006"/>
    <n v="1621918.7980800001"/>
    <n v="0"/>
    <n v="1621918.7980800001"/>
    <s v="Оториноларингология"/>
    <n v="0.98"/>
    <s v="Оториноларингология"/>
    <n v="198.24"/>
  </r>
  <r>
    <x v="28"/>
    <x v="28"/>
    <x v="1"/>
    <n v="20172057"/>
    <s v="Операции на органе слуха, придаточных пазухах носа и верхних дыхательных путях (уровень 2)"/>
    <n v="33"/>
    <n v="12"/>
    <n v="45"/>
    <n v="1.66"/>
    <n v="0.82"/>
    <n v="12513.239359999996"/>
    <n v="412936.89887999988"/>
    <n v="150158.87231999997"/>
    <n v="563095.77119999984"/>
    <s v="Оториноларингология"/>
    <n v="0.98"/>
    <s v="Оториноларингология"/>
    <n v="74.7"/>
  </r>
  <r>
    <x v="6"/>
    <x v="6"/>
    <x v="1"/>
    <n v="20172057"/>
    <s v="Операции на органе слуха, придаточных пазухах носа и верхних дыхательных путях (уровень 2)"/>
    <n v="65"/>
    <m/>
    <n v="65"/>
    <n v="1.66"/>
    <n v="0.89"/>
    <n v="13581.442719999999"/>
    <n v="882793.77679999999"/>
    <n v="0"/>
    <n v="882793.77679999999"/>
    <s v="Оториноларингология"/>
    <n v="0.98"/>
    <s v="Оториноларингология"/>
    <n v="107.89999999999999"/>
  </r>
  <r>
    <x v="28"/>
    <x v="28"/>
    <x v="1"/>
    <n v="20172058"/>
    <s v="Операции на органе слуха, придаточных пазухах носа и верхних дыхательных путях (уровень 3)"/>
    <n v="1"/>
    <n v="1"/>
    <n v="2"/>
    <n v="2"/>
    <n v="0.82"/>
    <n v="15076.191999999997"/>
    <n v="15076.191999999997"/>
    <n v="15076.191999999997"/>
    <n v="30152.383999999995"/>
    <s v="Оториноларингология"/>
    <n v="0.98"/>
    <s v="Оториноларингология"/>
    <n v="4"/>
  </r>
  <r>
    <x v="13"/>
    <x v="13"/>
    <x v="1"/>
    <n v="20172061"/>
    <s v="Болезни и травмы глаза"/>
    <n v="130"/>
    <n v="28"/>
    <n v="158"/>
    <n v="0.39"/>
    <n v="1"/>
    <n v="3585.192"/>
    <n v="466074.96"/>
    <n v="100385.376"/>
    <n v="566460.33600000001"/>
    <s v="Офтальмология"/>
    <n v="0.98"/>
    <s v="Офтальмология"/>
    <n v="61.620000000000005"/>
  </r>
  <r>
    <x v="19"/>
    <x v="19"/>
    <x v="1"/>
    <n v="20172061"/>
    <s v="Болезни и травмы глаза"/>
    <n v="192"/>
    <n v="34"/>
    <n v="226"/>
    <n v="0.39"/>
    <n v="1"/>
    <n v="3585.192"/>
    <n v="688356.86400000006"/>
    <n v="121896.52800000001"/>
    <n v="810253.39200000011"/>
    <s v="Офтальмология"/>
    <n v="0.98"/>
    <s v="Офтальмология"/>
    <n v="88.14"/>
  </r>
  <r>
    <x v="40"/>
    <x v="40"/>
    <x v="1"/>
    <n v="20172061"/>
    <s v="Болезни и травмы глаза"/>
    <n v="20"/>
    <n v="5"/>
    <n v="25"/>
    <n v="0.39"/>
    <n v="0.7"/>
    <n v="2509.6343999999995"/>
    <n v="50192.687999999987"/>
    <n v="12548.171999999997"/>
    <n v="62740.859999999986"/>
    <s v="Офтальмология"/>
    <n v="0.98"/>
    <s v="Офтальмология"/>
    <n v="9.75"/>
  </r>
  <r>
    <x v="28"/>
    <x v="28"/>
    <x v="1"/>
    <n v="20172061"/>
    <s v="Болезни и травмы глаза"/>
    <n v="63"/>
    <n v="23"/>
    <n v="86"/>
    <n v="0.39"/>
    <n v="0.82"/>
    <n v="2939.8574399999993"/>
    <n v="185211.01871999996"/>
    <n v="67616.721119999987"/>
    <n v="252827.73983999994"/>
    <s v="Офтальмология"/>
    <n v="0.98"/>
    <s v="Офтальмология"/>
    <n v="33.54"/>
  </r>
  <r>
    <x v="13"/>
    <x v="13"/>
    <x v="1"/>
    <n v="20172062"/>
    <s v="Операции на органе зрения (уровень 1)"/>
    <n v="4"/>
    <n v="1"/>
    <n v="5"/>
    <n v="0.96"/>
    <n v="1"/>
    <n v="8825.0879999999997"/>
    <n v="35300.351999999999"/>
    <n v="8825.0879999999997"/>
    <n v="44125.440000000002"/>
    <s v="Офтальмология"/>
    <n v="0.98"/>
    <s v="Офтальмология"/>
    <n v="4.8"/>
  </r>
  <r>
    <x v="19"/>
    <x v="19"/>
    <x v="1"/>
    <n v="20172062"/>
    <s v="Операции на органе зрения (уровень 1)"/>
    <n v="170"/>
    <n v="30"/>
    <n v="200"/>
    <n v="0.96"/>
    <n v="1"/>
    <n v="8825.0879999999997"/>
    <n v="1500264.96"/>
    <n v="264752.64000000001"/>
    <n v="1765017.6000000001"/>
    <s v="Офтальмология"/>
    <n v="0.98"/>
    <s v="Офтальмология"/>
    <n v="192"/>
  </r>
  <r>
    <x v="40"/>
    <x v="40"/>
    <x v="1"/>
    <n v="20172062"/>
    <s v="Операции на органе зрения (уровень 1)"/>
    <n v="8"/>
    <n v="2"/>
    <n v="10"/>
    <n v="0.96"/>
    <n v="0.7"/>
    <n v="6177.5615999999991"/>
    <n v="49420.492799999993"/>
    <n v="12355.123199999998"/>
    <n v="61775.615999999995"/>
    <s v="Офтальмология"/>
    <n v="0.98"/>
    <s v="Офтальмология"/>
    <n v="9.6"/>
  </r>
  <r>
    <x v="28"/>
    <x v="28"/>
    <x v="1"/>
    <n v="20172062"/>
    <s v="Операции на органе зрения (уровень 1)"/>
    <n v="7"/>
    <n v="3"/>
    <n v="10"/>
    <n v="0.96"/>
    <n v="0.82"/>
    <n v="7236.5721599999988"/>
    <n v="50656.005119999994"/>
    <n v="21709.716479999995"/>
    <n v="72365.72159999999"/>
    <s v="Офтальмология"/>
    <n v="0.98"/>
    <s v="Офтальмология"/>
    <n v="9.6"/>
  </r>
  <r>
    <x v="13"/>
    <x v="13"/>
    <x v="1"/>
    <n v="20172063"/>
    <s v="Операции на органе зрения (уровень 2)"/>
    <n v="8"/>
    <n v="2"/>
    <n v="10"/>
    <n v="1.44"/>
    <n v="1"/>
    <n v="13237.631999999998"/>
    <n v="105901.05599999998"/>
    <n v="26475.263999999996"/>
    <n v="132376.31999999998"/>
    <s v="Офтальмология"/>
    <n v="0.98"/>
    <s v="Офтальмология"/>
    <n v="14.399999999999999"/>
  </r>
  <r>
    <x v="19"/>
    <x v="19"/>
    <x v="1"/>
    <n v="20172063"/>
    <s v="Операции на органе зрения (уровень 2)"/>
    <n v="4"/>
    <n v="1"/>
    <n v="5"/>
    <n v="1.44"/>
    <n v="1"/>
    <n v="13237.631999999998"/>
    <n v="52950.527999999991"/>
    <n v="13237.631999999998"/>
    <n v="66188.159999999989"/>
    <s v="Офтальмология"/>
    <n v="0.98"/>
    <s v="Офтальмология"/>
    <n v="7.1999999999999993"/>
  </r>
  <r>
    <x v="40"/>
    <x v="40"/>
    <x v="1"/>
    <n v="20172063"/>
    <s v="Операции на органе зрения (уровень 2)"/>
    <n v="4"/>
    <n v="1"/>
    <n v="5"/>
    <n v="1.44"/>
    <n v="0.7"/>
    <n v="9266.3423999999995"/>
    <n v="37065.369599999998"/>
    <n v="9266.3423999999995"/>
    <n v="46331.712"/>
    <s v="Офтальмология"/>
    <n v="0.98"/>
    <s v="Офтальмология"/>
    <n v="7.1999999999999993"/>
  </r>
  <r>
    <x v="19"/>
    <x v="19"/>
    <x v="1"/>
    <n v="20172064"/>
    <s v="Операции на органе зрения (уровень 3)"/>
    <n v="31"/>
    <n v="6"/>
    <n v="37"/>
    <n v="1.95"/>
    <n v="1"/>
    <n v="17925.96"/>
    <n v="555704.76"/>
    <n v="107555.76"/>
    <n v="663260.52"/>
    <s v="Офтальмология"/>
    <n v="0.98"/>
    <s v="Офтальмология"/>
    <n v="72.149999999999991"/>
  </r>
  <r>
    <x v="40"/>
    <x v="40"/>
    <x v="1"/>
    <n v="20172064"/>
    <s v="Операции на органе зрения (уровень 3)"/>
    <n v="12"/>
    <n v="3"/>
    <n v="15"/>
    <n v="1.95"/>
    <n v="0.7"/>
    <n v="12548.171999999999"/>
    <n v="150578.06399999998"/>
    <n v="37644.515999999996"/>
    <n v="188222.58"/>
    <s v="Офтальмология"/>
    <n v="0.98"/>
    <s v="Офтальмология"/>
    <n v="29.25"/>
  </r>
  <r>
    <x v="19"/>
    <x v="19"/>
    <x v="1"/>
    <n v="20172065"/>
    <s v="Операции на органе зрения (уровень 4)"/>
    <n v="8"/>
    <n v="2"/>
    <n v="10"/>
    <n v="2.17"/>
    <n v="1"/>
    <n v="19948.375999999997"/>
    <n v="159587.00799999997"/>
    <n v="39896.751999999993"/>
    <n v="199483.75999999995"/>
    <s v="Офтальмология"/>
    <n v="0.98"/>
    <s v="Офтальмология"/>
    <n v="21.7"/>
  </r>
  <r>
    <x v="40"/>
    <x v="40"/>
    <x v="1"/>
    <n v="20172065"/>
    <s v="Операции на органе зрения (уровень 4)"/>
    <n v="4"/>
    <n v="1"/>
    <n v="5"/>
    <n v="2.17"/>
    <n v="0.7"/>
    <n v="13963.863199999998"/>
    <n v="55855.452799999992"/>
    <n v="13963.863199999998"/>
    <n v="69819.315999999992"/>
    <s v="Офтальмология"/>
    <n v="0.98"/>
    <s v="Офтальмология"/>
    <n v="10.85"/>
  </r>
  <r>
    <x v="13"/>
    <x v="13"/>
    <x v="1"/>
    <n v="20172067"/>
    <s v="Системные поражения соединительной ткани, артропатии, спондилопатии, дети"/>
    <n v="30"/>
    <n v="19"/>
    <n v="49"/>
    <n v="2.31"/>
    <n v="1"/>
    <n v="21235.367999999999"/>
    <n v="637061.03999999992"/>
    <n v="403471.99199999997"/>
    <n v="1040533.0319999999"/>
    <s v="Педиатрия"/>
    <n v="0.93"/>
    <s v="Ревматология"/>
    <n v="113.19"/>
  </r>
  <r>
    <x v="14"/>
    <x v="14"/>
    <x v="1"/>
    <n v="20172067"/>
    <s v="Системные поражения соединительной ткани, артропатии, спондилопатии, дети"/>
    <n v="2"/>
    <n v="1"/>
    <n v="3"/>
    <n v="2.31"/>
    <n v="0.82"/>
    <n v="17413.001759999999"/>
    <n v="34826.003519999998"/>
    <n v="17413.001759999999"/>
    <n v="52239.005279999998"/>
    <s v="Педиатрия"/>
    <n v="0.93"/>
    <s v="Педиатрия"/>
    <n v="6.93"/>
  </r>
  <r>
    <x v="7"/>
    <x v="7"/>
    <x v="1"/>
    <n v="20172068"/>
    <s v="Болезни органов пищеварения, дети"/>
    <n v="17"/>
    <m/>
    <n v="17"/>
    <n v="0.89"/>
    <n v="0.87"/>
    <n v="7117.9850399999996"/>
    <n v="121005.74567999999"/>
    <n v="0"/>
    <n v="121005.74567999999"/>
    <s v="Педиатрия"/>
    <n v="0.93"/>
    <s v="Педиатрия"/>
    <n v="15.13"/>
  </r>
  <r>
    <x v="10"/>
    <x v="10"/>
    <x v="1"/>
    <n v="20172068"/>
    <s v="Болезни органов пищеварения, дети"/>
    <n v="158"/>
    <n v="2"/>
    <n v="160"/>
    <n v="0.89"/>
    <n v="0.87"/>
    <n v="7117.9850399999996"/>
    <n v="1124641.63632"/>
    <n v="14235.970079999999"/>
    <n v="1138877.6063999999"/>
    <s v="Педиатрия"/>
    <n v="0.93"/>
    <s v="Педиатрия"/>
    <n v="142.4"/>
  </r>
  <r>
    <x v="13"/>
    <x v="13"/>
    <x v="1"/>
    <n v="20172068"/>
    <s v="Болезни органов пищеварения, дети"/>
    <n v="50"/>
    <n v="30"/>
    <n v="80"/>
    <n v="0.89"/>
    <n v="1"/>
    <n v="8181.5919999999996"/>
    <n v="409079.6"/>
    <n v="245447.75999999998"/>
    <n v="654527.36"/>
    <s v="Педиатрия"/>
    <n v="0.93"/>
    <s v="Гастроэнтерология"/>
    <n v="71.2"/>
  </r>
  <r>
    <x v="13"/>
    <x v="13"/>
    <x v="1"/>
    <n v="20172068"/>
    <s v="Болезни органов пищеварения, дети"/>
    <n v="90"/>
    <n v="30"/>
    <n v="120"/>
    <n v="0.89"/>
    <n v="1"/>
    <n v="8181.5919999999996"/>
    <n v="736343.27999999991"/>
    <n v="245447.75999999998"/>
    <n v="981791.03999999992"/>
    <s v="Педиатрия"/>
    <n v="0.93"/>
    <s v="Детская хирургия"/>
    <n v="106.8"/>
  </r>
  <r>
    <x v="39"/>
    <x v="39"/>
    <x v="1"/>
    <n v="20172068"/>
    <s v="Болезни органов пищеварения, дети"/>
    <n v="45"/>
    <n v="25"/>
    <n v="70"/>
    <n v="0.89"/>
    <n v="0.82"/>
    <n v="6708.9054399999995"/>
    <n v="301900.74479999999"/>
    <n v="167722.636"/>
    <n v="469623.38079999998"/>
    <s v="Педиатрия"/>
    <n v="0.93"/>
    <s v="Педиатрия"/>
    <n v="62.300000000000004"/>
  </r>
  <r>
    <x v="41"/>
    <x v="41"/>
    <x v="1"/>
    <n v="20172068"/>
    <s v="Болезни органов пищеварения, дети"/>
    <n v="166"/>
    <n v="55"/>
    <n v="221"/>
    <n v="0.89"/>
    <n v="0.82"/>
    <n v="6708.9054399999995"/>
    <n v="1113678.3030399999"/>
    <n v="368989.79919999995"/>
    <n v="1482668.1022399999"/>
    <s v="Педиатрия"/>
    <n v="0.93"/>
    <s v="Педиатрия"/>
    <n v="196.69"/>
  </r>
  <r>
    <x v="11"/>
    <x v="11"/>
    <x v="1"/>
    <n v="20172068"/>
    <s v="Болезни органов пищеварения, дети"/>
    <n v="19"/>
    <n v="1"/>
    <n v="20"/>
    <n v="0.89"/>
    <n v="0.9"/>
    <n v="7363.4327999999996"/>
    <n v="139905.22319999998"/>
    <n v="7363.4327999999996"/>
    <n v="147268.65599999999"/>
    <s v="Педиатрия"/>
    <n v="0.93"/>
    <s v="Педиатрия"/>
    <n v="17.8"/>
  </r>
  <r>
    <x v="14"/>
    <x v="14"/>
    <x v="1"/>
    <n v="20172068"/>
    <s v="Болезни органов пищеварения, дети"/>
    <n v="63"/>
    <n v="3"/>
    <n v="66"/>
    <n v="0.89"/>
    <n v="0.82"/>
    <n v="6708.9054399999995"/>
    <n v="422661.04271999997"/>
    <n v="20126.71632"/>
    <n v="442787.75903999998"/>
    <s v="Педиатрия"/>
    <n v="0.93"/>
    <s v="Педиатрия"/>
    <n v="58.74"/>
  </r>
  <r>
    <x v="38"/>
    <x v="38"/>
    <x v="1"/>
    <n v="20172068"/>
    <s v="Болезни органов пищеварения, дети"/>
    <n v="34"/>
    <n v="15"/>
    <n v="49"/>
    <n v="0.89"/>
    <n v="0.82"/>
    <n v="6708.9054399999995"/>
    <n v="228102.78495999999"/>
    <n v="100633.58159999999"/>
    <n v="328736.36655999999"/>
    <s v="Педиатрия"/>
    <n v="0.93"/>
    <s v="Педиатрия"/>
    <n v="43.61"/>
  </r>
  <r>
    <x v="42"/>
    <x v="42"/>
    <x v="1"/>
    <n v="20172068"/>
    <s v="Болезни органов пищеварения, дети"/>
    <n v="66"/>
    <n v="14"/>
    <n v="80"/>
    <n v="0.89"/>
    <n v="0.82"/>
    <n v="6708.9054399999995"/>
    <n v="442787.75903999998"/>
    <n v="93924.676159999988"/>
    <n v="536712.43519999995"/>
    <s v="Педиатрия"/>
    <n v="0.93"/>
    <s v="Педиатрия"/>
    <n v="71.2"/>
  </r>
  <r>
    <x v="6"/>
    <x v="6"/>
    <x v="1"/>
    <n v="20172068"/>
    <s v="Болезни органов пищеварения, дети"/>
    <n v="20"/>
    <m/>
    <n v="20"/>
    <n v="0.89"/>
    <n v="0.89"/>
    <n v="7281.6168799999996"/>
    <n v="145632.3376"/>
    <n v="0"/>
    <n v="145632.3376"/>
    <s v="Педиатрия"/>
    <n v="0.93"/>
    <s v="Педиатрия"/>
    <n v="17.8"/>
  </r>
  <r>
    <x v="7"/>
    <x v="7"/>
    <x v="1"/>
    <n v="20172069"/>
    <s v="Болезни органов дыхания"/>
    <n v="160"/>
    <n v="5"/>
    <n v="165"/>
    <n v="0.9"/>
    <n v="0.87"/>
    <n v="7197.9623999999994"/>
    <n v="1151673.9839999999"/>
    <n v="35989.811999999998"/>
    <n v="1187663.7959999999"/>
    <s v="Пульмонология"/>
    <n v="0.9"/>
    <s v="Терапия"/>
    <n v="148.5"/>
  </r>
  <r>
    <x v="10"/>
    <x v="10"/>
    <x v="1"/>
    <n v="20172069"/>
    <s v="Болезни органов дыхания"/>
    <n v="95"/>
    <n v="2"/>
    <n v="97"/>
    <n v="0.9"/>
    <n v="0.87"/>
    <n v="7197.9623999999994"/>
    <n v="683806.42799999996"/>
    <n v="14395.924799999999"/>
    <n v="698202.35279999999"/>
    <s v="Пульмонология"/>
    <n v="0.9"/>
    <s v="Терапия"/>
    <n v="87.3"/>
  </r>
  <r>
    <x v="13"/>
    <x v="13"/>
    <x v="1"/>
    <n v="20172069"/>
    <s v="Болезни органов дыхания"/>
    <n v="50"/>
    <n v="32"/>
    <n v="82"/>
    <n v="0.9"/>
    <n v="1"/>
    <n v="8273.52"/>
    <n v="413676"/>
    <n v="264752.64000000001"/>
    <n v="678428.64"/>
    <s v="Пульмонология"/>
    <n v="0.9"/>
    <s v="Аллергология и иммунология"/>
    <n v="73.8"/>
  </r>
  <r>
    <x v="13"/>
    <x v="13"/>
    <x v="1"/>
    <n v="20172069"/>
    <s v="Болезни органов дыхания"/>
    <n v="170"/>
    <n v="60"/>
    <n v="230"/>
    <n v="0.9"/>
    <n v="1"/>
    <n v="8273.52"/>
    <n v="1406498.4000000001"/>
    <n v="496411.2"/>
    <n v="1902909.6"/>
    <s v="Пульмонология"/>
    <n v="0.9"/>
    <s v="Пульмонология"/>
    <n v="207"/>
  </r>
  <r>
    <x v="3"/>
    <x v="3"/>
    <x v="1"/>
    <n v="20172069"/>
    <s v="Болезни органов дыхания"/>
    <n v="120"/>
    <n v="10"/>
    <n v="130"/>
    <n v="0.9"/>
    <n v="0.9"/>
    <n v="7446.1679999999997"/>
    <n v="893540.15999999992"/>
    <n v="74461.679999999993"/>
    <n v="968001.83999999985"/>
    <s v="Пульмонология"/>
    <n v="0.9"/>
    <s v="Педиатрия"/>
    <n v="117"/>
  </r>
  <r>
    <x v="3"/>
    <x v="3"/>
    <x v="1"/>
    <n v="20172069"/>
    <s v="Болезни органов дыхания"/>
    <n v="230"/>
    <n v="18"/>
    <n v="248"/>
    <n v="0.9"/>
    <n v="0.9"/>
    <n v="7446.1679999999997"/>
    <n v="1712618.64"/>
    <n v="134031.024"/>
    <n v="1846649.6639999999"/>
    <s v="Пульмонология"/>
    <n v="0.9"/>
    <s v="Терапия"/>
    <n v="223.20000000000002"/>
  </r>
  <r>
    <x v="27"/>
    <x v="27"/>
    <x v="1"/>
    <n v="20172069"/>
    <s v="Болезни органов дыхания"/>
    <n v="18"/>
    <n v="7"/>
    <n v="25"/>
    <n v="0.9"/>
    <n v="0.82"/>
    <n v="6784.286399999999"/>
    <n v="122117.15519999998"/>
    <n v="47490.004799999995"/>
    <n v="169607.15999999997"/>
    <s v="Пульмонология"/>
    <n v="0.9"/>
    <s v="Терапия"/>
    <n v="22.5"/>
  </r>
  <r>
    <x v="41"/>
    <x v="41"/>
    <x v="1"/>
    <n v="20172069"/>
    <s v="Болезни органов дыхания"/>
    <n v="150"/>
    <n v="15"/>
    <n v="165"/>
    <n v="0.9"/>
    <n v="0.82"/>
    <n v="6784.286399999999"/>
    <n v="1017642.9599999998"/>
    <n v="101764.29599999999"/>
    <n v="1119407.2559999998"/>
    <s v="Пульмонология"/>
    <n v="0.9"/>
    <s v="Педиатрия"/>
    <n v="148.5"/>
  </r>
  <r>
    <x v="0"/>
    <x v="0"/>
    <x v="1"/>
    <n v="20172069"/>
    <s v="Болезни органов дыхания"/>
    <n v="60"/>
    <n v="10"/>
    <n v="70"/>
    <n v="0.9"/>
    <n v="0.87"/>
    <n v="7197.9623999999994"/>
    <n v="431877.74399999995"/>
    <n v="71979.623999999996"/>
    <n v="503857.36799999996"/>
    <s v="Пульмонология"/>
    <n v="0.9"/>
    <s v="Терапия"/>
    <n v="63"/>
  </r>
  <r>
    <x v="11"/>
    <x v="11"/>
    <x v="1"/>
    <n v="20172069"/>
    <s v="Болезни органов дыхания"/>
    <n v="169"/>
    <n v="8"/>
    <n v="177"/>
    <n v="0.9"/>
    <n v="0.9"/>
    <n v="7446.1679999999997"/>
    <n v="1258402.392"/>
    <n v="59569.343999999997"/>
    <n v="1317971.736"/>
    <s v="Пульмонология"/>
    <n v="0.9"/>
    <s v="Педиатрия"/>
    <n v="159.30000000000001"/>
  </r>
  <r>
    <x v="11"/>
    <x v="11"/>
    <x v="1"/>
    <n v="20172069"/>
    <s v="Болезни органов дыхания"/>
    <n v="103"/>
    <n v="5"/>
    <n v="108"/>
    <n v="0.9"/>
    <n v="0.9"/>
    <n v="7446.1679999999997"/>
    <n v="766955.304"/>
    <n v="37230.839999999997"/>
    <n v="804186.14399999997"/>
    <s v="Пульмонология"/>
    <n v="0.9"/>
    <s v="Терапия"/>
    <n v="97.2"/>
  </r>
  <r>
    <x v="14"/>
    <x v="14"/>
    <x v="1"/>
    <n v="20172069"/>
    <s v="Болезни органов дыхания"/>
    <n v="85"/>
    <n v="1"/>
    <n v="86"/>
    <n v="0.9"/>
    <n v="0.82"/>
    <n v="6784.286399999999"/>
    <n v="576664.34399999992"/>
    <n v="6784.286399999999"/>
    <n v="583448.63039999991"/>
    <s v="Пульмонология"/>
    <n v="0.9"/>
    <s v="Терапия"/>
    <n v="77.400000000000006"/>
  </r>
  <r>
    <x v="38"/>
    <x v="38"/>
    <x v="1"/>
    <n v="20172069"/>
    <s v="Болезни органов дыхания"/>
    <n v="50"/>
    <n v="24"/>
    <n v="74"/>
    <n v="0.9"/>
    <n v="0.82"/>
    <n v="6784.286399999999"/>
    <n v="339214.31999999995"/>
    <n v="162822.87359999999"/>
    <n v="502037.19359999994"/>
    <s v="Пульмонология"/>
    <n v="0.9"/>
    <s v="Педиатрия"/>
    <n v="66.600000000000009"/>
  </r>
  <r>
    <x v="42"/>
    <x v="42"/>
    <x v="1"/>
    <n v="20172069"/>
    <s v="Болезни органов дыхания"/>
    <n v="93"/>
    <n v="20"/>
    <n v="113"/>
    <n v="0.9"/>
    <n v="0.82"/>
    <n v="6784.286399999999"/>
    <n v="630938.6351999999"/>
    <n v="135685.72799999997"/>
    <n v="766624.36319999991"/>
    <s v="Пульмонология"/>
    <n v="0.9"/>
    <s v="Педиатрия"/>
    <n v="101.7"/>
  </r>
  <r>
    <x v="20"/>
    <x v="20"/>
    <x v="1"/>
    <n v="20172069"/>
    <s v="Болезни органов дыхания"/>
    <n v="417"/>
    <n v="70"/>
    <n v="487"/>
    <n v="0.9"/>
    <n v="0.89"/>
    <n v="7363.4327999999996"/>
    <n v="3070551.4775999999"/>
    <n v="515440.29599999997"/>
    <n v="3585991.7736"/>
    <s v="Пульмонология"/>
    <n v="0.9"/>
    <s v="Пульмонология"/>
    <n v="438.3"/>
  </r>
  <r>
    <x v="28"/>
    <x v="28"/>
    <x v="1"/>
    <n v="20172069"/>
    <s v="Болезни органов дыхания"/>
    <n v="7"/>
    <n v="3"/>
    <n v="10"/>
    <n v="0.9"/>
    <n v="0.82"/>
    <n v="6784.286399999999"/>
    <n v="47490.004799999995"/>
    <n v="20352.859199999999"/>
    <n v="67842.864000000001"/>
    <s v="Пульмонология"/>
    <n v="0.9"/>
    <s v="Терапия"/>
    <n v="9"/>
  </r>
  <r>
    <x v="37"/>
    <x v="37"/>
    <x v="1"/>
    <n v="20172069"/>
    <s v="Болезни органов дыхания"/>
    <n v="17"/>
    <n v="3"/>
    <n v="20"/>
    <n v="0.9"/>
    <n v="0.7"/>
    <n v="5791.4639999999999"/>
    <n v="98454.888000000006"/>
    <n v="17374.392"/>
    <n v="115829.28"/>
    <s v="Пульмонология"/>
    <n v="0.9"/>
    <s v="Пульмонология"/>
    <n v="18"/>
  </r>
  <r>
    <x v="6"/>
    <x v="6"/>
    <x v="1"/>
    <n v="20172069"/>
    <s v="Болезни органов дыхания"/>
    <n v="298"/>
    <n v="2"/>
    <n v="300"/>
    <n v="0.9"/>
    <n v="0.89"/>
    <n v="7363.4327999999996"/>
    <n v="2194302.9743999997"/>
    <n v="14726.865599999999"/>
    <n v="2209029.84"/>
    <s v="Пульмонология"/>
    <n v="0.9"/>
    <s v="Педиатрия"/>
    <n v="270"/>
  </r>
  <r>
    <x v="6"/>
    <x v="6"/>
    <x v="1"/>
    <n v="20172069"/>
    <s v="Болезни органов дыхания"/>
    <n v="115"/>
    <m/>
    <n v="115"/>
    <n v="0.9"/>
    <n v="0.89"/>
    <n v="7363.4327999999996"/>
    <n v="846794.772"/>
    <n v="0"/>
    <n v="846794.772"/>
    <s v="Пульмонология"/>
    <n v="0.9"/>
    <s v="Терапия"/>
    <n v="103.5"/>
  </r>
  <r>
    <x v="29"/>
    <x v="29"/>
    <x v="1"/>
    <n v="20172069"/>
    <s v="Болезни органов дыхания"/>
    <n v="17"/>
    <n v="3"/>
    <n v="20"/>
    <n v="0.9"/>
    <n v="0.82"/>
    <n v="6784.286399999999"/>
    <n v="115332.86879999998"/>
    <n v="20352.859199999999"/>
    <n v="135685.72799999997"/>
    <s v="Пульмонология"/>
    <n v="0.9"/>
    <s v="Терапия"/>
    <n v="18"/>
  </r>
  <r>
    <x v="3"/>
    <x v="3"/>
    <x v="1"/>
    <n v="20172070"/>
    <s v="Системные поражения соединительной ткани, артропатии, спондилопатии, взрослые"/>
    <n v="5"/>
    <n v="0"/>
    <n v="5"/>
    <n v="1.46"/>
    <n v="0.9"/>
    <n v="12079.3392"/>
    <n v="60396.696000000004"/>
    <n v="0"/>
    <n v="60396.696000000004"/>
    <s v="Ревматология"/>
    <n v="1.46"/>
    <s v="Терапия"/>
    <n v="7.3"/>
  </r>
  <r>
    <x v="14"/>
    <x v="14"/>
    <x v="1"/>
    <n v="20172070"/>
    <s v="Системные поражения соединительной ткани, артропатии, спондилопатии, взрослые"/>
    <n v="15"/>
    <n v="1"/>
    <n v="16"/>
    <n v="1.46"/>
    <n v="0.82"/>
    <n v="11005.620159999997"/>
    <n v="165084.30239999996"/>
    <n v="11005.620159999997"/>
    <n v="176089.92255999995"/>
    <s v="Ревматология"/>
    <n v="1.46"/>
    <s v="Терапия"/>
    <n v="23.36"/>
  </r>
  <r>
    <x v="28"/>
    <x v="28"/>
    <x v="1"/>
    <n v="20172070"/>
    <s v="Системные поражения соединительной ткани, артропатии, спондилопатии, взрослые"/>
    <n v="7"/>
    <n v="3"/>
    <n v="10"/>
    <n v="1.46"/>
    <n v="0.82"/>
    <n v="11005.620159999997"/>
    <n v="77039.341119999983"/>
    <n v="33016.860479999988"/>
    <n v="110056.20159999997"/>
    <s v="Ревматология"/>
    <n v="1.46"/>
    <s v="Терапия"/>
    <n v="14.6"/>
  </r>
  <r>
    <x v="37"/>
    <x v="37"/>
    <x v="1"/>
    <n v="20172070"/>
    <s v="Системные поражения соединительной ткани, артропатии, спондилопатии, взрослые"/>
    <n v="12"/>
    <n v="3"/>
    <n v="15"/>
    <n v="1.46"/>
    <n v="0.7"/>
    <n v="9395.0415999999987"/>
    <n v="112740.49919999999"/>
    <n v="28185.124799999998"/>
    <n v="140925.62399999998"/>
    <s v="Ревматология"/>
    <n v="1.46"/>
    <s v="Ревматология"/>
    <n v="21.9"/>
  </r>
  <r>
    <x v="6"/>
    <x v="6"/>
    <x v="1"/>
    <n v="20172070"/>
    <s v="Системные поражения соединительной ткани, артропатии, спондилопатии, взрослые"/>
    <n v="85"/>
    <m/>
    <n v="85"/>
    <n v="1.46"/>
    <n v="0.89"/>
    <n v="11945.124319999997"/>
    <n v="1015335.5671999998"/>
    <n v="0"/>
    <n v="1015335.5671999998"/>
    <s v="Ревматология"/>
    <n v="1.46"/>
    <s v="Травматология"/>
    <n v="124.1"/>
  </r>
  <r>
    <x v="0"/>
    <x v="0"/>
    <x v="1"/>
    <n v="20172071"/>
    <s v="Диагностическое обследование при болезнях системы кровообращения"/>
    <n v="18"/>
    <n v="2"/>
    <n v="20"/>
    <n v="1.84"/>
    <n v="0.87"/>
    <n v="14715.834239999998"/>
    <n v="264885.01632"/>
    <n v="29431.668479999997"/>
    <n v="294316.68479999999"/>
    <s v="Сердечно-сосудистая хирургия"/>
    <n v="1.88"/>
    <s v="Терапия"/>
    <n v="36.800000000000004"/>
  </r>
  <r>
    <x v="28"/>
    <x v="28"/>
    <x v="1"/>
    <n v="20172072"/>
    <s v="Операции на сосудах (уровень 1)"/>
    <n v="33"/>
    <n v="12"/>
    <n v="45"/>
    <n v="2.1800000000000002"/>
    <n v="0.82"/>
    <n v="16433.049279999999"/>
    <n v="542290.62624000001"/>
    <n v="197196.59135999999"/>
    <n v="739487.21759999997"/>
    <s v="Сердечно-сосудистая хирургия"/>
    <n v="1.88"/>
    <s v="Урология"/>
    <n v="98.100000000000009"/>
  </r>
  <r>
    <x v="10"/>
    <x v="10"/>
    <x v="1"/>
    <n v="20172075"/>
    <s v="Отравления и другие воздействия внешних причин"/>
    <n v="45"/>
    <n v="1"/>
    <n v="46"/>
    <n v="0.74"/>
    <n v="0.87"/>
    <n v="5918.3246399999998"/>
    <n v="266324.60879999999"/>
    <n v="5918.3246399999998"/>
    <n v="272242.93343999999"/>
    <s v="Терапия"/>
    <n v="0.74"/>
    <s v="Терапия"/>
    <n v="34.04"/>
  </r>
  <r>
    <x v="13"/>
    <x v="13"/>
    <x v="1"/>
    <n v="20172075"/>
    <s v="Отравления и другие воздействия внешних причин"/>
    <n v="70"/>
    <n v="10"/>
    <n v="80"/>
    <n v="0.74"/>
    <n v="1"/>
    <n v="6802.6719999999996"/>
    <n v="476187.04"/>
    <n v="68026.720000000001"/>
    <n v="544213.76000000001"/>
    <s v="Терапия"/>
    <n v="0.74"/>
    <s v="Гастроэнтерология"/>
    <n v="59.2"/>
  </r>
  <r>
    <x v="3"/>
    <x v="3"/>
    <x v="1"/>
    <n v="20172075"/>
    <s v="Отравления и другие воздействия внешних причин"/>
    <n v="2"/>
    <n v="0"/>
    <n v="2"/>
    <n v="0.74"/>
    <n v="0.9"/>
    <n v="6122.4048000000003"/>
    <n v="12244.809600000001"/>
    <n v="0"/>
    <n v="12244.809600000001"/>
    <s v="Терапия"/>
    <n v="0.74"/>
    <s v="Терапия"/>
    <n v="1.48"/>
  </r>
  <r>
    <x v="0"/>
    <x v="0"/>
    <x v="1"/>
    <n v="20172075"/>
    <s v="Отравления и другие воздействия внешних причин"/>
    <n v="13"/>
    <n v="2"/>
    <n v="15"/>
    <n v="0.74"/>
    <n v="0.87"/>
    <n v="5918.3246399999998"/>
    <n v="76938.220319999993"/>
    <n v="11836.64928"/>
    <n v="88774.869599999991"/>
    <s v="Терапия"/>
    <n v="0.74"/>
    <s v="Терапия"/>
    <n v="11.1"/>
  </r>
  <r>
    <x v="28"/>
    <x v="28"/>
    <x v="1"/>
    <n v="20172075"/>
    <s v="Отравления и другие воздействия внешних причин"/>
    <n v="1"/>
    <n v="1"/>
    <n v="2"/>
    <n v="0.74"/>
    <n v="0.82"/>
    <n v="5578.1910399999997"/>
    <n v="5578.1910399999997"/>
    <n v="5578.1910399999997"/>
    <n v="11156.382079999999"/>
    <s v="Терапия"/>
    <n v="0.74"/>
    <s v="Терапия"/>
    <n v="1.48"/>
  </r>
  <r>
    <x v="7"/>
    <x v="7"/>
    <x v="1"/>
    <n v="20172077"/>
    <s v="Операции на костно-мышечной системе и суставах (уровень 1)"/>
    <n v="17"/>
    <m/>
    <n v="17"/>
    <n v="1.44"/>
    <n v="0.87"/>
    <n v="11516.739839999998"/>
    <n v="195784.57727999997"/>
    <n v="0"/>
    <n v="195784.57727999997"/>
    <s v="Травматология и ортопедия"/>
    <n v="1.25"/>
    <s v="Хирургия"/>
    <n v="24.48"/>
  </r>
  <r>
    <x v="13"/>
    <x v="13"/>
    <x v="1"/>
    <n v="20172077"/>
    <s v="Операции на костно-мышечной системе и суставах (уровень 1)"/>
    <n v="10"/>
    <n v="5"/>
    <n v="15"/>
    <n v="1.44"/>
    <n v="1"/>
    <n v="13237.631999999998"/>
    <n v="132376.31999999998"/>
    <n v="66188.159999999989"/>
    <n v="198564.47999999998"/>
    <s v="Травматология и ортопедия"/>
    <n v="1.25"/>
    <s v="Травматология"/>
    <n v="21.599999999999998"/>
  </r>
  <r>
    <x v="3"/>
    <x v="3"/>
    <x v="1"/>
    <n v="20172077"/>
    <s v="Операции на костно-мышечной системе и суставах (уровень 1)"/>
    <n v="50"/>
    <n v="10"/>
    <n v="60"/>
    <n v="1.44"/>
    <n v="0.9"/>
    <n v="11913.8688"/>
    <n v="595693.44000000006"/>
    <n v="119138.68799999999"/>
    <n v="714832.12800000003"/>
    <s v="Травматология и ортопедия"/>
    <n v="1.25"/>
    <s v="Травматология"/>
    <n v="86.399999999999991"/>
  </r>
  <r>
    <x v="14"/>
    <x v="14"/>
    <x v="1"/>
    <n v="20172077"/>
    <s v="Операции на костно-мышечной системе и суставах (уровень 1)"/>
    <n v="25"/>
    <n v="1"/>
    <n v="26"/>
    <n v="1.44"/>
    <n v="0.82"/>
    <n v="10854.858239999998"/>
    <n v="271371.45599999995"/>
    <n v="10854.858239999998"/>
    <n v="282226.31423999992"/>
    <s v="Травматология и ортопедия"/>
    <n v="1.25"/>
    <s v="Хирургия"/>
    <n v="37.44"/>
  </r>
  <r>
    <x v="13"/>
    <x v="13"/>
    <x v="1"/>
    <n v="20172078"/>
    <s v="Операции на костно-мышечной системе и суставах (уровень 2)"/>
    <n v="3"/>
    <n v="1"/>
    <n v="4"/>
    <n v="1.69"/>
    <n v="1"/>
    <n v="15535.831999999999"/>
    <n v="46607.495999999999"/>
    <n v="15535.831999999999"/>
    <n v="62143.327999999994"/>
    <s v="Травматология и ортопедия"/>
    <n v="1.25"/>
    <s v="Травматология"/>
    <n v="6.76"/>
  </r>
  <r>
    <x v="3"/>
    <x v="3"/>
    <x v="1"/>
    <n v="20172078"/>
    <s v="Операции на костно-мышечной системе и суставах (уровень 2)"/>
    <n v="20"/>
    <n v="8"/>
    <n v="28"/>
    <n v="1.69"/>
    <n v="0.9"/>
    <n v="13982.248799999998"/>
    <n v="279644.97599999997"/>
    <n v="111857.99039999998"/>
    <n v="391502.96639999992"/>
    <s v="Травматология и ортопедия"/>
    <n v="1.25"/>
    <s v="Травматология"/>
    <n v="47.32"/>
  </r>
  <r>
    <x v="13"/>
    <x v="13"/>
    <x v="1"/>
    <n v="20172079"/>
    <s v="Операции на костно-мышечной системе и суставах (уровень 3)"/>
    <n v="0"/>
    <n v="0"/>
    <n v="0"/>
    <n v="2.4900000000000002"/>
    <n v="1"/>
    <n v="22890.072"/>
    <n v="0"/>
    <n v="0"/>
    <n v="0"/>
    <s v="Травматология и ортопедия"/>
    <n v="1.25"/>
    <s v="Травматология"/>
    <n v="0"/>
  </r>
  <r>
    <x v="43"/>
    <x v="43"/>
    <x v="1"/>
    <n v="20172079"/>
    <s v="Операции на костно-мышечной системе и суставах (уровень 3)"/>
    <n v="140"/>
    <n v="10"/>
    <n v="150"/>
    <n v="2.4900000000000002"/>
    <n v="0.7"/>
    <n v="16023.0504"/>
    <n v="2243227.0559999999"/>
    <n v="160230.50400000002"/>
    <n v="2403457.56"/>
    <s v="Травматология и ортопедия"/>
    <n v="1.25"/>
    <s v="Травматология"/>
    <n v="373.50000000000006"/>
  </r>
  <r>
    <x v="13"/>
    <x v="13"/>
    <x v="1"/>
    <n v="20172080"/>
    <s v="Заболевания опорно-двигательного аппарата, травмы, болезни мягких тканей"/>
    <n v="80"/>
    <n v="17"/>
    <n v="97"/>
    <n v="1.05"/>
    <n v="1"/>
    <n v="9652.44"/>
    <n v="772195.20000000007"/>
    <n v="164091.48000000001"/>
    <n v="936286.68"/>
    <s v="Травматология и ортопедия"/>
    <n v="1.25"/>
    <s v="Ортопедия"/>
    <n v="101.85000000000001"/>
  </r>
  <r>
    <x v="13"/>
    <x v="13"/>
    <x v="1"/>
    <n v="20172080"/>
    <s v="Заболевания опорно-двигательного аппарата, травмы, болезни мягких тканей"/>
    <n v="0"/>
    <n v="0"/>
    <n v="0"/>
    <n v="1.05"/>
    <n v="1"/>
    <n v="9652.44"/>
    <n v="0"/>
    <n v="0"/>
    <n v="0"/>
    <s v="Травматология и ортопедия"/>
    <n v="1.25"/>
    <s v="Травматология"/>
    <n v="0"/>
  </r>
  <r>
    <x v="3"/>
    <x v="3"/>
    <x v="1"/>
    <n v="20172080"/>
    <s v="Заболевания опорно-двигательного аппарата, травмы, болезни мягких тканей"/>
    <n v="280"/>
    <n v="20"/>
    <n v="300"/>
    <n v="1.05"/>
    <n v="0.9"/>
    <n v="8687.1959999999999"/>
    <n v="2432414.88"/>
    <n v="173743.91999999998"/>
    <n v="2606158.7999999998"/>
    <s v="Травматология и ортопедия"/>
    <n v="1.25"/>
    <s v="Травматология"/>
    <n v="315"/>
  </r>
  <r>
    <x v="0"/>
    <x v="0"/>
    <x v="1"/>
    <n v="20172080"/>
    <s v="Заболевания опорно-двигательного аппарата, травмы, болезни мягких тканей"/>
    <n v="180"/>
    <n v="20"/>
    <n v="200"/>
    <n v="1.05"/>
    <n v="0.87"/>
    <n v="8397.6227999999992"/>
    <n v="1511572.1039999998"/>
    <n v="167952.45599999998"/>
    <n v="1679524.5599999998"/>
    <s v="Травматология и ортопедия"/>
    <n v="1.25"/>
    <s v="Хирургия"/>
    <n v="210"/>
  </r>
  <r>
    <x v="11"/>
    <x v="11"/>
    <x v="1"/>
    <n v="20172080"/>
    <s v="Заболевания опорно-двигательного аппарата, травмы, болезни мягких тканей"/>
    <n v="10"/>
    <n v="0"/>
    <n v="10"/>
    <n v="1.05"/>
    <n v="0.9"/>
    <n v="8687.1959999999999"/>
    <n v="86871.959999999992"/>
    <n v="0"/>
    <n v="86871.959999999992"/>
    <s v="Травматология и ортопедия"/>
    <n v="1.25"/>
    <s v="Терапия"/>
    <n v="10.5"/>
  </r>
  <r>
    <x v="14"/>
    <x v="14"/>
    <x v="1"/>
    <n v="20172080"/>
    <s v="Заболевания опорно-двигательного аппарата, травмы, болезни мягких тканей"/>
    <n v="73"/>
    <n v="0"/>
    <n v="73"/>
    <n v="1.05"/>
    <n v="0.82"/>
    <n v="7915.0007999999989"/>
    <n v="577795.05839999986"/>
    <n v="0"/>
    <n v="577795.05839999986"/>
    <s v="Травматология и ортопедия"/>
    <n v="1.25"/>
    <s v="Хирургия"/>
    <n v="76.650000000000006"/>
  </r>
  <r>
    <x v="6"/>
    <x v="6"/>
    <x v="1"/>
    <n v="20172080"/>
    <s v="Заболевания опорно-двигательного аппарата, травмы, болезни мягких тканей"/>
    <n v="118"/>
    <m/>
    <n v="118"/>
    <n v="1.05"/>
    <n v="0.89"/>
    <n v="8590.6715999999997"/>
    <n v="1013699.2487999999"/>
    <n v="0"/>
    <n v="1013699.2487999999"/>
    <s v="Травматология и ортопедия"/>
    <n v="1.25"/>
    <s v="Травматология"/>
    <n v="123.9"/>
  </r>
  <r>
    <x v="13"/>
    <x v="13"/>
    <x v="1"/>
    <n v="20172081"/>
    <s v="Болезни, врожденные аномалии, повреждения мочевой системы и мужских половых органов"/>
    <n v="100"/>
    <n v="20"/>
    <n v="120"/>
    <n v="0.8"/>
    <n v="1"/>
    <n v="7354.24"/>
    <n v="735424"/>
    <n v="147084.79999999999"/>
    <n v="882508.80000000005"/>
    <s v="Урология"/>
    <n v="0.98"/>
    <s v="Детская урология-андрология"/>
    <n v="96"/>
  </r>
  <r>
    <x v="0"/>
    <x v="0"/>
    <x v="1"/>
    <n v="20172081"/>
    <s v="Болезни, врожденные аномалии, повреждения мочевой системы и мужских половых органов"/>
    <n v="8"/>
    <n v="5"/>
    <n v="13"/>
    <n v="0.8"/>
    <n v="0.87"/>
    <n v="6398.1887999999999"/>
    <n v="51185.510399999999"/>
    <n v="31990.944"/>
    <n v="83176.454400000002"/>
    <s v="Урология"/>
    <n v="0.98"/>
    <s v="Хирургия"/>
    <n v="10.4"/>
  </r>
  <r>
    <x v="14"/>
    <x v="14"/>
    <x v="1"/>
    <n v="20172081"/>
    <s v="Болезни, врожденные аномалии, повреждения мочевой системы и мужских половых органов"/>
    <n v="70"/>
    <n v="1"/>
    <n v="71"/>
    <n v="0.8"/>
    <n v="0.82"/>
    <n v="6030.4767999999995"/>
    <n v="422133.37599999999"/>
    <n v="6030.4767999999995"/>
    <n v="428163.85279999999"/>
    <s v="Урология"/>
    <n v="0.98"/>
    <s v="Хирургия"/>
    <n v="56.800000000000004"/>
  </r>
  <r>
    <x v="38"/>
    <x v="38"/>
    <x v="1"/>
    <n v="20172081"/>
    <s v="Болезни, врожденные аномалии, повреждения мочевой системы и мужских половых органов"/>
    <n v="17"/>
    <n v="10"/>
    <n v="27"/>
    <n v="0.8"/>
    <n v="0.82"/>
    <n v="6030.4767999999995"/>
    <n v="102518.1056"/>
    <n v="60304.767999999996"/>
    <n v="162822.87359999999"/>
    <s v="Урология"/>
    <n v="0.98"/>
    <s v="Педиатрия"/>
    <n v="21.6"/>
  </r>
  <r>
    <x v="6"/>
    <x v="6"/>
    <x v="1"/>
    <n v="20172081"/>
    <s v="Болезни, врожденные аномалии, повреждения мочевой системы и мужских половых органов"/>
    <n v="5"/>
    <m/>
    <n v="5"/>
    <n v="0.8"/>
    <n v="0.89"/>
    <n v="6545.2736000000004"/>
    <n v="32726.368000000002"/>
    <n v="0"/>
    <n v="32726.368000000002"/>
    <s v="Урология"/>
    <n v="0.98"/>
    <s v="Терапия"/>
    <n v="4"/>
  </r>
  <r>
    <x v="14"/>
    <x v="14"/>
    <x v="1"/>
    <n v="20172082"/>
    <s v="Операции на мужских половых органах, взрослые (уровень 1)"/>
    <n v="25"/>
    <n v="1"/>
    <n v="26"/>
    <n v="2.1800000000000002"/>
    <n v="0.82"/>
    <n v="16433.049279999999"/>
    <n v="410826.23199999996"/>
    <n v="16433.049279999999"/>
    <n v="427259.28127999994"/>
    <s v="Урология"/>
    <n v="0.98"/>
    <s v="Хирургия"/>
    <n v="56.680000000000007"/>
  </r>
  <r>
    <x v="28"/>
    <x v="28"/>
    <x v="1"/>
    <n v="20172082"/>
    <s v="Операции на мужских половых органах, взрослые (уровень 1)"/>
    <n v="33"/>
    <n v="12"/>
    <n v="45"/>
    <n v="2.1800000000000002"/>
    <n v="0.82"/>
    <n v="16433.049279999999"/>
    <n v="542290.62624000001"/>
    <n v="197196.59135999999"/>
    <n v="739487.21759999997"/>
    <s v="Урология"/>
    <n v="0.98"/>
    <s v="Урология"/>
    <n v="98.100000000000009"/>
  </r>
  <r>
    <x v="14"/>
    <x v="14"/>
    <x v="1"/>
    <n v="20172084"/>
    <s v="Операции на почке и мочевыделительной системе, взрослые (уровень 1)"/>
    <n v="0"/>
    <n v="0"/>
    <n v="0"/>
    <n v="1.97"/>
    <n v="0.82"/>
    <n v="14850.049119999998"/>
    <n v="0"/>
    <n v="0"/>
    <n v="0"/>
    <s v="Урология"/>
    <n v="0.98"/>
    <s v="Хирургия"/>
    <n v="0"/>
  </r>
  <r>
    <x v="7"/>
    <x v="7"/>
    <x v="1"/>
    <n v="20172088"/>
    <s v="Операции на коже, подкожной клетчатке, придатках кожи (уровень 1)"/>
    <n v="69"/>
    <n v="1"/>
    <n v="70"/>
    <n v="0.75"/>
    <n v="0.87"/>
    <n v="5998.3019999999997"/>
    <n v="413882.83799999999"/>
    <n v="5998.3019999999997"/>
    <n v="419881.14"/>
    <s v="Хирургия"/>
    <n v="0.92"/>
    <s v="Хирургия"/>
    <n v="52.5"/>
  </r>
  <r>
    <x v="0"/>
    <x v="0"/>
    <x v="1"/>
    <n v="20172088"/>
    <s v="Операции на коже, подкожной клетчатке, придатках кожи (уровень 1)"/>
    <n v="102"/>
    <n v="8"/>
    <n v="110"/>
    <n v="0.75"/>
    <n v="0.87"/>
    <n v="5998.3019999999997"/>
    <n v="611826.804"/>
    <n v="47986.415999999997"/>
    <n v="659813.22"/>
    <s v="Хирургия"/>
    <n v="0.92"/>
    <s v="Хирургия"/>
    <n v="82.5"/>
  </r>
  <r>
    <x v="14"/>
    <x v="14"/>
    <x v="1"/>
    <n v="20172088"/>
    <s v="Операции на коже, подкожной клетчатке, придатках кожи (уровень 1)"/>
    <n v="62"/>
    <n v="1"/>
    <n v="63"/>
    <n v="0.75"/>
    <n v="0.82"/>
    <n v="5653.5719999999992"/>
    <n v="350521.46399999998"/>
    <n v="5653.5719999999992"/>
    <n v="356175.03599999996"/>
    <s v="Хирургия"/>
    <n v="0.92"/>
    <s v="Хирургия"/>
    <n v="47.25"/>
  </r>
  <r>
    <x v="28"/>
    <x v="28"/>
    <x v="1"/>
    <n v="20172088"/>
    <s v="Операции на коже, подкожной клетчатке, придатках кожи (уровень 1)"/>
    <n v="44"/>
    <n v="16"/>
    <n v="60"/>
    <n v="0.75"/>
    <n v="0.82"/>
    <n v="5653.5719999999992"/>
    <n v="248757.16799999998"/>
    <n v="90457.151999999987"/>
    <n v="339214.31999999995"/>
    <s v="Хирургия"/>
    <n v="0.92"/>
    <s v="Хирургия"/>
    <n v="45"/>
  </r>
  <r>
    <x v="6"/>
    <x v="6"/>
    <x v="1"/>
    <n v="20172088"/>
    <s v="Операции на коже, подкожной клетчатке, придатках кожи (уровень 1)"/>
    <n v="206"/>
    <m/>
    <n v="206"/>
    <n v="0.75"/>
    <n v="0.89"/>
    <n v="6136.1939999999995"/>
    <n v="1264055.9639999999"/>
    <n v="0"/>
    <n v="1264055.9639999999"/>
    <s v="Хирургия"/>
    <n v="0.92"/>
    <s v="Хирургия"/>
    <n v="154.5"/>
  </r>
  <r>
    <x v="7"/>
    <x v="7"/>
    <x v="1"/>
    <n v="20172089"/>
    <s v="Операции на коже, подкожной клетчатке, придатках кожи (уровень 2)"/>
    <n v="10"/>
    <m/>
    <n v="10"/>
    <n v="1"/>
    <n v="0.87"/>
    <n v="7997.735999999999"/>
    <n v="79977.359999999986"/>
    <n v="0"/>
    <n v="79977.359999999986"/>
    <s v="Хирургия"/>
    <n v="0.92"/>
    <s v="Хирургия"/>
    <n v="10"/>
  </r>
  <r>
    <x v="11"/>
    <x v="11"/>
    <x v="1"/>
    <n v="20172096"/>
    <s v="Операции по поводу грыж, взрослые (уровень 2)"/>
    <n v="15"/>
    <n v="1"/>
    <n v="16"/>
    <n v="2.2599999999999998"/>
    <n v="0.9"/>
    <n v="18698.155199999997"/>
    <n v="280472.32799999998"/>
    <n v="18698.155199999997"/>
    <n v="299170.48319999996"/>
    <s v="Хирургия (абдоминальная)"/>
    <n v="1.85"/>
    <s v="Хирургия"/>
    <n v="36.159999999999997"/>
  </r>
  <r>
    <x v="14"/>
    <x v="14"/>
    <x v="1"/>
    <n v="20172100"/>
    <s v="Ожоги и отморожения"/>
    <n v="10"/>
    <n v="0"/>
    <n v="10"/>
    <n v="1.1000000000000001"/>
    <n v="0.82"/>
    <n v="8291.9056"/>
    <n v="82919.055999999997"/>
    <n v="0"/>
    <n v="82919.055999999997"/>
    <s v="Хирургия (комбустиология)"/>
    <n v="1.1000000000000001"/>
    <s v="Хирургия"/>
    <n v="11"/>
  </r>
  <r>
    <x v="21"/>
    <x v="21"/>
    <x v="1"/>
    <n v="20172104"/>
    <s v="Сахарный диабет, взрослые"/>
    <n v="750"/>
    <n v="186"/>
    <n v="936"/>
    <n v="1.08"/>
    <n v="0.89"/>
    <n v="8836.1193600000006"/>
    <n v="6627089.5200000005"/>
    <n v="1643518.20096"/>
    <n v="8270607.7209600005"/>
    <s v="Эндокринология"/>
    <n v="1.23"/>
    <s v="Эндокринология"/>
    <n v="1010.8800000000001"/>
  </r>
  <r>
    <x v="7"/>
    <x v="7"/>
    <x v="1"/>
    <n v="20172104"/>
    <s v="Сахарный диабет, взрослые"/>
    <n v="30"/>
    <n v="2"/>
    <n v="32"/>
    <n v="1.08"/>
    <n v="0.87"/>
    <n v="8637.5548799999997"/>
    <n v="259126.6464"/>
    <n v="17275.109759999999"/>
    <n v="276401.75615999999"/>
    <s v="Эндокринология"/>
    <n v="1.23"/>
    <s v="Терапия"/>
    <n v="34.56"/>
  </r>
  <r>
    <x v="3"/>
    <x v="3"/>
    <x v="1"/>
    <n v="20172104"/>
    <s v="Сахарный диабет, взрослые"/>
    <n v="2"/>
    <n v="0"/>
    <n v="2"/>
    <n v="1.08"/>
    <n v="0.9"/>
    <n v="8935.4015999999992"/>
    <n v="17870.803199999998"/>
    <n v="0"/>
    <n v="17870.803199999998"/>
    <s v="Эндокринология"/>
    <n v="1.23"/>
    <s v="Терапия"/>
    <n v="2.16"/>
  </r>
  <r>
    <x v="0"/>
    <x v="0"/>
    <x v="1"/>
    <n v="20172104"/>
    <s v="Сахарный диабет, взрослые"/>
    <n v="40"/>
    <n v="5"/>
    <n v="45"/>
    <n v="1.08"/>
    <n v="0.87"/>
    <n v="8637.5548799999997"/>
    <n v="345502.19519999996"/>
    <n v="43187.774399999995"/>
    <n v="388689.96959999995"/>
    <s v="Эндокринология"/>
    <n v="1.23"/>
    <s v="Хирургия"/>
    <n v="48.6"/>
  </r>
  <r>
    <x v="0"/>
    <x v="0"/>
    <x v="1"/>
    <n v="20172104"/>
    <s v="Сахарный диабет, взрослые"/>
    <n v="45"/>
    <n v="5"/>
    <n v="50"/>
    <n v="1.08"/>
    <n v="0.87"/>
    <n v="8637.5548799999997"/>
    <n v="388689.96960000001"/>
    <n v="43187.774399999995"/>
    <n v="431877.74400000001"/>
    <s v="Эндокринология"/>
    <n v="1.23"/>
    <s v="Терапия"/>
    <n v="54"/>
  </r>
  <r>
    <x v="11"/>
    <x v="11"/>
    <x v="1"/>
    <n v="20172104"/>
    <s v="Сахарный диабет, взрослые"/>
    <n v="0"/>
    <n v="0"/>
    <n v="0"/>
    <n v="1.08"/>
    <n v="0.9"/>
    <n v="8935.4015999999992"/>
    <n v="0"/>
    <n v="0"/>
    <n v="0"/>
    <s v="Эндокринология"/>
    <n v="1.23"/>
    <s v="Терапия"/>
    <n v="0"/>
  </r>
  <r>
    <x v="14"/>
    <x v="14"/>
    <x v="1"/>
    <n v="20172104"/>
    <s v="Сахарный диабет, взрослые"/>
    <n v="12"/>
    <n v="0"/>
    <n v="12"/>
    <n v="1.08"/>
    <n v="0.82"/>
    <n v="8141.1436800000001"/>
    <n v="97693.724159999998"/>
    <n v="0"/>
    <n v="97693.724159999998"/>
    <s v="Эндокринология"/>
    <n v="1.23"/>
    <s v="Терапия"/>
    <n v="12.96"/>
  </r>
  <r>
    <x v="37"/>
    <x v="37"/>
    <x v="1"/>
    <n v="20172104"/>
    <s v="Сахарный диабет, взрослые"/>
    <n v="8"/>
    <n v="2"/>
    <n v="10"/>
    <n v="1.08"/>
    <n v="0.7"/>
    <n v="6949.7567999999992"/>
    <n v="55598.054399999994"/>
    <n v="13899.513599999998"/>
    <n v="69497.567999999999"/>
    <s v="Эндокринология"/>
    <n v="1.23"/>
    <s v="Эндокринология"/>
    <n v="10.8"/>
  </r>
  <r>
    <x v="6"/>
    <x v="6"/>
    <x v="1"/>
    <n v="20172104"/>
    <s v="Сахарный диабет, взрослые"/>
    <n v="120"/>
    <m/>
    <n v="120"/>
    <n v="1.08"/>
    <n v="0.89"/>
    <n v="8836.1193600000006"/>
    <n v="1060334.3232"/>
    <n v="0"/>
    <n v="1060334.3232"/>
    <s v="Эндокринология"/>
    <n v="1.23"/>
    <s v="Хирургия"/>
    <n v="129.60000000000002"/>
  </r>
  <r>
    <x v="6"/>
    <x v="6"/>
    <x v="1"/>
    <n v="20172104"/>
    <s v="Сахарный диабет, взрослые"/>
    <n v="50"/>
    <m/>
    <n v="50"/>
    <n v="1.08"/>
    <n v="0.89"/>
    <n v="8836.1193600000006"/>
    <n v="441805.96800000005"/>
    <n v="0"/>
    <n v="441805.96800000005"/>
    <s v="Эндокринология"/>
    <n v="1.23"/>
    <s v="Терапия"/>
    <n v="54"/>
  </r>
  <r>
    <x v="21"/>
    <x v="21"/>
    <x v="1"/>
    <n v="20172105"/>
    <s v="Другие болезни эндокринной системы, новообразования эндокринных желез доброкачественные, in situ, неопределенного и неизвестного характера, расстройства питания, другие нарушения обмена веществ"/>
    <n v="30"/>
    <n v="10"/>
    <n v="40"/>
    <n v="1.41"/>
    <n v="0.89"/>
    <n v="11536.044719999998"/>
    <n v="346081.34159999993"/>
    <n v="115360.44719999998"/>
    <n v="461441.78879999992"/>
    <s v="Эндокринология"/>
    <n v="1.23"/>
    <s v="Эндокринология"/>
    <n v="56.4"/>
  </r>
  <r>
    <x v="13"/>
    <x v="13"/>
    <x v="1"/>
    <n v="20172105"/>
    <s v="Другие болезни эндокринной системы, новообразования эндокринных желез доброкачественные, in situ, неопределенного и неизвестного характера, расстройства питания, другие нарушения обмена веществ"/>
    <n v="5"/>
    <n v="3"/>
    <n v="8"/>
    <n v="1.41"/>
    <n v="1"/>
    <n v="12961.847999999998"/>
    <n v="64809.239999999991"/>
    <n v="38885.543999999994"/>
    <n v="103694.78399999999"/>
    <s v="Эндокринология"/>
    <n v="1.23"/>
    <s v="Детская эндокринология"/>
    <n v="11.28"/>
  </r>
  <r>
    <x v="13"/>
    <x v="13"/>
    <x v="1"/>
    <n v="20172106"/>
    <s v="Кистозный фиброз"/>
    <n v="0"/>
    <n v="0"/>
    <n v="0"/>
    <n v="2.58"/>
    <n v="1"/>
    <n v="23717.423999999999"/>
    <n v="0"/>
    <n v="0"/>
    <n v="0"/>
    <s v="Эндокринология"/>
    <n v="1.23"/>
    <s v="Пульмонология"/>
    <n v="0"/>
  </r>
  <r>
    <x v="13"/>
    <x v="13"/>
    <x v="1"/>
    <n v="20172110"/>
    <s v="Госпитализация в дневной стационар в диагностических целях с постановкой диагноза туберкулеза, ВИЧ-инфекции, психического заболевания"/>
    <n v="60"/>
    <n v="10"/>
    <n v="70"/>
    <n v="0.46"/>
    <n v="1"/>
    <n v="4228.6880000000001"/>
    <n v="253721.28"/>
    <n v="42286.880000000005"/>
    <n v="296008.16000000003"/>
    <s v="Прочее"/>
    <n v="1"/>
    <s v="Неврология"/>
    <n v="32.200000000000003"/>
  </r>
  <r>
    <x v="13"/>
    <x v="13"/>
    <x v="1"/>
    <n v="20172111"/>
    <s v="Лечение с применением генно-инженерных биологических препаратов"/>
    <n v="1"/>
    <n v="1"/>
    <n v="2"/>
    <n v="9.74"/>
    <n v="1"/>
    <n v="89537.871999999988"/>
    <n v="89537.871999999988"/>
    <n v="89537.871999999988"/>
    <n v="179075.74399999998"/>
    <s v="Прочее"/>
    <n v="1"/>
    <s v="Гастроэнтерология"/>
    <n v="19.48"/>
  </r>
  <r>
    <x v="13"/>
    <x v="13"/>
    <x v="1"/>
    <n v="20172111"/>
    <s v="Лечение с применением генно-инженерных биологических препаратов"/>
    <n v="8"/>
    <n v="2"/>
    <n v="10"/>
    <n v="9.74"/>
    <n v="1"/>
    <n v="89537.871999999988"/>
    <n v="716302.97599999991"/>
    <n v="179075.74399999998"/>
    <n v="895378.71999999986"/>
    <s v="Прочее"/>
    <n v="1"/>
    <s v="Ревматология"/>
    <n v="97.4"/>
  </r>
  <r>
    <x v="23"/>
    <x v="23"/>
    <x v="1"/>
    <n v="20172113"/>
    <s v="Медицинская нейрореабилитация"/>
    <n v="80"/>
    <n v="20"/>
    <n v="100"/>
    <n v="3"/>
    <n v="0.89"/>
    <n v="24544.775999999998"/>
    <n v="1963582.0799999998"/>
    <n v="490895.51999999996"/>
    <n v="2454477.5999999996"/>
    <s v="Медицинская реабилитация"/>
    <n v="0.75"/>
    <s v="Реабилитация"/>
    <n v="300"/>
  </r>
  <r>
    <x v="22"/>
    <x v="22"/>
    <x v="1"/>
    <n v="20172113"/>
    <s v="Медицинская нейрореабилитация"/>
    <n v="150"/>
    <n v="50"/>
    <n v="200"/>
    <n v="3"/>
    <n v="0.82"/>
    <n v="22614.287999999997"/>
    <n v="3392143.1999999997"/>
    <n v="1130714.3999999999"/>
    <n v="4522857.5999999996"/>
    <s v="Медицинская реабилитация"/>
    <n v="0.75"/>
    <s v="Реабилитация"/>
    <n v="600"/>
  </r>
  <r>
    <x v="22"/>
    <x v="22"/>
    <x v="1"/>
    <n v="20172114"/>
    <s v="Медицинская кардиореабилитация"/>
    <n v="150"/>
    <n v="50"/>
    <n v="200"/>
    <n v="1.5"/>
    <n v="0.82"/>
    <n v="11307.143999999998"/>
    <n v="1696071.5999999999"/>
    <n v="565357.19999999995"/>
    <n v="2261428.7999999998"/>
    <s v="Медицинская реабилитация"/>
    <n v="0.75"/>
    <s v="Реабилитация"/>
    <n v="300"/>
  </r>
  <r>
    <x v="13"/>
    <x v="13"/>
    <x v="1"/>
    <n v="20172115"/>
    <s v="Медицинская реабилитация после перенесенных травм и заболеваний опорно-двигательной системы"/>
    <n v="15"/>
    <n v="5"/>
    <n v="20"/>
    <n v="2.25"/>
    <n v="1"/>
    <n v="20683.8"/>
    <n v="310257"/>
    <n v="103419"/>
    <n v="413676"/>
    <s v="Медицинская реабилитация"/>
    <n v="0.75"/>
    <s v="Реабилитация"/>
    <n v="45"/>
  </r>
  <r>
    <x v="23"/>
    <x v="23"/>
    <x v="1"/>
    <n v="20172115"/>
    <s v="Медицинская реабилитация после перенесенных травм и заболеваний опорно-двигательной системы"/>
    <n v="850"/>
    <n v="150"/>
    <n v="1000"/>
    <n v="2.25"/>
    <n v="0.89"/>
    <n v="18408.581999999999"/>
    <n v="15647294.699999999"/>
    <n v="2761287.3"/>
    <n v="18408582"/>
    <s v="Медицинская реабилитация"/>
    <n v="0.75"/>
    <s v="Реабилитация"/>
    <n v="2250"/>
  </r>
  <r>
    <x v="25"/>
    <x v="25"/>
    <x v="1"/>
    <n v="20172115"/>
    <s v="Медицинская реабилитация после перенесенных травм и заболеваний опорно-двигательной системы"/>
    <n v="180"/>
    <n v="20"/>
    <n v="200"/>
    <n v="2.25"/>
    <n v="0.82"/>
    <n v="16960.715999999997"/>
    <n v="3052928.8799999994"/>
    <n v="339214.31999999995"/>
    <n v="3392143.1999999993"/>
    <s v="Медицинская реабилитация"/>
    <n v="0.75"/>
    <s v="Реабилитация"/>
    <n v="450"/>
  </r>
  <r>
    <x v="13"/>
    <x v="13"/>
    <x v="1"/>
    <n v="20172116"/>
    <s v="Медицинская реабилитация детей, перенесших заболевания перинатального периода"/>
    <n v="8"/>
    <n v="2"/>
    <n v="10"/>
    <n v="1.5"/>
    <n v="1"/>
    <n v="13789.199999999999"/>
    <n v="110313.59999999999"/>
    <n v="27578.399999999998"/>
    <n v="137892"/>
    <s v="Медицинская реабилитация"/>
    <n v="0.75"/>
    <s v="Реабилитация"/>
    <n v="15"/>
  </r>
  <r>
    <x v="13"/>
    <x v="13"/>
    <x v="1"/>
    <n v="20172117"/>
    <s v="Медицинская реабилитация при других соматических заболеваниях"/>
    <n v="70"/>
    <n v="15"/>
    <n v="85"/>
    <n v="0.7"/>
    <n v="1"/>
    <n v="6434.9599999999991"/>
    <n v="450447.19999999995"/>
    <n v="96524.4"/>
    <n v="546971.6"/>
    <s v="Медицинская реабилитация"/>
    <n v="0.75"/>
    <s v="Реабилитация"/>
    <n v="59.499999999999993"/>
  </r>
  <r>
    <x v="23"/>
    <x v="23"/>
    <x v="1"/>
    <n v="20172117"/>
    <s v="Медицинская реабилитация при других соматических заболеваниях"/>
    <n v="600"/>
    <n v="173"/>
    <n v="773"/>
    <n v="0.7"/>
    <n v="0.89"/>
    <n v="5727.1143999999995"/>
    <n v="3436268.6399999997"/>
    <n v="990790.79119999986"/>
    <n v="4427059.4311999995"/>
    <s v="Медицинская реабилитация"/>
    <n v="0.75"/>
    <s v="Реабилитация"/>
    <n v="541.09999999999991"/>
  </r>
  <r>
    <x v="25"/>
    <x v="25"/>
    <x v="1"/>
    <n v="20172117"/>
    <s v="Медицинская реабилитация при других соматических заболеваниях"/>
    <n v="180"/>
    <n v="20"/>
    <n v="200"/>
    <n v="0.7"/>
    <n v="0.82"/>
    <n v="5276.667199999999"/>
    <n v="949800.09599999979"/>
    <n v="105533.34399999998"/>
    <n v="1055333.4399999997"/>
    <s v="Медицинская реабилитация"/>
    <n v="0.75"/>
    <s v="Реабилитация"/>
    <n v="140"/>
  </r>
  <r>
    <x v="26"/>
    <x v="26"/>
    <x v="1"/>
    <n v="20172119"/>
    <s v="Медицинская реабилитация детей с поражениями центральной нервной системы"/>
    <n v="200"/>
    <n v="50"/>
    <n v="250"/>
    <n v="2.75"/>
    <n v="0.7"/>
    <n v="17696.139999999996"/>
    <n v="3539227.9999999991"/>
    <n v="884806.99999999977"/>
    <n v="4424034.9999999991"/>
    <s v="Медицинская реабилитация"/>
    <n v="0.75"/>
    <s v="Реабилитация"/>
    <n v="687.5"/>
  </r>
  <r>
    <x v="13"/>
    <x v="13"/>
    <x v="1"/>
    <n v="20172119"/>
    <s v="Медицинская реабилитация детей с поражениями центральной нервной системы"/>
    <n v="10"/>
    <n v="5"/>
    <n v="15"/>
    <n v="2.75"/>
    <n v="1"/>
    <n v="25280.199999999997"/>
    <n v="252801.99999999997"/>
    <n v="126400.99999999999"/>
    <n v="379202.99999999994"/>
    <s v="Медицинская реабилитация"/>
    <n v="0.75"/>
    <s v="Реабилитация"/>
    <n v="41.25"/>
  </r>
  <r>
    <x v="8"/>
    <x v="8"/>
    <x v="1"/>
    <n v="20172041"/>
    <s v="Лекарственная терапия у больных, получающих диализ"/>
    <n v="511"/>
    <n v="179"/>
    <n v="690"/>
    <n v="1"/>
    <n v="1"/>
    <n v="9192.7999999999993"/>
    <n v="4697520.8"/>
    <n v="1645511.2"/>
    <n v="6343032"/>
    <s v="Нефрология (без диализа)"/>
    <n v="2.74"/>
    <s v="Нефрология"/>
    <n v="690"/>
  </r>
  <r>
    <x v="44"/>
    <x v="44"/>
    <x v="1"/>
    <n v="20172041"/>
    <s v="Лекарственная терапия у больных, получающих диализ"/>
    <n v="710"/>
    <n v="250"/>
    <n v="960"/>
    <n v="1"/>
    <n v="1"/>
    <n v="9192.7999999999993"/>
    <n v="6526887.9999999991"/>
    <n v="2298200"/>
    <n v="8825088"/>
    <s v="Нефрология (без диализа)"/>
    <n v="2.74"/>
    <s v="Нефрология"/>
    <n v="960"/>
  </r>
  <r>
    <x v="13"/>
    <x v="13"/>
    <x v="1"/>
    <n v="20172028"/>
    <s v="Инфекционные и паразитарные болезни, дети"/>
    <n v="0"/>
    <n v="0"/>
    <n v="0"/>
    <n v="0.97"/>
    <n v="1"/>
    <n v="8917.0159999999996"/>
    <n v="0"/>
    <n v="0"/>
    <n v="0"/>
    <s v="Инфекционные болезни"/>
    <n v="0.92"/>
    <s v="Пульмонология"/>
    <n v="0"/>
  </r>
  <r>
    <x v="13"/>
    <x v="13"/>
    <x v="1"/>
    <n v="20172030"/>
    <s v="Респираторные инфекции верхних дыхательных путей, дети"/>
    <n v="0"/>
    <n v="0"/>
    <n v="0"/>
    <n v="0.65"/>
    <n v="1"/>
    <n v="5975.32"/>
    <n v="0"/>
    <n v="0"/>
    <n v="0"/>
    <s v="Инфекционные болезни"/>
    <n v="0.92"/>
    <s v="Пульмонология"/>
    <n v="0"/>
  </r>
  <r>
    <x v="13"/>
    <x v="13"/>
    <x v="1"/>
    <n v="20172109"/>
    <s v="Факторы, влияющие на состояние здоровья населения и обращения в учреждения здравоохранения"/>
    <n v="100"/>
    <n v="30"/>
    <n v="130"/>
    <n v="0.56000000000000005"/>
    <n v="1"/>
    <n v="5147.9679999999998"/>
    <n v="514796.79999999999"/>
    <n v="154439.04000000001"/>
    <n v="669235.84"/>
    <s v="Прочее"/>
    <n v="1"/>
    <s v="Гастроэнтерология"/>
    <n v="72.800000000000011"/>
  </r>
  <r>
    <x v="13"/>
    <x v="13"/>
    <x v="1"/>
    <n v="20172109"/>
    <s v="Факторы, влияющие на состояние здоровья населения и обращения в учреждения здравоохранения"/>
    <n v="100"/>
    <n v="30"/>
    <n v="130"/>
    <n v="0.56000000000000005"/>
    <n v="1"/>
    <n v="5147.9679999999998"/>
    <n v="514796.79999999999"/>
    <n v="154439.04000000001"/>
    <n v="669235.84"/>
    <s v="Прочее"/>
    <n v="1"/>
    <s v="Неврология"/>
    <n v="72.800000000000011"/>
  </r>
  <r>
    <x v="13"/>
    <x v="13"/>
    <x v="1"/>
    <n v="20172109"/>
    <s v="Факторы, влияющие на состояние здоровья населения и обращения в учреждения здравоохранения"/>
    <n v="100"/>
    <n v="30"/>
    <n v="130"/>
    <n v="0.56000000000000005"/>
    <n v="1"/>
    <n v="5147.9679999999998"/>
    <n v="514796.79999999999"/>
    <n v="154439.04000000001"/>
    <n v="669235.84"/>
    <s v="Прочее"/>
    <n v="1"/>
    <s v="Детская хирургия"/>
    <n v="72.800000000000011"/>
  </r>
  <r>
    <x v="13"/>
    <x v="13"/>
    <x v="1"/>
    <n v="20172109"/>
    <s v="Факторы, влияющие на состояние здоровья населения и обращения в учреждения здравоохранения"/>
    <n v="100"/>
    <n v="30"/>
    <n v="130"/>
    <n v="0.56000000000000005"/>
    <n v="1"/>
    <n v="5147.9679999999998"/>
    <n v="514796.79999999999"/>
    <n v="154439.04000000001"/>
    <n v="669235.84"/>
    <s v="Прочее"/>
    <n v="1"/>
    <s v="Травматология"/>
    <n v="72.800000000000011"/>
  </r>
  <r>
    <x v="45"/>
    <x v="45"/>
    <x v="0"/>
    <n v="20171002"/>
    <s v="Осложнения, связанные с беременностью"/>
    <n v="230"/>
    <n v="60"/>
    <n v="290"/>
    <n v="0.93"/>
    <n v="0.8"/>
    <n v="13324.296000000002"/>
    <n v="3064588.0800000005"/>
    <n v="799457.76000000013"/>
    <n v="3864045.8400000008"/>
    <s v="Акушерство и гинекология"/>
    <n v="0.8"/>
    <s v="Акушерство и гинекология"/>
    <n v="269.7"/>
  </r>
  <r>
    <x v="45"/>
    <x v="45"/>
    <x v="0"/>
    <n v="20171002"/>
    <s v="Осложнения, связанные с беременностью"/>
    <n v="200"/>
    <n v="50"/>
    <n v="250"/>
    <n v="0.93"/>
    <n v="0.8"/>
    <n v="13324.296000000002"/>
    <n v="2664859.2000000002"/>
    <n v="666214.80000000005"/>
    <n v="3331074"/>
    <s v="Акушерство и гинекология"/>
    <n v="0.8"/>
    <s v="Патология беременности"/>
    <n v="232.5"/>
  </r>
  <r>
    <x v="45"/>
    <x v="45"/>
    <x v="0"/>
    <n v="20171003"/>
    <s v="Беременность, закончившаяся абортивным исходом"/>
    <n v="23"/>
    <n v="7"/>
    <n v="30"/>
    <n v="0.28000000000000003"/>
    <n v="0.8"/>
    <n v="4011.6160000000004"/>
    <n v="92267.168000000005"/>
    <n v="28081.312000000002"/>
    <n v="120348.48000000001"/>
    <s v="Акушерство и гинекология"/>
    <n v="0.8"/>
    <s v="Акушерство и гинекология"/>
    <n v="8.4"/>
  </r>
  <r>
    <x v="45"/>
    <x v="45"/>
    <x v="0"/>
    <n v="20171004"/>
    <s v="Родоразрешение"/>
    <n v="94"/>
    <n v="26"/>
    <n v="120"/>
    <n v="0.98"/>
    <n v="0.8"/>
    <n v="14040.656000000001"/>
    <n v="1319821.6640000001"/>
    <n v="365057.05600000004"/>
    <n v="1684878.7200000002"/>
    <s v="Акушерство и гинекология"/>
    <n v="0.8"/>
    <s v="Для беременных и рожениц"/>
    <n v="117.6"/>
  </r>
  <r>
    <x v="45"/>
    <x v="45"/>
    <x v="0"/>
    <n v="20171004"/>
    <s v="Родоразрешение"/>
    <n v="47"/>
    <n v="13"/>
    <n v="60"/>
    <n v="0.98"/>
    <n v="0.8"/>
    <n v="14040.656000000001"/>
    <n v="659910.83200000005"/>
    <n v="182528.52800000002"/>
    <n v="842439.3600000001"/>
    <s v="Акушерство и гинекология"/>
    <n v="0.8"/>
    <s v="Патология беременности"/>
    <n v="58.8"/>
  </r>
  <r>
    <x v="45"/>
    <x v="45"/>
    <x v="0"/>
    <n v="20171005"/>
    <s v="Кесарево сечение"/>
    <n v="24"/>
    <n v="6"/>
    <n v="30"/>
    <n v="1.01"/>
    <n v="0.8"/>
    <n v="14470.472000000002"/>
    <n v="347291.32800000004"/>
    <n v="86822.832000000009"/>
    <n v="434114.16000000003"/>
    <s v="Акушерство и гинекология"/>
    <n v="0.8"/>
    <s v="Для беременных и рожениц"/>
    <n v="30.3"/>
  </r>
  <r>
    <x v="45"/>
    <x v="45"/>
    <x v="0"/>
    <n v="20171005"/>
    <s v="Кесарево сечение"/>
    <n v="24"/>
    <n v="6"/>
    <n v="30"/>
    <n v="1.01"/>
    <n v="0.8"/>
    <n v="14470.472000000002"/>
    <n v="347291.32800000004"/>
    <n v="86822.832000000009"/>
    <n v="434114.16000000003"/>
    <s v="Акушерство и гинекология"/>
    <n v="0.8"/>
    <s v="Патология беременности"/>
    <n v="30.3"/>
  </r>
  <r>
    <x v="45"/>
    <x v="45"/>
    <x v="0"/>
    <n v="20171006"/>
    <s v="Осложнения послеродового периода"/>
    <n v="8"/>
    <n v="2"/>
    <n v="10"/>
    <n v="0.74"/>
    <n v="0.8"/>
    <n v="10602.127999999999"/>
    <n v="84817.02399999999"/>
    <n v="21204.255999999998"/>
    <n v="106021.27999999998"/>
    <s v="Акушерство и гинекология"/>
    <n v="0.8"/>
    <s v="Акушерство и гинекология"/>
    <n v="7.4"/>
  </r>
  <r>
    <x v="45"/>
    <x v="45"/>
    <x v="0"/>
    <n v="20171008"/>
    <s v="Воспалительные болезни женских половых органов"/>
    <n v="94"/>
    <n v="26"/>
    <n v="120"/>
    <n v="0.71"/>
    <n v="0.8"/>
    <n v="10172.312"/>
    <n v="956197.32799999998"/>
    <n v="264480.11200000002"/>
    <n v="1220677.44"/>
    <s v="Акушерство и гинекология"/>
    <n v="0.8"/>
    <s v="Акушерство и гинекология"/>
    <n v="85.199999999999989"/>
  </r>
  <r>
    <x v="45"/>
    <x v="45"/>
    <x v="0"/>
    <n v="20171009"/>
    <s v="Доброкачественные новообразования, новообразования in situ, неопределенного и неизвестного характера женских половых органов"/>
    <n v="39"/>
    <n v="11"/>
    <n v="50"/>
    <n v="0.89"/>
    <n v="0.8"/>
    <n v="12751.208000000001"/>
    <n v="497297.11200000002"/>
    <n v="140263.288"/>
    <n v="637560.4"/>
    <s v="Акушерство и гинекология"/>
    <n v="0.8"/>
    <s v="Акушерство и гинекология"/>
    <n v="44.5"/>
  </r>
  <r>
    <x v="45"/>
    <x v="45"/>
    <x v="0"/>
    <n v="20171010"/>
    <s v="Другие болезни, врожденные аномалии, повреждения женских половых органов"/>
    <n v="28"/>
    <n v="7"/>
    <n v="35"/>
    <n v="0.46"/>
    <n v="0.8"/>
    <n v="6590.5120000000006"/>
    <n v="184534.33600000001"/>
    <n v="46133.584000000003"/>
    <n v="230667.92"/>
    <s v="Акушерство и гинекология"/>
    <n v="0.8"/>
    <s v="Акушерство и гинекология"/>
    <n v="16.100000000000001"/>
  </r>
  <r>
    <x v="45"/>
    <x v="45"/>
    <x v="0"/>
    <n v="20171011"/>
    <s v="Операции на женских половых органах (уровень 1)"/>
    <n v="24"/>
    <n v="6"/>
    <n v="30"/>
    <n v="0.39"/>
    <n v="0.8"/>
    <n v="5587.6080000000011"/>
    <n v="134102.59200000003"/>
    <n v="33525.648000000008"/>
    <n v="167628.24000000005"/>
    <s v="Акушерство и гинекология"/>
    <n v="0.8"/>
    <s v="Акушерство и гинекология"/>
    <n v="11.700000000000001"/>
  </r>
  <r>
    <x v="45"/>
    <x v="45"/>
    <x v="0"/>
    <n v="20171012"/>
    <s v="Операции на женских половых органах (уровень 2)"/>
    <n v="40"/>
    <n v="6"/>
    <n v="46"/>
    <n v="0.57999999999999996"/>
    <n v="0.8"/>
    <n v="8309.7759999999998"/>
    <n v="332391.03999999998"/>
    <n v="49858.656000000003"/>
    <n v="382249.696"/>
    <s v="Акушерство и гинекология"/>
    <n v="0.8"/>
    <s v="Акушерство и гинекология"/>
    <n v="26.68"/>
  </r>
  <r>
    <x v="45"/>
    <x v="45"/>
    <x v="0"/>
    <n v="20171013"/>
    <s v="Операции на женских половых органах (уровень 3)"/>
    <n v="22"/>
    <n v="8"/>
    <n v="30"/>
    <n v="1.17"/>
    <n v="0.8"/>
    <n v="16762.824000000001"/>
    <n v="368782.12800000003"/>
    <n v="134102.592"/>
    <n v="502884.72000000003"/>
    <s v="Акушерство и гинекология"/>
    <n v="0.8"/>
    <s v="Акушерство и гинекология"/>
    <n v="35.099999999999994"/>
  </r>
  <r>
    <x v="45"/>
    <x v="45"/>
    <x v="0"/>
    <n v="20171014"/>
    <s v="Операции на женских половых органах (уровень 4)"/>
    <n v="2"/>
    <n v="2"/>
    <n v="4"/>
    <n v="2.2000000000000002"/>
    <n v="0.8"/>
    <n v="31519.840000000004"/>
    <n v="63039.680000000008"/>
    <n v="63039.680000000008"/>
    <n v="126079.36000000002"/>
    <s v="Акушерство и гинекология"/>
    <n v="0.8"/>
    <s v="Акушерство и гинекология"/>
    <n v="8.8000000000000007"/>
  </r>
  <r>
    <x v="45"/>
    <x v="45"/>
    <x v="0"/>
    <n v="20171016"/>
    <s v="Ангионевротический отек, анафилактический шок"/>
    <n v="2"/>
    <n v="1"/>
    <n v="3"/>
    <n v="0.27"/>
    <n v="0.8"/>
    <n v="3868.3440000000005"/>
    <n v="7736.688000000001"/>
    <n v="3868.3440000000005"/>
    <n v="11605.032000000001"/>
    <s v="Аллергология и иммунология"/>
    <n v="0.34"/>
    <s v="Терапия"/>
    <n v="0.81"/>
  </r>
  <r>
    <x v="45"/>
    <x v="45"/>
    <x v="0"/>
    <n v="20171016"/>
    <s v="Ангионевротический отек, анафилактический шок"/>
    <n v="1"/>
    <n v="1"/>
    <n v="2"/>
    <n v="0.27"/>
    <n v="0.8"/>
    <n v="3868.3440000000005"/>
    <n v="3868.3440000000005"/>
    <n v="3868.3440000000005"/>
    <n v="7736.688000000001"/>
    <s v="Аллергология и иммунология"/>
    <n v="0.34"/>
    <s v="Педиатрия"/>
    <n v="0.54"/>
  </r>
  <r>
    <x v="45"/>
    <x v="45"/>
    <x v="0"/>
    <n v="20171017"/>
    <s v="Язва желудка и двенадцатиперстной кишки"/>
    <n v="11"/>
    <n v="3"/>
    <n v="14"/>
    <n v="0.89"/>
    <n v="1"/>
    <n v="15939.01"/>
    <n v="175329.11000000002"/>
    <n v="47817.03"/>
    <n v="223146.14"/>
    <s v="Гастроэнтерология"/>
    <n v="1.04"/>
    <s v="Терапия"/>
    <n v="12.46"/>
  </r>
  <r>
    <x v="45"/>
    <x v="45"/>
    <x v="0"/>
    <n v="20171017"/>
    <s v="Язва желудка и двенадцатиперстной кишки"/>
    <n v="28"/>
    <n v="6"/>
    <n v="34"/>
    <n v="0.89"/>
    <n v="1"/>
    <n v="15939.01"/>
    <n v="446292.28"/>
    <n v="95634.06"/>
    <n v="541926.34000000008"/>
    <s v="Гастроэнтерология"/>
    <n v="1.04"/>
    <s v="Хирургия"/>
    <n v="30.26"/>
  </r>
  <r>
    <x v="45"/>
    <x v="45"/>
    <x v="0"/>
    <n v="20171018"/>
    <s v="Воспалительные заболевания кишечника"/>
    <n v="2"/>
    <n v="1"/>
    <n v="3"/>
    <n v="2.0099999999999998"/>
    <n v="0.8"/>
    <n v="28797.671999999999"/>
    <n v="57595.343999999997"/>
    <n v="28797.671999999999"/>
    <n v="86393.016000000003"/>
    <s v="Гастроэнтерология"/>
    <n v="1.04"/>
    <s v="Хирургия"/>
    <n v="6.0299999999999994"/>
  </r>
  <r>
    <x v="45"/>
    <x v="45"/>
    <x v="0"/>
    <n v="20171019"/>
    <s v="Болезни печени, невирусные (уровень 1)"/>
    <n v="12"/>
    <n v="1"/>
    <n v="13"/>
    <n v="0.86"/>
    <n v="0.8"/>
    <n v="12321.392000000002"/>
    <n v="147856.70400000003"/>
    <n v="12321.392000000002"/>
    <n v="160178.09600000002"/>
    <s v="Гастроэнтерология"/>
    <n v="1.04"/>
    <s v="Терапия"/>
    <n v="11.18"/>
  </r>
  <r>
    <x v="45"/>
    <x v="45"/>
    <x v="0"/>
    <n v="20171020"/>
    <s v="Болезни печени, невирусные (уровень 2)"/>
    <n v="4"/>
    <n v="3"/>
    <n v="7"/>
    <n v="1.21"/>
    <n v="0.8"/>
    <n v="17335.912"/>
    <n v="69343.648000000001"/>
    <n v="52007.736000000004"/>
    <n v="121351.38400000001"/>
    <s v="Гастроэнтерология"/>
    <n v="1.04"/>
    <s v="Терапия"/>
    <n v="8.4699999999999989"/>
  </r>
  <r>
    <x v="45"/>
    <x v="45"/>
    <x v="0"/>
    <n v="20171020"/>
    <s v="Болезни печени, невирусные (уровень 2)"/>
    <n v="2"/>
    <n v="1"/>
    <n v="3"/>
    <n v="1.21"/>
    <n v="0.8"/>
    <n v="17335.912"/>
    <n v="34671.824000000001"/>
    <n v="17335.912"/>
    <n v="52007.736000000004"/>
    <s v="Гастроэнтерология"/>
    <n v="1.04"/>
    <s v="Хирургия"/>
    <n v="3.63"/>
  </r>
  <r>
    <x v="45"/>
    <x v="45"/>
    <x v="0"/>
    <n v="20171021"/>
    <s v="Болезни поджелудочной железы"/>
    <n v="2"/>
    <n v="1"/>
    <n v="3"/>
    <n v="0.93"/>
    <n v="0.8"/>
    <n v="13324.296000000002"/>
    <n v="26648.592000000004"/>
    <n v="13324.296000000002"/>
    <n v="39972.888000000006"/>
    <s v="Гастроэнтерология"/>
    <n v="1.04"/>
    <s v="Терапия"/>
    <n v="2.79"/>
  </r>
  <r>
    <x v="45"/>
    <x v="45"/>
    <x v="0"/>
    <n v="20171021"/>
    <s v="Болезни поджелудочной железы"/>
    <n v="25"/>
    <n v="6"/>
    <n v="31"/>
    <n v="0.93"/>
    <n v="0.8"/>
    <n v="13324.296000000002"/>
    <n v="333107.40000000002"/>
    <n v="79945.776000000013"/>
    <n v="413053.17600000004"/>
    <s v="Гастроэнтерология"/>
    <n v="1.04"/>
    <s v="Хирургия"/>
    <n v="28.830000000000002"/>
  </r>
  <r>
    <x v="45"/>
    <x v="45"/>
    <x v="0"/>
    <n v="20171022"/>
    <s v="Анемии (уровень 1)"/>
    <n v="8"/>
    <n v="2"/>
    <n v="10"/>
    <n v="1.1200000000000001"/>
    <n v="0.8"/>
    <n v="16046.464000000002"/>
    <n v="128371.71200000001"/>
    <n v="32092.928000000004"/>
    <n v="160464.64000000001"/>
    <s v="Гематология"/>
    <n v="1.37"/>
    <s v="Терапия"/>
    <n v="11.200000000000001"/>
  </r>
  <r>
    <x v="45"/>
    <x v="45"/>
    <x v="0"/>
    <n v="20171029"/>
    <s v="Легкие дерматозы"/>
    <n v="1"/>
    <n v="1"/>
    <n v="2"/>
    <n v="0.18"/>
    <n v="1"/>
    <n v="3223.62"/>
    <n v="3223.62"/>
    <n v="3223.62"/>
    <n v="6447.24"/>
    <s v="Дерматология"/>
    <n v="0.8"/>
    <s v="Терапия"/>
    <n v="0.36"/>
  </r>
  <r>
    <x v="45"/>
    <x v="45"/>
    <x v="0"/>
    <n v="20171029"/>
    <s v="Легкие дерматозы"/>
    <n v="3"/>
    <n v="1"/>
    <n v="4"/>
    <n v="0.18"/>
    <n v="1"/>
    <n v="3223.62"/>
    <n v="9670.86"/>
    <n v="3223.62"/>
    <n v="12894.48"/>
    <s v="Дерматология"/>
    <n v="0.8"/>
    <s v="Педиатрия"/>
    <n v="0.72"/>
  </r>
  <r>
    <x v="45"/>
    <x v="45"/>
    <x v="0"/>
    <n v="20171058"/>
    <s v="Вирусный гепатит хронический"/>
    <n v="2"/>
    <n v="1"/>
    <n v="3"/>
    <n v="1.27"/>
    <n v="0.8"/>
    <n v="18195.544000000002"/>
    <n v="36391.088000000003"/>
    <n v="18195.544000000002"/>
    <n v="54586.632000000005"/>
    <s v="Инфекционные болезни"/>
    <n v="0.65"/>
    <s v="Терапия"/>
    <n v="3.81"/>
  </r>
  <r>
    <x v="45"/>
    <x v="45"/>
    <x v="0"/>
    <n v="20171061"/>
    <s v="Другие инфекционные и паразитарные болезни, взрослые"/>
    <n v="2"/>
    <n v="1"/>
    <n v="3"/>
    <n v="1.18"/>
    <n v="0.8"/>
    <n v="16906.095999999998"/>
    <n v="33812.191999999995"/>
    <n v="16906.095999999998"/>
    <n v="50718.287999999993"/>
    <s v="Инфекционные болезни"/>
    <n v="0.65"/>
    <s v="Неврология"/>
    <n v="3.54"/>
  </r>
  <r>
    <x v="45"/>
    <x v="45"/>
    <x v="0"/>
    <n v="20171061"/>
    <s v="Другие инфекционные и паразитарные болезни, взрослые"/>
    <n v="1"/>
    <n v="1"/>
    <n v="2"/>
    <n v="1.18"/>
    <n v="0.8"/>
    <n v="16906.095999999998"/>
    <n v="16906.095999999998"/>
    <n v="16906.095999999998"/>
    <n v="33812.191999999995"/>
    <s v="Инфекционные болезни"/>
    <n v="0.65"/>
    <s v="Терапия"/>
    <n v="2.36"/>
  </r>
  <r>
    <x v="45"/>
    <x v="45"/>
    <x v="0"/>
    <n v="20171064"/>
    <s v="Респираторные инфекции верхних дыхательных путей, дети"/>
    <n v="220"/>
    <n v="60"/>
    <n v="280"/>
    <n v="0.5"/>
    <n v="0.8"/>
    <n v="7163.6"/>
    <n v="1575992"/>
    <n v="429816"/>
    <n v="2005808"/>
    <s v="Инфекционные болезни"/>
    <n v="0.65"/>
    <s v="Педиатрия"/>
    <n v="140"/>
  </r>
  <r>
    <x v="45"/>
    <x v="45"/>
    <x v="0"/>
    <n v="20171067"/>
    <s v="Нестабильная стенокардия, инфаркт миокарда, легочная эмболия (уровень 1)"/>
    <n v="40"/>
    <n v="10"/>
    <n v="50"/>
    <n v="1.42"/>
    <n v="0.8"/>
    <n v="20344.624"/>
    <n v="813784.96"/>
    <n v="203446.24"/>
    <n v="1017231.2"/>
    <s v="Кардиология"/>
    <n v="1.49"/>
    <s v="Терапия"/>
    <n v="71"/>
  </r>
  <r>
    <x v="45"/>
    <x v="45"/>
    <x v="0"/>
    <n v="20171070"/>
    <s v="Нарушения ритма и проводимости (уровень 1)"/>
    <n v="4"/>
    <n v="1"/>
    <n v="5"/>
    <n v="1.1200000000000001"/>
    <n v="0.8"/>
    <n v="16046.464000000002"/>
    <n v="64185.856000000007"/>
    <n v="16046.464000000002"/>
    <n v="80232.320000000007"/>
    <s v="Кардиология"/>
    <n v="1.49"/>
    <s v="Терапия"/>
    <n v="5.6000000000000005"/>
  </r>
  <r>
    <x v="45"/>
    <x v="45"/>
    <x v="0"/>
    <n v="20171072"/>
    <s v="Эндокардит, миокардит, перикардит, кардиомиопатии (уровень 1)"/>
    <n v="8"/>
    <n v="2"/>
    <n v="10"/>
    <n v="1.42"/>
    <n v="0.8"/>
    <n v="20344.624"/>
    <n v="162756.992"/>
    <n v="40689.248"/>
    <n v="203446.24"/>
    <s v="Кардиология"/>
    <n v="1.49"/>
    <s v="Терапия"/>
    <n v="14.2"/>
  </r>
  <r>
    <x v="45"/>
    <x v="45"/>
    <x v="0"/>
    <n v="20171075"/>
    <s v="Операции на кишечнике и анальной области (уровень 2)"/>
    <n v="11"/>
    <n v="3"/>
    <n v="14"/>
    <n v="1.74"/>
    <n v="0.8"/>
    <n v="24929.328000000001"/>
    <n v="274222.60800000001"/>
    <n v="74787.983999999997"/>
    <n v="349010.592"/>
    <s v="Колопроктология"/>
    <n v="1.36"/>
    <s v="Хирургия"/>
    <n v="24.36"/>
  </r>
  <r>
    <x v="45"/>
    <x v="45"/>
    <x v="0"/>
    <n v="20171079"/>
    <s v="Дегенеративные болезни нервной системы"/>
    <n v="1"/>
    <n v="0"/>
    <n v="1"/>
    <n v="0.84"/>
    <n v="0.8"/>
    <n v="12034.848"/>
    <n v="12034.848"/>
    <n v="0"/>
    <n v="12034.848"/>
    <s v="Неврология"/>
    <n v="1.1200000000000001"/>
    <s v="Неврология"/>
    <n v="0.84"/>
  </r>
  <r>
    <x v="45"/>
    <x v="45"/>
    <x v="0"/>
    <n v="20171080"/>
    <s v="Демиелинизирующие болезни нервной системы"/>
    <n v="7"/>
    <n v="3"/>
    <n v="10"/>
    <n v="1.33"/>
    <n v="0.8"/>
    <n v="19055.175999999999"/>
    <n v="133386.23199999999"/>
    <n v="57165.527999999998"/>
    <n v="190551.75999999998"/>
    <s v="Неврология"/>
    <n v="1.1200000000000001"/>
    <s v="Неврология"/>
    <n v="13.3"/>
  </r>
  <r>
    <x v="45"/>
    <x v="45"/>
    <x v="0"/>
    <n v="20171082"/>
    <s v="Эпилепсия, судороги (уровень 2)"/>
    <n v="4"/>
    <n v="2"/>
    <n v="6"/>
    <n v="2.0099999999999998"/>
    <n v="0.8"/>
    <n v="28797.671999999999"/>
    <n v="115190.68799999999"/>
    <n v="57595.343999999997"/>
    <n v="172786.03200000001"/>
    <s v="Неврология"/>
    <n v="1.1200000000000001"/>
    <s v="Неврология"/>
    <n v="12.059999999999999"/>
  </r>
  <r>
    <x v="45"/>
    <x v="45"/>
    <x v="0"/>
    <n v="20171085"/>
    <s v="Другие нарушения нервной системы (уровень 1)"/>
    <n v="36"/>
    <n v="10"/>
    <n v="46"/>
    <n v="0.74"/>
    <n v="0.8"/>
    <n v="10602.127999999999"/>
    <n v="381676.60799999995"/>
    <n v="106021.27999999998"/>
    <n v="487697.88799999992"/>
    <s v="Неврология"/>
    <n v="1.1200000000000001"/>
    <s v="Неврология"/>
    <n v="34.04"/>
  </r>
  <r>
    <x v="45"/>
    <x v="45"/>
    <x v="0"/>
    <n v="20171085"/>
    <s v="Другие нарушения нервной системы (уровень 1)"/>
    <n v="65"/>
    <n v="15"/>
    <n v="80"/>
    <n v="0.74"/>
    <n v="0.8"/>
    <n v="10602.127999999999"/>
    <n v="689138.32"/>
    <n v="159031.91999999998"/>
    <n v="848170.24"/>
    <s v="Неврология"/>
    <n v="1.1200000000000001"/>
    <s v="Терапия"/>
    <n v="59.2"/>
  </r>
  <r>
    <x v="45"/>
    <x v="45"/>
    <x v="0"/>
    <n v="20171085"/>
    <s v="Другие нарушения нервной системы (уровень 1)"/>
    <n v="4"/>
    <n v="1"/>
    <n v="5"/>
    <n v="0.74"/>
    <n v="0.8"/>
    <n v="10602.127999999999"/>
    <n v="42408.511999999995"/>
    <n v="10602.127999999999"/>
    <n v="53010.639999999992"/>
    <s v="Неврология"/>
    <n v="1.1200000000000001"/>
    <s v="Педиатрия"/>
    <n v="3.7"/>
  </r>
  <r>
    <x v="45"/>
    <x v="45"/>
    <x v="0"/>
    <n v="20171087"/>
    <s v="Транзиторные ишемические приступы, сосудистые мозговые синдромы"/>
    <n v="16"/>
    <n v="4"/>
    <n v="20"/>
    <n v="1.1499999999999999"/>
    <n v="0.8"/>
    <n v="16476.28"/>
    <n v="263620.47999999998"/>
    <n v="65905.119999999995"/>
    <n v="329525.59999999998"/>
    <s v="Неврология"/>
    <n v="1.1200000000000001"/>
    <s v="Неврология"/>
    <n v="23"/>
  </r>
  <r>
    <x v="45"/>
    <x v="45"/>
    <x v="0"/>
    <n v="20171088"/>
    <s v="Кровоизлияние в мозг"/>
    <n v="4"/>
    <n v="1"/>
    <n v="5"/>
    <n v="2.82"/>
    <n v="0.8"/>
    <n v="40402.703999999998"/>
    <n v="161610.81599999999"/>
    <n v="40402.703999999998"/>
    <n v="202013.52"/>
    <s v="Неврология"/>
    <n v="1.1200000000000001"/>
    <s v="Неврология"/>
    <n v="14.1"/>
  </r>
  <r>
    <x v="45"/>
    <x v="45"/>
    <x v="0"/>
    <n v="20171089"/>
    <s v="Инфаркт мозга (уровень 1)"/>
    <n v="4"/>
    <n v="1"/>
    <n v="5"/>
    <n v="2.52"/>
    <n v="0.8"/>
    <n v="36104.544000000002"/>
    <n v="144418.17600000001"/>
    <n v="36104.544000000002"/>
    <n v="180522.72"/>
    <s v="Неврология"/>
    <n v="1.1200000000000001"/>
    <s v="Неврология"/>
    <n v="12.6"/>
  </r>
  <r>
    <x v="45"/>
    <x v="45"/>
    <x v="0"/>
    <n v="20171092"/>
    <s v="Другие цереброваскулярные болезни"/>
    <n v="188"/>
    <n v="52"/>
    <n v="240"/>
    <n v="0.82"/>
    <n v="0.8"/>
    <n v="11748.304"/>
    <n v="2208681.1520000002"/>
    <n v="610911.80799999996"/>
    <n v="2819592.96"/>
    <s v="Неврология"/>
    <n v="1.1200000000000001"/>
    <s v="Неврология"/>
    <n v="196.79999999999998"/>
  </r>
  <r>
    <x v="45"/>
    <x v="45"/>
    <x v="0"/>
    <n v="20171095"/>
    <s v="Дорсопатии, спондилопатии, остеопатии"/>
    <n v="32"/>
    <n v="8"/>
    <n v="40"/>
    <n v="0.68"/>
    <n v="1"/>
    <n v="12178.12"/>
    <n v="389699.84000000003"/>
    <n v="97424.960000000006"/>
    <n v="487124.80000000005"/>
    <s v="Нейрохирургия"/>
    <n v="1.2"/>
    <s v="Неврология"/>
    <n v="27.200000000000003"/>
  </r>
  <r>
    <x v="45"/>
    <x v="45"/>
    <x v="0"/>
    <n v="20171095"/>
    <s v="Дорсопатии, спондилопатии, остеопатии"/>
    <n v="40"/>
    <n v="8"/>
    <n v="48"/>
    <n v="0.68"/>
    <n v="1"/>
    <n v="12178.12"/>
    <n v="487124.80000000005"/>
    <n v="97424.960000000006"/>
    <n v="584549.76"/>
    <s v="Нейрохирургия"/>
    <n v="1.2"/>
    <s v="Терапия"/>
    <n v="32.64"/>
  </r>
  <r>
    <x v="45"/>
    <x v="45"/>
    <x v="0"/>
    <n v="20171097"/>
    <s v="Сотрясение головного мозга"/>
    <n v="10"/>
    <n v="2"/>
    <n v="12"/>
    <n v="0.4"/>
    <n v="0.8"/>
    <n v="5730.880000000001"/>
    <n v="57308.80000000001"/>
    <n v="11461.760000000002"/>
    <n v="68770.560000000012"/>
    <s v="Нейрохирургия"/>
    <n v="1.2"/>
    <s v="Хирургия"/>
    <n v="4.8000000000000007"/>
  </r>
  <r>
    <x v="45"/>
    <x v="45"/>
    <x v="0"/>
    <n v="20171104"/>
    <s v="Доброкачественные новообразования нервной системы"/>
    <n v="3"/>
    <n v="1"/>
    <n v="4"/>
    <n v="1.02"/>
    <n v="0.8"/>
    <n v="14613.744000000001"/>
    <n v="43841.232000000004"/>
    <n v="14613.744000000001"/>
    <n v="58454.976000000002"/>
    <s v="Нейрохирургия"/>
    <n v="1.2"/>
    <s v="Неврология"/>
    <n v="4.08"/>
  </r>
  <r>
    <x v="45"/>
    <x v="45"/>
    <x v="0"/>
    <n v="20171112"/>
    <s v="Почечная недостаточность"/>
    <n v="1"/>
    <n v="1"/>
    <n v="2"/>
    <n v="1.66"/>
    <n v="0.8"/>
    <n v="23783.152000000002"/>
    <n v="23783.152000000002"/>
    <n v="23783.152000000002"/>
    <n v="47566.304000000004"/>
    <s v="Нефрология (без диализа)"/>
    <n v="1.69"/>
    <s v="Терапия"/>
    <n v="3.32"/>
  </r>
  <r>
    <x v="45"/>
    <x v="45"/>
    <x v="0"/>
    <n v="20171114"/>
    <s v="Гломерулярные болезни"/>
    <n v="2"/>
    <n v="1"/>
    <n v="3"/>
    <n v="1.71"/>
    <n v="0.8"/>
    <n v="24499.512000000002"/>
    <n v="48999.024000000005"/>
    <n v="24499.512000000002"/>
    <n v="73498.536000000007"/>
    <s v="Нефрология (без диализа)"/>
    <n v="1.69"/>
    <s v="Терапия"/>
    <n v="5.13"/>
  </r>
  <r>
    <x v="45"/>
    <x v="45"/>
    <x v="0"/>
    <n v="20171136"/>
    <s v="Злокачественное новообразование без специального противоопухолевого лечения"/>
    <n v="5"/>
    <n v="2"/>
    <n v="7"/>
    <n v="0.5"/>
    <n v="0.8"/>
    <n v="7163.6"/>
    <n v="35818"/>
    <n v="14327.2"/>
    <n v="50145.2"/>
    <s v="Онкология"/>
    <n v="2.2400000000000002"/>
    <s v="Терапия"/>
    <n v="3.5"/>
  </r>
  <r>
    <x v="45"/>
    <x v="45"/>
    <x v="0"/>
    <n v="20171136"/>
    <s v="Злокачественное новообразование без специального противоопухолевого лечения"/>
    <n v="2"/>
    <n v="1"/>
    <n v="3"/>
    <n v="0.5"/>
    <n v="0.8"/>
    <n v="7163.6"/>
    <n v="14327.2"/>
    <n v="7163.6"/>
    <n v="21490.800000000003"/>
    <s v="Онкология"/>
    <n v="2.2400000000000002"/>
    <s v="Хирургия"/>
    <n v="1.5"/>
  </r>
  <r>
    <x v="45"/>
    <x v="45"/>
    <x v="0"/>
    <n v="20171169"/>
    <s v="Другие болезни органов пищеварения, дети"/>
    <n v="1"/>
    <n v="0"/>
    <n v="1"/>
    <n v="0.39"/>
    <n v="0.8"/>
    <n v="5587.6080000000011"/>
    <n v="5587.6080000000011"/>
    <n v="0"/>
    <n v="5587.6080000000011"/>
    <s v="Педиатрия"/>
    <n v="0.8"/>
    <s v="Педиатрия"/>
    <n v="0.39"/>
  </r>
  <r>
    <x v="45"/>
    <x v="45"/>
    <x v="0"/>
    <n v="20171172"/>
    <s v="Другие болезни органов дыхания"/>
    <n v="1"/>
    <n v="0"/>
    <n v="1"/>
    <n v="0.85"/>
    <n v="0.8"/>
    <n v="12178.12"/>
    <n v="12178.12"/>
    <n v="0"/>
    <n v="12178.12"/>
    <s v="Пульмонология"/>
    <n v="1.31"/>
    <s v="Терапия"/>
    <n v="0.85"/>
  </r>
  <r>
    <x v="45"/>
    <x v="45"/>
    <x v="0"/>
    <n v="20171174"/>
    <s v="Доброкачественные новообразования, новообразования in situ органов дыхания, других и неуточненных органов грудной клетки"/>
    <n v="1"/>
    <n v="1"/>
    <n v="2"/>
    <n v="0.91"/>
    <n v="0.8"/>
    <n v="13037.752000000002"/>
    <n v="13037.752000000002"/>
    <n v="13037.752000000002"/>
    <n v="26075.504000000004"/>
    <s v="Пульмонология"/>
    <n v="1.31"/>
    <s v="Терапия"/>
    <n v="1.82"/>
  </r>
  <r>
    <x v="45"/>
    <x v="45"/>
    <x v="0"/>
    <n v="20171175"/>
    <s v="Пневмония, плеврит, другие болезни плевры"/>
    <n v="140"/>
    <n v="35"/>
    <n v="175"/>
    <n v="1.29"/>
    <n v="0.8"/>
    <n v="18482.088"/>
    <n v="2587492.3199999998"/>
    <n v="646873.07999999996"/>
    <n v="3234365.4"/>
    <s v="Пульмонология"/>
    <n v="1.31"/>
    <s v="Терапия"/>
    <n v="225.75"/>
  </r>
  <r>
    <x v="45"/>
    <x v="45"/>
    <x v="0"/>
    <n v="20171175"/>
    <s v="Пневмония, плеврит, другие болезни плевры"/>
    <n v="3"/>
    <n v="1"/>
    <n v="4"/>
    <n v="1.29"/>
    <n v="0.8"/>
    <n v="18482.088"/>
    <n v="55446.263999999996"/>
    <n v="18482.088"/>
    <n v="73928.351999999999"/>
    <s v="Пульмонология"/>
    <n v="1.31"/>
    <s v="Хирургия"/>
    <n v="5.16"/>
  </r>
  <r>
    <x v="45"/>
    <x v="45"/>
    <x v="0"/>
    <n v="20171175"/>
    <s v="Пневмония, плеврит, другие болезни плевры"/>
    <n v="40"/>
    <n v="10"/>
    <n v="50"/>
    <n v="1.29"/>
    <n v="0.8"/>
    <n v="18482.088"/>
    <n v="739283.52"/>
    <n v="184820.88"/>
    <n v="924104.4"/>
    <s v="Пульмонология"/>
    <n v="1.31"/>
    <s v="Педиатрия"/>
    <n v="64.5"/>
  </r>
  <r>
    <x v="45"/>
    <x v="45"/>
    <x v="0"/>
    <n v="20171176"/>
    <s v="Астма, взрослые"/>
    <n v="14"/>
    <n v="4"/>
    <n v="18"/>
    <n v="1.1100000000000001"/>
    <n v="0.8"/>
    <n v="15903.192000000003"/>
    <n v="222644.68800000002"/>
    <n v="63612.768000000011"/>
    <n v="286257.45600000001"/>
    <s v="Пульмонология"/>
    <n v="1.31"/>
    <s v="Терапия"/>
    <n v="19.98"/>
  </r>
  <r>
    <x v="45"/>
    <x v="45"/>
    <x v="0"/>
    <n v="20171177"/>
    <s v="Астма, дети"/>
    <n v="1"/>
    <n v="1"/>
    <n v="2"/>
    <n v="1.25"/>
    <n v="0.8"/>
    <n v="17909"/>
    <n v="17909"/>
    <n v="17909"/>
    <n v="35818"/>
    <s v="Пульмонология"/>
    <n v="1.31"/>
    <s v="Педиатрия"/>
    <n v="2.5"/>
  </r>
  <r>
    <x v="45"/>
    <x v="45"/>
    <x v="0"/>
    <n v="20171178"/>
    <s v="Системные поражения соединительной ткани"/>
    <n v="1"/>
    <n v="1"/>
    <n v="2"/>
    <n v="1.78"/>
    <n v="0.8"/>
    <n v="25502.416000000001"/>
    <n v="25502.416000000001"/>
    <n v="25502.416000000001"/>
    <n v="51004.832000000002"/>
    <s v="Ревматология"/>
    <n v="1.44"/>
    <s v="Терапия"/>
    <n v="3.56"/>
  </r>
  <r>
    <x v="45"/>
    <x v="45"/>
    <x v="0"/>
    <n v="20171179"/>
    <s v="Артропатии и спондилопатии"/>
    <n v="4"/>
    <n v="1"/>
    <n v="5"/>
    <n v="1.67"/>
    <n v="0.8"/>
    <n v="23926.424000000003"/>
    <n v="95705.696000000011"/>
    <n v="23926.424000000003"/>
    <n v="119632.12000000001"/>
    <s v="Ревматология"/>
    <n v="1.44"/>
    <s v="Терапия"/>
    <n v="8.35"/>
  </r>
  <r>
    <x v="45"/>
    <x v="45"/>
    <x v="0"/>
    <n v="20171179"/>
    <s v="Артропатии и спондилопатии"/>
    <n v="2"/>
    <n v="1"/>
    <n v="3"/>
    <n v="1.67"/>
    <n v="0.8"/>
    <n v="23926.424000000003"/>
    <n v="47852.848000000005"/>
    <n v="23926.424000000003"/>
    <n v="71779.272000000012"/>
    <s v="Ревматология"/>
    <n v="1.44"/>
    <s v="Хирургия"/>
    <n v="5.01"/>
  </r>
  <r>
    <x v="45"/>
    <x v="45"/>
    <x v="0"/>
    <n v="20171180"/>
    <s v="Ревматические болезни сердца (уровень 1)"/>
    <n v="3"/>
    <n v="1"/>
    <n v="4"/>
    <n v="0.87"/>
    <n v="0.8"/>
    <n v="12464.664000000001"/>
    <n v="37393.991999999998"/>
    <n v="12464.664000000001"/>
    <n v="49858.656000000003"/>
    <s v="Ревматология"/>
    <n v="1.44"/>
    <s v="Терапия"/>
    <n v="3.48"/>
  </r>
  <r>
    <x v="45"/>
    <x v="45"/>
    <x v="0"/>
    <n v="20171182"/>
    <s v="Флебит и тромбофлебит, варикозное расширение вен нижних конечностей"/>
    <n v="70"/>
    <n v="18"/>
    <n v="88"/>
    <n v="0.85"/>
    <n v="0.8"/>
    <n v="12178.12"/>
    <n v="852468.4"/>
    <n v="219206.16"/>
    <n v="1071674.56"/>
    <s v="Сердечно-сосудистая хирургия"/>
    <n v="1.18"/>
    <s v="Хирургия"/>
    <n v="74.8"/>
  </r>
  <r>
    <x v="45"/>
    <x v="45"/>
    <x v="0"/>
    <n v="20171184"/>
    <s v="Болезни артерий, артериол и капилляров"/>
    <n v="70"/>
    <n v="20"/>
    <n v="90"/>
    <n v="1.05"/>
    <n v="0.8"/>
    <n v="15043.560000000001"/>
    <n v="1053049.2000000002"/>
    <n v="300871.2"/>
    <n v="1353920.4000000001"/>
    <s v="Сердечно-сосудистая хирургия"/>
    <n v="1.18"/>
    <s v="Хирургия"/>
    <n v="94.5"/>
  </r>
  <r>
    <x v="45"/>
    <x v="45"/>
    <x v="0"/>
    <n v="20171194"/>
    <s v="Болезни полости рта, слюнных желез и челюстей, врожденные аномалии лица и шеи, дети"/>
    <n v="2"/>
    <n v="1"/>
    <n v="3"/>
    <n v="0.79"/>
    <n v="0.8"/>
    <n v="11318.488000000001"/>
    <n v="22636.976000000002"/>
    <n v="11318.488000000001"/>
    <n v="33955.464000000007"/>
    <s v="Стоматология детская"/>
    <n v="0.79"/>
    <s v="Педиатрия"/>
    <n v="2.37"/>
  </r>
  <r>
    <x v="45"/>
    <x v="45"/>
    <x v="0"/>
    <n v="20171195"/>
    <s v="Болезни пищевода, гастрит, дуоденит, другие болезни желудка и двенадцатиперстной кишки"/>
    <n v="18"/>
    <n v="5"/>
    <n v="23"/>
    <n v="0.37"/>
    <n v="1"/>
    <n v="6626.33"/>
    <n v="119273.94"/>
    <n v="33131.65"/>
    <n v="152405.59"/>
    <s v="Терапия"/>
    <n v="0.77"/>
    <s v="Терапия"/>
    <n v="8.51"/>
  </r>
  <r>
    <x v="45"/>
    <x v="45"/>
    <x v="0"/>
    <n v="20171195"/>
    <s v="Болезни пищевода, гастрит, дуоденит, другие болезни желудка и двенадцатиперстной кишки"/>
    <n v="30"/>
    <n v="8"/>
    <n v="38"/>
    <n v="0.37"/>
    <n v="1"/>
    <n v="6626.33"/>
    <n v="198789.9"/>
    <n v="53010.64"/>
    <n v="251800.53999999998"/>
    <s v="Терапия"/>
    <n v="0.77"/>
    <s v="Хирургия"/>
    <n v="14.06"/>
  </r>
  <r>
    <x v="45"/>
    <x v="45"/>
    <x v="0"/>
    <n v="20171195"/>
    <s v="Болезни пищевода, гастрит, дуоденит, другие болезни желудка и двенадцатиперстной кишки"/>
    <n v="10"/>
    <n v="2"/>
    <n v="12"/>
    <n v="0.37"/>
    <n v="1"/>
    <n v="6626.33"/>
    <n v="66263.3"/>
    <n v="13252.66"/>
    <n v="79515.960000000006"/>
    <s v="Терапия"/>
    <n v="0.77"/>
    <s v="Педиатрия"/>
    <n v="4.4399999999999995"/>
  </r>
  <r>
    <x v="45"/>
    <x v="45"/>
    <x v="0"/>
    <n v="20171196"/>
    <s v="Новообразования доброкачественные, in situ, неопределенного и неуточненного характера органов пищеварения"/>
    <n v="2"/>
    <n v="1"/>
    <n v="3"/>
    <n v="0.69"/>
    <n v="0.8"/>
    <n v="9885.7679999999982"/>
    <n v="19771.535999999996"/>
    <n v="9885.7679999999982"/>
    <n v="29657.303999999996"/>
    <s v="Терапия"/>
    <n v="0.77"/>
    <s v="Хирургия"/>
    <n v="2.0699999999999998"/>
  </r>
  <r>
    <x v="45"/>
    <x v="45"/>
    <x v="0"/>
    <n v="20171197"/>
    <s v="Болезни желчного пузыря"/>
    <n v="10"/>
    <n v="3"/>
    <n v="13"/>
    <n v="0.72"/>
    <n v="1"/>
    <n v="12894.48"/>
    <n v="128944.79999999999"/>
    <n v="38683.440000000002"/>
    <n v="167628.24"/>
    <s v="Терапия"/>
    <n v="0.77"/>
    <s v="Терапия"/>
    <n v="9.36"/>
  </r>
  <r>
    <x v="45"/>
    <x v="45"/>
    <x v="0"/>
    <n v="20171197"/>
    <s v="Болезни желчного пузыря"/>
    <n v="50"/>
    <n v="12"/>
    <n v="62"/>
    <n v="0.72"/>
    <n v="1"/>
    <n v="12894.48"/>
    <n v="644724"/>
    <n v="154733.76000000001"/>
    <n v="799457.76"/>
    <s v="Терапия"/>
    <n v="0.77"/>
    <s v="Хирургия"/>
    <n v="44.64"/>
  </r>
  <r>
    <x v="45"/>
    <x v="45"/>
    <x v="0"/>
    <n v="20171197"/>
    <s v="Болезни желчного пузыря"/>
    <n v="4"/>
    <n v="1"/>
    <n v="5"/>
    <n v="0.72"/>
    <n v="1"/>
    <n v="12894.48"/>
    <n v="51577.919999999998"/>
    <n v="12894.48"/>
    <n v="64472.399999999994"/>
    <s v="Терапия"/>
    <n v="0.77"/>
    <s v="Педиатрия"/>
    <n v="3.5999999999999996"/>
  </r>
  <r>
    <x v="45"/>
    <x v="45"/>
    <x v="0"/>
    <n v="20171198"/>
    <s v="Другие болезни органов пищеварения, взрослые"/>
    <n v="50"/>
    <n v="10"/>
    <n v="60"/>
    <n v="0.59"/>
    <n v="0.8"/>
    <n v="8453.0479999999989"/>
    <n v="422652.39999999997"/>
    <n v="84530.479999999981"/>
    <n v="507182.87999999995"/>
    <s v="Терапия"/>
    <n v="0.77"/>
    <s v="Хирургия"/>
    <n v="35.4"/>
  </r>
  <r>
    <x v="45"/>
    <x v="45"/>
    <x v="0"/>
    <n v="20171199"/>
    <s v="Гипертоническая болезнь в стадии обострения"/>
    <n v="400"/>
    <n v="110"/>
    <n v="510"/>
    <n v="0.7"/>
    <n v="1"/>
    <n v="12536.3"/>
    <n v="5014520"/>
    <n v="1378993"/>
    <n v="6393513"/>
    <s v="Терапия"/>
    <n v="0.77"/>
    <s v="Терапия"/>
    <n v="357"/>
  </r>
  <r>
    <x v="45"/>
    <x v="45"/>
    <x v="0"/>
    <n v="20171200"/>
    <s v="Стенокардия (кроме нестабильной), хроническая ишемическая болезнь сердца (уровень 1)"/>
    <n v="230"/>
    <n v="80"/>
    <n v="310"/>
    <n v="0.78"/>
    <n v="1"/>
    <n v="13969.02"/>
    <n v="3212874.6"/>
    <n v="1117521.6000000001"/>
    <n v="4330396.2"/>
    <s v="Терапия"/>
    <n v="0.77"/>
    <s v="Терапия"/>
    <n v="241.8"/>
  </r>
  <r>
    <x v="45"/>
    <x v="45"/>
    <x v="0"/>
    <n v="20171202"/>
    <s v="Другие болезни сердца (уровень 1)"/>
    <n v="420"/>
    <n v="80"/>
    <n v="500"/>
    <n v="0.78"/>
    <n v="0.8"/>
    <n v="11175.216000000002"/>
    <n v="4693590.7200000007"/>
    <n v="894017.28000000014"/>
    <n v="5587608.0000000009"/>
    <s v="Терапия"/>
    <n v="0.77"/>
    <s v="Терапия"/>
    <n v="390"/>
  </r>
  <r>
    <x v="45"/>
    <x v="45"/>
    <x v="0"/>
    <n v="20171204"/>
    <s v="Бронхит необструктивный, симптомы и признаки, относящиеся к органам дыхания"/>
    <n v="3"/>
    <n v="1"/>
    <n v="4"/>
    <n v="0.75"/>
    <n v="1"/>
    <n v="13431.75"/>
    <n v="40295.25"/>
    <n v="13431.75"/>
    <n v="53727"/>
    <s v="Терапия"/>
    <n v="0.77"/>
    <s v="Терапия"/>
    <n v="3"/>
  </r>
  <r>
    <x v="45"/>
    <x v="45"/>
    <x v="0"/>
    <n v="20171205"/>
    <s v="ХОБЛ, эмфизема, бронхоэктатическая болезнь"/>
    <n v="58"/>
    <n v="15"/>
    <n v="73"/>
    <n v="0.89"/>
    <n v="0.8"/>
    <n v="12751.208000000001"/>
    <n v="739570.06400000001"/>
    <n v="191268.12"/>
    <n v="930838.18400000001"/>
    <s v="Терапия"/>
    <n v="0.77"/>
    <s v="Терапия"/>
    <n v="64.97"/>
  </r>
  <r>
    <x v="45"/>
    <x v="45"/>
    <x v="0"/>
    <n v="20171205"/>
    <s v="ХОБЛ, эмфизема, бронхоэктатическая болезнь"/>
    <n v="120"/>
    <n v="30"/>
    <n v="150"/>
    <n v="0.89"/>
    <n v="0.8"/>
    <n v="12751.208000000001"/>
    <n v="1530144.96"/>
    <n v="382536.24"/>
    <n v="1912681.2"/>
    <s v="Терапия"/>
    <n v="0.77"/>
    <s v="Педиатрия"/>
    <n v="133.5"/>
  </r>
  <r>
    <x v="45"/>
    <x v="45"/>
    <x v="0"/>
    <n v="20171206"/>
    <s v="Отравления и другие воздействия внешних причин (уровень 1)"/>
    <n v="54"/>
    <n v="12"/>
    <n v="66"/>
    <n v="0.27"/>
    <n v="0.8"/>
    <n v="3868.3440000000005"/>
    <n v="208890.57600000003"/>
    <n v="46420.128000000004"/>
    <n v="255310.70400000003"/>
    <s v="Терапия"/>
    <n v="0.77"/>
    <s v="Терапия"/>
    <n v="17.82"/>
  </r>
  <r>
    <x v="45"/>
    <x v="45"/>
    <x v="0"/>
    <n v="20171208"/>
    <s v="Госпитализация в диагностических целях с постановкой/ подтверждением диагноза злокачественного новообразования"/>
    <n v="8"/>
    <n v="2"/>
    <n v="10"/>
    <n v="1"/>
    <n v="0.8"/>
    <n v="14327.2"/>
    <n v="114617.60000000001"/>
    <n v="28654.400000000001"/>
    <n v="143272"/>
    <s v="Терапия"/>
    <n v="0.77"/>
    <s v="Терапия"/>
    <n v="10"/>
  </r>
  <r>
    <x v="45"/>
    <x v="45"/>
    <x v="0"/>
    <n v="20171208"/>
    <s v="Госпитализация в диагностических целях с постановкой/ подтверждением диагноза злокачественного новообразования"/>
    <n v="1"/>
    <n v="1"/>
    <n v="2"/>
    <n v="1"/>
    <n v="0.8"/>
    <n v="14327.2"/>
    <n v="14327.2"/>
    <n v="14327.2"/>
    <n v="28654.400000000001"/>
    <s v="Терапия"/>
    <n v="0.77"/>
    <s v="Педиатрия"/>
    <n v="2"/>
  </r>
  <r>
    <x v="45"/>
    <x v="45"/>
    <x v="0"/>
    <n v="20171217"/>
    <s v="Переломы, вывихи, растяжения области грудной клетки, верхней конечности и стопы"/>
    <n v="2"/>
    <n v="1"/>
    <n v="3"/>
    <n v="0.56000000000000005"/>
    <n v="0.8"/>
    <n v="8023.2320000000009"/>
    <n v="16046.464000000002"/>
    <n v="8023.2320000000009"/>
    <n v="24069.696000000004"/>
    <s v="Травматология и ортопедия"/>
    <n v="1.37"/>
    <s v="Хирургия"/>
    <n v="1.6800000000000002"/>
  </r>
  <r>
    <x v="45"/>
    <x v="45"/>
    <x v="0"/>
    <n v="20171219"/>
    <s v="Множественные переломы, травматические ампутации, размозжения и последствия травм"/>
    <n v="2"/>
    <n v="1"/>
    <n v="3"/>
    <n v="1.44"/>
    <n v="0.8"/>
    <n v="20631.167999999998"/>
    <n v="41262.335999999996"/>
    <n v="20631.167999999998"/>
    <n v="61893.503999999994"/>
    <s v="Травматология и ортопедия"/>
    <n v="1.37"/>
    <s v="Хирургия"/>
    <n v="4.32"/>
  </r>
  <r>
    <x v="45"/>
    <x v="45"/>
    <x v="0"/>
    <n v="20171220"/>
    <s v="Тяжелая множественная и сочетанная травма (политравма)"/>
    <n v="1"/>
    <n v="1"/>
    <n v="2"/>
    <n v="5.54"/>
    <n v="0.8"/>
    <n v="79372.688000000009"/>
    <n v="79372.688000000009"/>
    <n v="79372.688000000009"/>
    <n v="158745.37600000002"/>
    <s v="Травматология и ортопедия"/>
    <n v="1.37"/>
    <s v="Хирургия"/>
    <n v="11.08"/>
  </r>
  <r>
    <x v="45"/>
    <x v="45"/>
    <x v="0"/>
    <n v="20171223"/>
    <s v="Операции на костно-мышечной системе и суставах (уровень 2)"/>
    <n v="4"/>
    <n v="1"/>
    <n v="5"/>
    <n v="0.93"/>
    <n v="0.8"/>
    <n v="13324.296000000002"/>
    <n v="53297.184000000008"/>
    <n v="13324.296000000002"/>
    <n v="66621.48000000001"/>
    <s v="Травматология и ортопедия"/>
    <n v="1.37"/>
    <s v="Хирургия"/>
    <n v="4.6500000000000004"/>
  </r>
  <r>
    <x v="45"/>
    <x v="45"/>
    <x v="0"/>
    <n v="20171224"/>
    <s v="Операции на костно-мышечной системе и суставах (уровень 3)"/>
    <n v="6"/>
    <n v="2"/>
    <n v="8"/>
    <n v="1.37"/>
    <n v="0.8"/>
    <n v="19628.264000000003"/>
    <n v="117769.58400000002"/>
    <n v="39256.528000000006"/>
    <n v="157026.11200000002"/>
    <s v="Травматология и ортопедия"/>
    <n v="1.37"/>
    <s v="Хирургия"/>
    <n v="10.96"/>
  </r>
  <r>
    <x v="45"/>
    <x v="45"/>
    <x v="0"/>
    <n v="20171225"/>
    <s v="Операции на костно-мышечной системе и суставах (уровень 4)"/>
    <n v="5"/>
    <n v="1"/>
    <n v="6"/>
    <n v="2.42"/>
    <n v="0.8"/>
    <n v="34671.824000000001"/>
    <n v="173359.12"/>
    <n v="34671.824000000001"/>
    <n v="208030.94399999999"/>
    <s v="Травматология и ортопедия"/>
    <n v="1.37"/>
    <s v="Хирургия"/>
    <n v="14.52"/>
  </r>
  <r>
    <x v="45"/>
    <x v="45"/>
    <x v="0"/>
    <n v="20171228"/>
    <s v="Камни мочевой системы; симптомы, относящиеся к мочевой системе"/>
    <n v="7"/>
    <n v="2"/>
    <n v="9"/>
    <n v="0.49"/>
    <n v="0.8"/>
    <n v="7020.3280000000004"/>
    <n v="49142.296000000002"/>
    <n v="14040.656000000001"/>
    <n v="63182.952000000005"/>
    <s v="Урология"/>
    <n v="1.2"/>
    <s v="Терапия"/>
    <n v="4.41"/>
  </r>
  <r>
    <x v="45"/>
    <x v="45"/>
    <x v="0"/>
    <n v="20171229"/>
    <s v="Доброкачественные новообразования, новообразования in situ, неопределенного и неизвестного характера мочевых органов и мужских половых органов"/>
    <n v="0"/>
    <n v="0"/>
    <n v="0"/>
    <n v="0.64"/>
    <n v="0.8"/>
    <n v="9169.4079999999994"/>
    <n v="0"/>
    <n v="0"/>
    <n v="0"/>
    <s v="Урология"/>
    <n v="1.2"/>
    <s v="Терапия"/>
    <n v="0"/>
  </r>
  <r>
    <x v="45"/>
    <x v="45"/>
    <x v="0"/>
    <n v="20171229"/>
    <s v="Доброкачественные новообразования, новообразования in situ, неопределенного и неизвестного характера мочевых органов и мужских половых органов"/>
    <n v="40"/>
    <n v="5"/>
    <n v="45"/>
    <n v="0.64"/>
    <n v="0.8"/>
    <n v="9169.4079999999994"/>
    <n v="366776.31999999995"/>
    <n v="45847.039999999994"/>
    <n v="412623.35999999993"/>
    <s v="Урология"/>
    <n v="1.2"/>
    <s v="Хирургия"/>
    <n v="28.8"/>
  </r>
  <r>
    <x v="45"/>
    <x v="45"/>
    <x v="0"/>
    <n v="20171232"/>
    <s v="Операции на мужских половых органах, взрослые (уровень 1)"/>
    <n v="7"/>
    <n v="2"/>
    <n v="9"/>
    <n v="1.2"/>
    <n v="0.8"/>
    <n v="17192.64"/>
    <n v="120348.48"/>
    <n v="34385.279999999999"/>
    <n v="154733.76000000001"/>
    <s v="Урология"/>
    <n v="1.2"/>
    <s v="Хирургия"/>
    <n v="10.799999999999999"/>
  </r>
  <r>
    <x v="45"/>
    <x v="45"/>
    <x v="0"/>
    <n v="20171234"/>
    <s v="Операции на мужских половых органах, взрослые (уровень 3)"/>
    <n v="4"/>
    <n v="1"/>
    <n v="5"/>
    <n v="2.31"/>
    <n v="0.8"/>
    <n v="33095.832000000002"/>
    <n v="132383.32800000001"/>
    <n v="33095.832000000002"/>
    <n v="165479.16"/>
    <s v="Урология"/>
    <n v="1.2"/>
    <s v="Хирургия"/>
    <n v="11.55"/>
  </r>
  <r>
    <x v="45"/>
    <x v="45"/>
    <x v="0"/>
    <n v="20171239"/>
    <s v="Операции на почке и мочевыделительной системе, взрослые (уровень 4)"/>
    <n v="2"/>
    <n v="1"/>
    <n v="3"/>
    <n v="1.95"/>
    <n v="0.8"/>
    <n v="27938.04"/>
    <n v="55876.08"/>
    <n v="27938.04"/>
    <n v="83814.12"/>
    <s v="Урология"/>
    <n v="1.2"/>
    <s v="Хирургия"/>
    <n v="5.85"/>
  </r>
  <r>
    <x v="45"/>
    <x v="45"/>
    <x v="0"/>
    <n v="20171243"/>
    <s v="Операции на коже, подкожной клетчатке, придатках кожи (уровень 1)"/>
    <n v="1"/>
    <n v="1"/>
    <n v="2"/>
    <n v="0.28000000000000003"/>
    <n v="1"/>
    <n v="5014.5200000000004"/>
    <n v="5014.5200000000004"/>
    <n v="5014.5200000000004"/>
    <n v="10029.040000000001"/>
    <s v="Хирургия"/>
    <n v="0.9"/>
    <s v="Хирургия"/>
    <n v="0.56000000000000005"/>
  </r>
  <r>
    <x v="45"/>
    <x v="45"/>
    <x v="0"/>
    <n v="20171245"/>
    <s v="Операции на коже, подкожной клетчатке, придатках кожи (уровень 3)"/>
    <n v="8"/>
    <n v="2"/>
    <n v="10"/>
    <n v="1.38"/>
    <n v="0.8"/>
    <n v="19771.535999999996"/>
    <n v="158172.28799999997"/>
    <n v="39543.071999999993"/>
    <n v="197715.35999999996"/>
    <s v="Хирургия"/>
    <n v="0.9"/>
    <s v="Хирургия"/>
    <n v="13.799999999999999"/>
  </r>
  <r>
    <x v="45"/>
    <x v="45"/>
    <x v="0"/>
    <n v="20171244"/>
    <s v="Операции на коже, подкожной клетчатке, придатках кожи (уровень 2)"/>
    <n v="32"/>
    <n v="8"/>
    <n v="40"/>
    <n v="0.71"/>
    <n v="0.8"/>
    <n v="10172.312"/>
    <n v="325513.984"/>
    <n v="81378.495999999999"/>
    <n v="406892.48"/>
    <s v="Хирургия"/>
    <n v="0.9"/>
    <s v="Хирургия"/>
    <n v="28.4"/>
  </r>
  <r>
    <x v="45"/>
    <x v="45"/>
    <x v="0"/>
    <n v="20171253"/>
    <s v="Артрозы, другие поражения суставов, болезни мягких тканей"/>
    <n v="2"/>
    <n v="1"/>
    <n v="3"/>
    <n v="0.76"/>
    <n v="1"/>
    <n v="13610.84"/>
    <n v="27221.68"/>
    <n v="13610.84"/>
    <n v="40832.520000000004"/>
    <s v="Хирургия"/>
    <n v="0.9"/>
    <s v="Хирургия"/>
    <n v="2.2800000000000002"/>
  </r>
  <r>
    <x v="45"/>
    <x v="45"/>
    <x v="0"/>
    <n v="20171254"/>
    <s v="Остеомиелит (уровень 1)"/>
    <n v="36"/>
    <n v="9"/>
    <n v="45"/>
    <n v="2.42"/>
    <n v="0.8"/>
    <n v="34671.824000000001"/>
    <n v="1248185.6640000001"/>
    <n v="312046.41600000003"/>
    <n v="1560232.08"/>
    <s v="Хирургия"/>
    <n v="0.9"/>
    <s v="Хирургия"/>
    <n v="108.89999999999999"/>
  </r>
  <r>
    <x v="45"/>
    <x v="45"/>
    <x v="0"/>
    <n v="20171256"/>
    <s v="Остеомиелит (уровень 3)"/>
    <n v="2"/>
    <n v="1"/>
    <n v="3"/>
    <n v="4.0199999999999996"/>
    <n v="0.8"/>
    <n v="57595.343999999997"/>
    <n v="115190.68799999999"/>
    <n v="57595.343999999997"/>
    <n v="172786.03200000001"/>
    <s v="Хирургия"/>
    <n v="0.9"/>
    <s v="Хирургия"/>
    <n v="12.059999999999999"/>
  </r>
  <r>
    <x v="45"/>
    <x v="45"/>
    <x v="0"/>
    <n v="20171259"/>
    <s v="Открытые раны, поверхностные, другие и неуточненные травмы"/>
    <n v="2"/>
    <n v="1"/>
    <n v="3"/>
    <n v="0.37"/>
    <n v="1"/>
    <n v="6626.33"/>
    <n v="13252.66"/>
    <n v="6626.33"/>
    <n v="19878.989999999998"/>
    <s v="Хирургия"/>
    <n v="0.9"/>
    <s v="Хирургия"/>
    <n v="1.1099999999999999"/>
  </r>
  <r>
    <x v="45"/>
    <x v="45"/>
    <x v="0"/>
    <n v="20171260"/>
    <s v="Операции на молочной железе (кроме злокачественных новообразований)"/>
    <n v="50"/>
    <n v="10"/>
    <n v="60"/>
    <n v="1.19"/>
    <n v="0.8"/>
    <n v="17049.367999999999"/>
    <n v="852468.39999999991"/>
    <n v="170493.68"/>
    <n v="1022962.0799999998"/>
    <s v="Хирургия"/>
    <n v="0.9"/>
    <s v="Хирургия"/>
    <n v="71.399999999999991"/>
  </r>
  <r>
    <x v="45"/>
    <x v="45"/>
    <x v="0"/>
    <n v="20171262"/>
    <s v="Операции на желчном пузыре и желчевыводящих путях (уровень 2)"/>
    <n v="65"/>
    <n v="19"/>
    <n v="84"/>
    <n v="1.43"/>
    <n v="0.8"/>
    <n v="20487.895999999997"/>
    <n v="1331713.2399999998"/>
    <n v="389270.02399999992"/>
    <n v="1720983.2639999997"/>
    <s v="Хирургия (абдоминальная)"/>
    <n v="1.2"/>
    <s v="Хирургия"/>
    <n v="120.11999999999999"/>
  </r>
  <r>
    <x v="45"/>
    <x v="45"/>
    <x v="0"/>
    <n v="20171270"/>
    <s v="Операции на пищеводе, желудке, двенадцатиперстной кишке (уровень 3)"/>
    <n v="4"/>
    <n v="1"/>
    <n v="5"/>
    <n v="2.46"/>
    <n v="0.8"/>
    <n v="35244.911999999997"/>
    <n v="140979.64799999999"/>
    <n v="35244.911999999997"/>
    <n v="176224.56"/>
    <s v="Хирургия (абдоминальная)"/>
    <n v="1.2"/>
    <s v="Хирургия"/>
    <n v="12.3"/>
  </r>
  <r>
    <x v="45"/>
    <x v="45"/>
    <x v="0"/>
    <n v="20171273"/>
    <s v="Операции по поводу грыж, взрослые (уровень 1)"/>
    <n v="16"/>
    <n v="4"/>
    <n v="20"/>
    <n v="0.86"/>
    <n v="1"/>
    <n v="15401.74"/>
    <n v="246427.84"/>
    <n v="61606.96"/>
    <n v="308034.8"/>
    <s v="Хирургия (абдоминальная)"/>
    <n v="1.2"/>
    <s v="Хирургия"/>
    <n v="17.2"/>
  </r>
  <r>
    <x v="45"/>
    <x v="45"/>
    <x v="0"/>
    <n v="20171274"/>
    <s v="Операции по поводу грыж, взрослые (уровень 2)"/>
    <n v="45"/>
    <n v="12"/>
    <n v="57"/>
    <n v="1.24"/>
    <n v="1"/>
    <n v="22207.16"/>
    <n v="999322.2"/>
    <n v="266485.92"/>
    <n v="1265808.1199999999"/>
    <s v="Хирургия (абдоминальная)"/>
    <n v="1.2"/>
    <s v="Хирургия"/>
    <n v="70.679999999999993"/>
  </r>
  <r>
    <x v="45"/>
    <x v="45"/>
    <x v="0"/>
    <n v="20171275"/>
    <s v="Операции по поводу грыж, взрослые (уровень 3)"/>
    <n v="34"/>
    <n v="6"/>
    <n v="40"/>
    <n v="1.78"/>
    <n v="1"/>
    <n v="31878.02"/>
    <n v="1083852.68"/>
    <n v="191268.12"/>
    <n v="1275120.7999999998"/>
    <s v="Хирургия (абдоминальная)"/>
    <n v="1.2"/>
    <s v="Хирургия"/>
    <n v="71.2"/>
  </r>
  <r>
    <x v="45"/>
    <x v="45"/>
    <x v="0"/>
    <n v="20171277"/>
    <s v="Другие операции на органах брюшной полости (уровень 2)"/>
    <n v="3"/>
    <n v="1"/>
    <n v="4"/>
    <n v="1.19"/>
    <n v="0.8"/>
    <n v="17049.367999999999"/>
    <n v="51148.103999999992"/>
    <n v="17049.367999999999"/>
    <n v="68197.471999999994"/>
    <s v="Хирургия (абдоминальная)"/>
    <n v="1.2"/>
    <s v="Хирургия"/>
    <n v="4.76"/>
  </r>
  <r>
    <x v="45"/>
    <x v="45"/>
    <x v="0"/>
    <n v="20171278"/>
    <s v="Другие операции на органах брюшной полости (уровень 3)"/>
    <n v="5"/>
    <n v="1"/>
    <n v="6"/>
    <n v="2.13"/>
    <n v="0.8"/>
    <n v="30516.935999999998"/>
    <n v="152584.68"/>
    <n v="30516.935999999998"/>
    <n v="183101.61599999998"/>
    <s v="Хирургия (абдоминальная)"/>
    <n v="1.2"/>
    <s v="Хирургия"/>
    <n v="12.78"/>
  </r>
  <r>
    <x v="45"/>
    <x v="45"/>
    <x v="0"/>
    <n v="20171282"/>
    <s v="Ожоги (уровень 2)"/>
    <n v="3"/>
    <n v="2"/>
    <n v="5"/>
    <n v="2.0299999999999998"/>
    <n v="0.8"/>
    <n v="29084.215999999997"/>
    <n v="87252.647999999986"/>
    <n v="58168.431999999993"/>
    <n v="145421.07999999999"/>
    <s v="Хирургия (комбустиология)"/>
    <n v="1.95"/>
    <s v="Хирургия"/>
    <n v="10.149999999999999"/>
  </r>
  <r>
    <x v="45"/>
    <x v="45"/>
    <x v="0"/>
    <n v="20171292"/>
    <s v="Сахарный диабет, взрослые (уровень 2)"/>
    <n v="1"/>
    <n v="1"/>
    <n v="2"/>
    <n v="1.49"/>
    <n v="0.8"/>
    <n v="21347.527999999998"/>
    <n v="21347.527999999998"/>
    <n v="21347.527999999998"/>
    <n v="42695.055999999997"/>
    <s v="Эндокринология"/>
    <n v="1.4"/>
    <s v="Терапия"/>
    <n v="2.98"/>
  </r>
  <r>
    <x v="45"/>
    <x v="45"/>
    <x v="0"/>
    <n v="20171292"/>
    <s v="Сахарный диабет, взрослые (уровень 2)"/>
    <n v="39"/>
    <n v="11"/>
    <n v="50"/>
    <n v="1.49"/>
    <n v="0.8"/>
    <n v="21347.527999999998"/>
    <n v="832553.59199999995"/>
    <n v="234822.80799999999"/>
    <n v="1067376.3999999999"/>
    <s v="Эндокринология"/>
    <n v="1.4"/>
    <s v="Хирургия"/>
    <n v="74.5"/>
  </r>
  <r>
    <x v="45"/>
    <x v="45"/>
    <x v="0"/>
    <n v="20171293"/>
    <s v="Заболевания гипофиза, взрослые"/>
    <n v="5"/>
    <n v="1"/>
    <n v="6"/>
    <n v="2.14"/>
    <n v="0.8"/>
    <n v="30660.208000000002"/>
    <n v="153301.04"/>
    <n v="30660.208000000002"/>
    <n v="183961.24800000002"/>
    <s v="Эндокринология"/>
    <n v="1.4"/>
    <s v="Терапия"/>
    <n v="12.84"/>
  </r>
  <r>
    <x v="45"/>
    <x v="45"/>
    <x v="1"/>
    <n v="20172001"/>
    <s v="Осложнения беременности, родов, послеродового периода"/>
    <n v="86"/>
    <n v="24"/>
    <n v="110"/>
    <n v="0.75"/>
    <n v="0.82"/>
    <n v="5653.5719999999992"/>
    <n v="486207.19199999992"/>
    <n v="135685.72799999997"/>
    <n v="621892.91999999993"/>
    <s v="Акушерство и гинекология"/>
    <n v="0.8"/>
    <s v="Акушерство и гинекология"/>
    <n v="82.5"/>
  </r>
  <r>
    <x v="45"/>
    <x v="45"/>
    <x v="1"/>
    <n v="20172002"/>
    <s v="Болезни женских половых органов"/>
    <n v="76"/>
    <n v="22"/>
    <n v="98"/>
    <n v="0.66"/>
    <n v="0.82"/>
    <n v="4975.14336"/>
    <n v="378110.89536000002"/>
    <n v="109453.15392"/>
    <n v="487564.04928000004"/>
    <s v="Акушерство и гинекология"/>
    <n v="0.8"/>
    <s v="Акушерство и гинекология"/>
    <n v="64.680000000000007"/>
  </r>
  <r>
    <x v="45"/>
    <x v="45"/>
    <x v="1"/>
    <n v="20172003"/>
    <s v="Операции на женских половых органах (уровень 1)"/>
    <n v="23"/>
    <n v="7"/>
    <n v="30"/>
    <n v="0.71"/>
    <n v="0.82"/>
    <n v="5352.0481599999994"/>
    <n v="123097.10767999999"/>
    <n v="37464.337119999997"/>
    <n v="160561.4448"/>
    <s v="Акушерство и гинекология"/>
    <n v="0.8"/>
    <s v="Акушерство и гинекология"/>
    <n v="21.299999999999997"/>
  </r>
  <r>
    <x v="45"/>
    <x v="45"/>
    <x v="1"/>
    <n v="20172008"/>
    <s v="Нарушения с вовлечением иммунного механизма"/>
    <n v="8"/>
    <n v="2"/>
    <n v="10"/>
    <n v="0.98"/>
    <n v="0.82"/>
    <n v="7387.3340799999996"/>
    <n v="59098.672639999997"/>
    <n v="14774.668159999999"/>
    <n v="73873.340799999991"/>
    <s v="Аллергология и иммунология"/>
    <n v="0.98"/>
    <s v="Терапия"/>
    <n v="9.8000000000000007"/>
  </r>
  <r>
    <x v="45"/>
    <x v="45"/>
    <x v="1"/>
    <n v="20172009"/>
    <s v="Болезни органов пищеварения, взрослые"/>
    <n v="140"/>
    <n v="44"/>
    <n v="184"/>
    <n v="0.89"/>
    <n v="0.82"/>
    <n v="6708.9054399999995"/>
    <n v="939246.76159999997"/>
    <n v="295191.83935999998"/>
    <n v="1234438.60096"/>
    <s v="Гастроэнтерология"/>
    <n v="0.89"/>
    <s v="Терапия"/>
    <n v="163.76"/>
  </r>
  <r>
    <x v="45"/>
    <x v="45"/>
    <x v="1"/>
    <n v="20172010"/>
    <s v="Болезни крови"/>
    <n v="16"/>
    <n v="4"/>
    <n v="20"/>
    <n v="1.17"/>
    <n v="0.82"/>
    <n v="8819.5723199999993"/>
    <n v="141113.15711999999"/>
    <n v="35278.289279999997"/>
    <n v="176391.44639999999"/>
    <s v="Гематология"/>
    <n v="1.17"/>
    <s v="Терапия"/>
    <n v="23.4"/>
  </r>
  <r>
    <x v="45"/>
    <x v="45"/>
    <x v="1"/>
    <n v="20172011"/>
    <s v="Дерматозы"/>
    <n v="11"/>
    <n v="4"/>
    <n v="15"/>
    <n v="0.77"/>
    <n v="0.82"/>
    <n v="5804.3339199999991"/>
    <n v="63847.673119999992"/>
    <n v="23217.335679999997"/>
    <n v="87065.008799999981"/>
    <s v="Дерматология"/>
    <n v="1.54"/>
    <s v="Терапия"/>
    <n v="11.55"/>
  </r>
  <r>
    <x v="45"/>
    <x v="45"/>
    <x v="1"/>
    <n v="20172026"/>
    <s v="Другие вирусные гепатиты"/>
    <n v="8"/>
    <n v="2"/>
    <n v="10"/>
    <n v="0.97"/>
    <n v="0.82"/>
    <n v="7311.9531199999983"/>
    <n v="58495.624959999986"/>
    <n v="14623.906239999997"/>
    <n v="73119.531199999983"/>
    <s v="Инфекционные болезни"/>
    <n v="0.92"/>
    <s v="Терапия"/>
    <n v="9.6999999999999993"/>
  </r>
  <r>
    <x v="45"/>
    <x v="45"/>
    <x v="1"/>
    <n v="20172029"/>
    <s v="Респираторные инфекции верхних дыхательных путей, взрослые"/>
    <n v="70"/>
    <n v="20"/>
    <n v="90"/>
    <n v="0.26"/>
    <n v="0.82"/>
    <n v="1959.9049599999998"/>
    <n v="137193.34719999999"/>
    <n v="39198.099199999997"/>
    <n v="176391.44639999999"/>
    <s v="Инфекционные болезни"/>
    <n v="0.92"/>
    <s v="Терапия"/>
    <n v="23.400000000000002"/>
  </r>
  <r>
    <x v="45"/>
    <x v="45"/>
    <x v="1"/>
    <n v="20172031"/>
    <s v="Болезни системы кровообращения, взрослые"/>
    <n v="1450"/>
    <n v="571"/>
    <n v="2021"/>
    <n v="0.8"/>
    <n v="0.82"/>
    <n v="6030.4767999999995"/>
    <n v="8744191.3599999994"/>
    <n v="3443402.2527999999"/>
    <n v="12187593.612799998"/>
    <s v="Кардиология"/>
    <n v="0.8"/>
    <s v="Терапия"/>
    <n v="1616.8000000000002"/>
  </r>
  <r>
    <x v="45"/>
    <x v="45"/>
    <x v="1"/>
    <n v="20172035"/>
    <s v="Болезни нервной системы, хромосомные аномалии"/>
    <n v="345"/>
    <n v="110"/>
    <n v="455"/>
    <n v="0.98"/>
    <n v="0.82"/>
    <n v="7387.3340799999996"/>
    <n v="2548630.2575999997"/>
    <n v="812606.74879999994"/>
    <n v="3361237.0063999994"/>
    <s v="Неврология"/>
    <n v="1.05"/>
    <s v="Терапия"/>
    <n v="445.9"/>
  </r>
  <r>
    <x v="45"/>
    <x v="45"/>
    <x v="1"/>
    <n v="20172037"/>
    <s v="Болезни и травмы позвоночника, спинного мозга, последствия внутричерепной травмы, сотрясение головного мозга"/>
    <n v="65"/>
    <n v="20"/>
    <n v="85"/>
    <n v="0.94"/>
    <n v="0.82"/>
    <n v="7085.8102399999989"/>
    <n v="460577.66559999995"/>
    <n v="141716.20479999998"/>
    <n v="602293.8703999999"/>
    <s v="Нейрохирургия"/>
    <n v="1.06"/>
    <s v="Терапия"/>
    <n v="79.899999999999991"/>
  </r>
  <r>
    <x v="45"/>
    <x v="45"/>
    <x v="1"/>
    <n v="20172043"/>
    <s v="Другие болезни почек"/>
    <n v="23"/>
    <n v="5"/>
    <n v="28"/>
    <n v="0.8"/>
    <n v="0.82"/>
    <n v="6030.4767999999995"/>
    <n v="138700.96639999998"/>
    <n v="30152.383999999998"/>
    <n v="168853.35039999997"/>
    <s v="Нефрология (без диализа)"/>
    <n v="2.74"/>
    <s v="Терапия"/>
    <n v="22.400000000000002"/>
  </r>
  <r>
    <x v="45"/>
    <x v="45"/>
    <x v="1"/>
    <n v="20172069"/>
    <s v="Болезни органов дыхания"/>
    <n v="75"/>
    <n v="22"/>
    <n v="97"/>
    <n v="0.9"/>
    <n v="0.82"/>
    <n v="6784.286399999999"/>
    <n v="508821.47999999992"/>
    <n v="149254.30079999997"/>
    <n v="658075.78079999983"/>
    <s v="Пульмонология"/>
    <n v="0.9"/>
    <s v="Терапия"/>
    <n v="87.3"/>
  </r>
  <r>
    <x v="45"/>
    <x v="45"/>
    <x v="1"/>
    <n v="20172070"/>
    <s v="Системные поражения соединительной ткани, артропатии, спондилопатии, взрослые"/>
    <n v="16"/>
    <n v="4"/>
    <n v="20"/>
    <n v="1.46"/>
    <n v="0.82"/>
    <n v="11005.620159999997"/>
    <n v="176089.92255999995"/>
    <n v="44022.480639999987"/>
    <n v="220112.40319999994"/>
    <s v="Ревматология"/>
    <n v="1.46"/>
    <s v="Терапия"/>
    <n v="29.2"/>
  </r>
  <r>
    <x v="45"/>
    <x v="45"/>
    <x v="1"/>
    <n v="20172080"/>
    <s v="Заболевания опорно-двигательного аппарата, травмы, болезни мягких тканей"/>
    <n v="24"/>
    <n v="6"/>
    <n v="30"/>
    <n v="1.05"/>
    <n v="0.82"/>
    <n v="7915.0007999999989"/>
    <n v="189960.01919999998"/>
    <n v="47490.004799999995"/>
    <n v="237450.02399999998"/>
    <s v="Травматология и ортопедия"/>
    <n v="1.25"/>
    <s v="Терапия"/>
    <n v="31.5"/>
  </r>
  <r>
    <x v="45"/>
    <x v="45"/>
    <x v="1"/>
    <n v="20172104"/>
    <s v="Сахарный диабет, взрослые"/>
    <n v="33"/>
    <n v="15"/>
    <n v="48"/>
    <n v="1.08"/>
    <n v="0.82"/>
    <n v="8141.1436800000001"/>
    <n v="268657.74144000001"/>
    <n v="122117.15520000001"/>
    <n v="390774.89664000005"/>
    <s v="Эндокринология"/>
    <n v="1.23"/>
    <s v="Терапия"/>
    <n v="51.84"/>
  </r>
  <r>
    <x v="46"/>
    <x v="46"/>
    <x v="2"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5" applyNumberFormats="0" applyBorderFormats="0" applyFontFormats="0" applyPatternFormats="0" applyAlignmentFormats="0" applyWidthHeightFormats="1" dataCaption="Значения" updatedVersion="6" minRefreshableVersion="3" showCalcMbrs="0" useAutoFormatting="1" itemPrintTitles="1" createdVersion="3" indent="0" outline="1" outlineData="1" multipleFieldFilters="0">
  <location ref="A4:D44" firstHeaderRow="1" firstDataRow="2" firstDataCol="2" rowPageCount="1" colPageCount="1"/>
  <pivotFields count="18">
    <pivotField axis="axisRow" compact="0" outline="0" subtotalTop="0" showAll="0" sortType="ascending" defaultSubtotal="0">
      <items count="49">
        <item x="8"/>
        <item x="13"/>
        <item x="4"/>
        <item x="23"/>
        <item x="0"/>
        <item x="3"/>
        <item x="14"/>
        <item x="10"/>
        <item x="2"/>
        <item x="11"/>
        <item x="9"/>
        <item x="45"/>
        <item x="21"/>
        <item x="7"/>
        <item x="20"/>
        <item x="1"/>
        <item x="5"/>
        <item m="1" x="48"/>
        <item x="17"/>
        <item x="15"/>
        <item x="36"/>
        <item x="28"/>
        <item x="27"/>
        <item x="29"/>
        <item x="39"/>
        <item x="41"/>
        <item x="38"/>
        <item x="42"/>
        <item x="18"/>
        <item x="22"/>
        <item x="16"/>
        <item x="43"/>
        <item x="25"/>
        <item x="24"/>
        <item x="19"/>
        <item x="40"/>
        <item x="35"/>
        <item x="37"/>
        <item m="1" x="47"/>
        <item x="6"/>
        <item x="12"/>
        <item x="26"/>
        <item x="31"/>
        <item x="30"/>
        <item x="32"/>
        <item x="33"/>
        <item x="34"/>
        <item x="44"/>
        <item x="46"/>
      </items>
    </pivotField>
    <pivotField axis="axisRow" outline="0" showAll="0" defaultSubtotal="0">
      <items count="50">
        <item x="43"/>
        <item x="19"/>
        <item x="27"/>
        <item x="29"/>
        <item x="0"/>
        <item x="3"/>
        <item x="39"/>
        <item x="41"/>
        <item x="38"/>
        <item x="42"/>
        <item x="7"/>
        <item x="14"/>
        <item x="4"/>
        <item x="10"/>
        <item x="6"/>
        <item x="28"/>
        <item x="11"/>
        <item x="45"/>
        <item x="13"/>
        <item x="35"/>
        <item x="20"/>
        <item x="8"/>
        <item x="17"/>
        <item x="15"/>
        <item x="1"/>
        <item x="5"/>
        <item x="23"/>
        <item x="21"/>
        <item x="36"/>
        <item x="22"/>
        <item x="2"/>
        <item x="34"/>
        <item x="37"/>
        <item x="40"/>
        <item x="26"/>
        <item x="31"/>
        <item x="33"/>
        <item x="30"/>
        <item x="32"/>
        <item x="24"/>
        <item x="25"/>
        <item x="9"/>
        <item x="16"/>
        <item x="12"/>
        <item x="18"/>
        <item m="1" x="47"/>
        <item m="1" x="49"/>
        <item m="1" x="48"/>
        <item x="46"/>
        <item x="44"/>
      </items>
    </pivotField>
    <pivotField axis="axisPage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dataField="1" numFmtId="1" showAll="0"/>
    <pivotField showAll="0"/>
    <pivotField showAll="0" defaultSubtotal="0"/>
    <pivotField numFmtId="4" showAll="0" defaultSubtotal="0"/>
    <pivotField numFmtId="4" showAll="0" defaultSubtotal="0"/>
    <pivotField numFmtId="4" showAll="0" defaultSubtotal="0"/>
    <pivotField dataField="1" numFmtId="4" showAll="0" defaultSubtotal="0"/>
    <pivotField showAll="0"/>
    <pivotField showAll="0"/>
    <pivotField outline="0" showAll="0" defaultSubtotal="0"/>
    <pivotField showAll="0"/>
  </pivotFields>
  <rowFields count="2">
    <field x="0"/>
    <field x="1"/>
  </rowFields>
  <rowItems count="39">
    <i>
      <x/>
      <x v="21"/>
    </i>
    <i>
      <x v="1"/>
      <x v="18"/>
    </i>
    <i>
      <x v="3"/>
      <x v="26"/>
    </i>
    <i>
      <x v="4"/>
      <x v="4"/>
    </i>
    <i>
      <x v="5"/>
      <x v="5"/>
    </i>
    <i>
      <x v="6"/>
      <x v="11"/>
    </i>
    <i>
      <x v="7"/>
      <x v="13"/>
    </i>
    <i>
      <x v="9"/>
      <x v="16"/>
    </i>
    <i>
      <x v="10"/>
      <x v="41"/>
    </i>
    <i>
      <x v="11"/>
      <x v="17"/>
    </i>
    <i>
      <x v="12"/>
      <x v="27"/>
    </i>
    <i>
      <x v="13"/>
      <x v="10"/>
    </i>
    <i>
      <x v="14"/>
      <x v="20"/>
    </i>
    <i>
      <x v="18"/>
      <x v="22"/>
    </i>
    <i>
      <x v="19"/>
      <x v="23"/>
    </i>
    <i>
      <x v="20"/>
      <x v="28"/>
    </i>
    <i>
      <x v="21"/>
      <x v="15"/>
    </i>
    <i>
      <x v="22"/>
      <x v="2"/>
    </i>
    <i>
      <x v="23"/>
      <x v="3"/>
    </i>
    <i>
      <x v="24"/>
      <x v="6"/>
    </i>
    <i>
      <x v="25"/>
      <x v="7"/>
    </i>
    <i>
      <x v="26"/>
      <x v="8"/>
    </i>
    <i>
      <x v="27"/>
      <x v="9"/>
    </i>
    <i>
      <x v="29"/>
      <x v="29"/>
    </i>
    <i>
      <x v="31"/>
      <x/>
    </i>
    <i>
      <x v="32"/>
      <x v="40"/>
    </i>
    <i>
      <x v="34"/>
      <x v="1"/>
    </i>
    <i>
      <x v="35"/>
      <x v="33"/>
    </i>
    <i>
      <x v="36"/>
      <x v="19"/>
    </i>
    <i>
      <x v="37"/>
      <x v="32"/>
    </i>
    <i>
      <x v="39"/>
      <x v="14"/>
    </i>
    <i>
      <x v="41"/>
      <x v="34"/>
    </i>
    <i>
      <x v="42"/>
      <x v="35"/>
    </i>
    <i>
      <x v="43"/>
      <x v="37"/>
    </i>
    <i>
      <x v="44"/>
      <x v="38"/>
    </i>
    <i>
      <x v="45"/>
      <x v="36"/>
    </i>
    <i>
      <x v="46"/>
      <x v="31"/>
    </i>
    <i>
      <x v="47"/>
      <x v="49"/>
    </i>
    <i t="grand">
      <x/>
    </i>
  </rowItems>
  <colFields count="1">
    <field x="-2"/>
  </colFields>
  <colItems count="2">
    <i>
      <x/>
    </i>
    <i i="1">
      <x v="1"/>
    </i>
  </colItems>
  <pageFields count="1">
    <pageField fld="2" item="0" hier="-1"/>
  </pageFields>
  <dataFields count="2">
    <dataField name="Сумма по полю КОЛИТОГ" fld="7" baseField="0" baseItem="0"/>
    <dataField name="Сумма по полю С_Итого" fld="13" baseField="0" baseItem="0"/>
  </dataFields>
  <formats count="2">
    <format dxfId="3">
      <pivotArea outline="0" collapsedLevelsAreSubtotals="1" fieldPosition="0"/>
    </format>
    <format dxfId="2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I85"/>
  <sheetViews>
    <sheetView zoomScale="80" zoomScaleNormal="80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C67" sqref="C67"/>
    </sheetView>
  </sheetViews>
  <sheetFormatPr defaultRowHeight="15" x14ac:dyDescent="0.25"/>
  <cols>
    <col min="1" max="1" width="5" customWidth="1"/>
    <col min="2" max="2" width="10" customWidth="1"/>
    <col min="3" max="3" width="60.5703125" style="1" customWidth="1"/>
    <col min="4" max="4" width="7.85546875" style="155" customWidth="1"/>
    <col min="5" max="5" width="8.42578125" style="155" customWidth="1"/>
    <col min="6" max="6" width="12" style="155" customWidth="1"/>
    <col min="7" max="7" width="10.7109375" style="155" customWidth="1"/>
    <col min="8" max="8" width="20.42578125" style="155" customWidth="1"/>
    <col min="9" max="9" width="20.7109375" style="145" customWidth="1"/>
  </cols>
  <sheetData>
    <row r="3" spans="1:9" x14ac:dyDescent="0.25">
      <c r="A3" s="166" t="s">
        <v>79</v>
      </c>
      <c r="B3" s="166" t="s">
        <v>77</v>
      </c>
      <c r="C3" s="176" t="s">
        <v>78</v>
      </c>
      <c r="D3" s="167" t="s">
        <v>81</v>
      </c>
      <c r="E3" s="168"/>
      <c r="F3" s="168"/>
      <c r="G3" s="168"/>
      <c r="H3" s="169"/>
      <c r="I3" s="173" t="s">
        <v>566</v>
      </c>
    </row>
    <row r="4" spans="1:9" hidden="1" x14ac:dyDescent="0.25">
      <c r="A4" s="166"/>
      <c r="B4" s="166"/>
      <c r="C4" s="177"/>
      <c r="D4" s="170"/>
      <c r="E4" s="171"/>
      <c r="F4" s="171"/>
      <c r="G4" s="171"/>
      <c r="H4" s="172"/>
      <c r="I4" s="174"/>
    </row>
    <row r="5" spans="1:9" hidden="1" x14ac:dyDescent="0.25">
      <c r="A5" s="166"/>
      <c r="B5" s="166"/>
      <c r="C5" s="178"/>
      <c r="D5" s="151" t="s">
        <v>508</v>
      </c>
      <c r="E5" s="151" t="s">
        <v>509</v>
      </c>
      <c r="F5" s="152" t="s">
        <v>567</v>
      </c>
      <c r="G5" s="152" t="s">
        <v>568</v>
      </c>
      <c r="H5" s="152" t="s">
        <v>569</v>
      </c>
      <c r="I5" s="175"/>
    </row>
    <row r="6" spans="1:9" hidden="1" x14ac:dyDescent="0.25">
      <c r="A6" s="9">
        <v>1</v>
      </c>
      <c r="B6" s="10">
        <v>150001</v>
      </c>
      <c r="C6" s="2" t="s">
        <v>0</v>
      </c>
      <c r="D6" s="153">
        <f t="shared" ref="D6:D37" si="0">VLOOKUP(I6,UROV,2,0)</f>
        <v>1</v>
      </c>
      <c r="E6" s="153">
        <f t="shared" ref="E6:E37" si="1">VLOOKUP(I6,UROV,3,0)</f>
        <v>1</v>
      </c>
      <c r="F6" s="154">
        <v>1</v>
      </c>
      <c r="G6" s="154">
        <v>1</v>
      </c>
      <c r="H6" s="154">
        <v>1</v>
      </c>
      <c r="I6" s="144" t="s">
        <v>564</v>
      </c>
    </row>
    <row r="7" spans="1:9" hidden="1" x14ac:dyDescent="0.25">
      <c r="A7" s="9">
        <v>2</v>
      </c>
      <c r="B7" s="10">
        <v>150002</v>
      </c>
      <c r="C7" s="2" t="s">
        <v>1</v>
      </c>
      <c r="D7" s="153">
        <f t="shared" si="0"/>
        <v>1</v>
      </c>
      <c r="E7" s="153">
        <f t="shared" si="1"/>
        <v>1</v>
      </c>
      <c r="F7" s="154">
        <v>1</v>
      </c>
      <c r="G7" s="154">
        <v>1</v>
      </c>
      <c r="H7" s="154">
        <v>1</v>
      </c>
      <c r="I7" s="144" t="s">
        <v>564</v>
      </c>
    </row>
    <row r="8" spans="1:9" hidden="1" x14ac:dyDescent="0.25">
      <c r="A8" s="9">
        <v>3</v>
      </c>
      <c r="B8" s="10">
        <v>150003</v>
      </c>
      <c r="C8" s="2" t="s">
        <v>7</v>
      </c>
      <c r="D8" s="153">
        <f t="shared" si="0"/>
        <v>1.4</v>
      </c>
      <c r="E8" s="153">
        <f t="shared" si="1"/>
        <v>1</v>
      </c>
      <c r="F8" s="154">
        <v>1</v>
      </c>
      <c r="G8" s="154">
        <v>1</v>
      </c>
      <c r="H8" s="154">
        <v>1</v>
      </c>
      <c r="I8" s="144" t="s">
        <v>565</v>
      </c>
    </row>
    <row r="9" spans="1:9" hidden="1" x14ac:dyDescent="0.25">
      <c r="A9" s="9">
        <v>4</v>
      </c>
      <c r="B9" s="10">
        <v>150005</v>
      </c>
      <c r="C9" s="2" t="s">
        <v>4</v>
      </c>
      <c r="D9" s="153">
        <f t="shared" si="0"/>
        <v>0.88</v>
      </c>
      <c r="E9" s="153">
        <f t="shared" si="1"/>
        <v>0.89</v>
      </c>
      <c r="F9" s="154">
        <v>1</v>
      </c>
      <c r="G9" s="154">
        <v>1</v>
      </c>
      <c r="H9" s="154">
        <v>1</v>
      </c>
      <c r="I9" s="144" t="s">
        <v>562</v>
      </c>
    </row>
    <row r="10" spans="1:9" hidden="1" x14ac:dyDescent="0.25">
      <c r="A10" s="9">
        <v>5</v>
      </c>
      <c r="B10" s="10">
        <v>150007</v>
      </c>
      <c r="C10" s="2" t="s">
        <v>19</v>
      </c>
      <c r="D10" s="153">
        <f t="shared" si="0"/>
        <v>0.875</v>
      </c>
      <c r="E10" s="153">
        <f t="shared" si="1"/>
        <v>0.87</v>
      </c>
      <c r="F10" s="154">
        <v>1</v>
      </c>
      <c r="G10" s="154">
        <v>1</v>
      </c>
      <c r="H10" s="154">
        <v>1</v>
      </c>
      <c r="I10" s="144" t="s">
        <v>561</v>
      </c>
    </row>
    <row r="11" spans="1:9" x14ac:dyDescent="0.25">
      <c r="A11" s="9">
        <v>6</v>
      </c>
      <c r="B11" s="11">
        <v>150008</v>
      </c>
      <c r="C11" s="3" t="s">
        <v>45</v>
      </c>
      <c r="D11" s="153">
        <f t="shared" si="0"/>
        <v>0.7</v>
      </c>
      <c r="E11" s="153">
        <f t="shared" si="1"/>
        <v>0.7</v>
      </c>
      <c r="F11" s="154">
        <v>1</v>
      </c>
      <c r="G11" s="154">
        <v>1</v>
      </c>
      <c r="H11" s="154">
        <v>1</v>
      </c>
      <c r="I11" s="144" t="s">
        <v>559</v>
      </c>
    </row>
    <row r="12" spans="1:9" hidden="1" x14ac:dyDescent="0.25">
      <c r="A12" s="9">
        <v>7</v>
      </c>
      <c r="B12" s="10">
        <v>150009</v>
      </c>
      <c r="C12" s="2" t="s">
        <v>20</v>
      </c>
      <c r="D12" s="153">
        <f t="shared" si="0"/>
        <v>0.95099999999999996</v>
      </c>
      <c r="E12" s="153">
        <f t="shared" si="1"/>
        <v>0.9</v>
      </c>
      <c r="F12" s="154">
        <v>1</v>
      </c>
      <c r="G12" s="154">
        <v>1</v>
      </c>
      <c r="H12" s="154">
        <v>1</v>
      </c>
      <c r="I12" s="144" t="s">
        <v>563</v>
      </c>
    </row>
    <row r="13" spans="1:9" hidden="1" x14ac:dyDescent="0.25">
      <c r="A13" s="9">
        <v>8</v>
      </c>
      <c r="B13" s="10">
        <v>150010</v>
      </c>
      <c r="C13" s="2" t="s">
        <v>22</v>
      </c>
      <c r="D13" s="153">
        <f t="shared" si="0"/>
        <v>0.8</v>
      </c>
      <c r="E13" s="153">
        <f t="shared" si="1"/>
        <v>0.82</v>
      </c>
      <c r="F13" s="154">
        <v>1</v>
      </c>
      <c r="G13" s="154">
        <v>1</v>
      </c>
      <c r="H13" s="154">
        <v>1</v>
      </c>
      <c r="I13" s="144" t="s">
        <v>560</v>
      </c>
    </row>
    <row r="14" spans="1:9" hidden="1" x14ac:dyDescent="0.25">
      <c r="A14" s="9">
        <v>9</v>
      </c>
      <c r="B14" s="10">
        <v>150012</v>
      </c>
      <c r="C14" s="2" t="s">
        <v>23</v>
      </c>
      <c r="D14" s="153">
        <f t="shared" si="0"/>
        <v>0.875</v>
      </c>
      <c r="E14" s="153">
        <f t="shared" si="1"/>
        <v>0.87</v>
      </c>
      <c r="F14" s="154">
        <v>1</v>
      </c>
      <c r="G14" s="154">
        <v>1</v>
      </c>
      <c r="H14" s="154">
        <v>1</v>
      </c>
      <c r="I14" s="144" t="s">
        <v>561</v>
      </c>
    </row>
    <row r="15" spans="1:9" hidden="1" x14ac:dyDescent="0.25">
      <c r="A15" s="9">
        <v>10</v>
      </c>
      <c r="B15" s="12">
        <v>150013</v>
      </c>
      <c r="C15" s="4" t="s">
        <v>28</v>
      </c>
      <c r="D15" s="153">
        <f t="shared" si="0"/>
        <v>0.88</v>
      </c>
      <c r="E15" s="153">
        <f t="shared" si="1"/>
        <v>0.89</v>
      </c>
      <c r="F15" s="154">
        <v>1</v>
      </c>
      <c r="G15" s="154">
        <v>1</v>
      </c>
      <c r="H15" s="154">
        <v>1</v>
      </c>
      <c r="I15" s="144" t="s">
        <v>562</v>
      </c>
    </row>
    <row r="16" spans="1:9" hidden="1" x14ac:dyDescent="0.25">
      <c r="A16" s="9">
        <v>11</v>
      </c>
      <c r="B16" s="10">
        <v>150014</v>
      </c>
      <c r="C16" s="2" t="s">
        <v>25</v>
      </c>
      <c r="D16" s="153">
        <f t="shared" si="0"/>
        <v>0.95099999999999996</v>
      </c>
      <c r="E16" s="153">
        <f t="shared" si="1"/>
        <v>0.9</v>
      </c>
      <c r="F16" s="154">
        <v>1</v>
      </c>
      <c r="G16" s="154">
        <v>1</v>
      </c>
      <c r="H16" s="154">
        <v>1</v>
      </c>
      <c r="I16" s="144" t="s">
        <v>563</v>
      </c>
    </row>
    <row r="17" spans="1:9" hidden="1" x14ac:dyDescent="0.25">
      <c r="A17" s="9">
        <v>12</v>
      </c>
      <c r="B17" s="10">
        <v>150015</v>
      </c>
      <c r="C17" s="5" t="s">
        <v>27</v>
      </c>
      <c r="D17" s="153">
        <f t="shared" si="0"/>
        <v>1.4</v>
      </c>
      <c r="E17" s="153">
        <f t="shared" si="1"/>
        <v>1</v>
      </c>
      <c r="F17" s="154">
        <v>1</v>
      </c>
      <c r="G17" s="154">
        <v>1</v>
      </c>
      <c r="H17" s="154">
        <v>1</v>
      </c>
      <c r="I17" s="144" t="s">
        <v>565</v>
      </c>
    </row>
    <row r="18" spans="1:9" hidden="1" x14ac:dyDescent="0.25">
      <c r="A18" s="9">
        <v>13</v>
      </c>
      <c r="B18" s="10">
        <v>150016</v>
      </c>
      <c r="C18" s="2" t="s">
        <v>26</v>
      </c>
      <c r="D18" s="153">
        <f t="shared" si="0"/>
        <v>0.8</v>
      </c>
      <c r="E18" s="153">
        <f t="shared" si="1"/>
        <v>0.82</v>
      </c>
      <c r="F18" s="154">
        <v>1</v>
      </c>
      <c r="G18" s="154">
        <v>1</v>
      </c>
      <c r="H18" s="154">
        <v>1</v>
      </c>
      <c r="I18" s="144" t="s">
        <v>560</v>
      </c>
    </row>
    <row r="19" spans="1:9" hidden="1" x14ac:dyDescent="0.25">
      <c r="A19" s="9">
        <v>14</v>
      </c>
      <c r="B19" s="10">
        <v>150017</v>
      </c>
      <c r="C19" s="2" t="s">
        <v>6</v>
      </c>
      <c r="D19" s="153">
        <f t="shared" si="0"/>
        <v>0.88</v>
      </c>
      <c r="E19" s="153">
        <f t="shared" si="1"/>
        <v>0.89</v>
      </c>
      <c r="F19" s="154">
        <v>1</v>
      </c>
      <c r="G19" s="154">
        <v>1</v>
      </c>
      <c r="H19" s="154">
        <v>1</v>
      </c>
      <c r="I19" s="144" t="s">
        <v>562</v>
      </c>
    </row>
    <row r="20" spans="1:9" hidden="1" x14ac:dyDescent="0.25">
      <c r="A20" s="9">
        <v>15</v>
      </c>
      <c r="B20" s="12">
        <v>150019</v>
      </c>
      <c r="C20" s="6" t="s">
        <v>21</v>
      </c>
      <c r="D20" s="153">
        <f t="shared" si="0"/>
        <v>0.875</v>
      </c>
      <c r="E20" s="153">
        <f t="shared" si="1"/>
        <v>0.87</v>
      </c>
      <c r="F20" s="154">
        <v>1</v>
      </c>
      <c r="G20" s="154">
        <v>1</v>
      </c>
      <c r="H20" s="154">
        <v>1</v>
      </c>
      <c r="I20" s="144" t="s">
        <v>561</v>
      </c>
    </row>
    <row r="21" spans="1:9" hidden="1" x14ac:dyDescent="0.25">
      <c r="A21" s="9">
        <v>16</v>
      </c>
      <c r="B21" s="10">
        <v>150020</v>
      </c>
      <c r="C21" s="2" t="s">
        <v>5</v>
      </c>
      <c r="D21" s="153">
        <f t="shared" si="0"/>
        <v>0.88</v>
      </c>
      <c r="E21" s="153">
        <f t="shared" si="1"/>
        <v>0.89</v>
      </c>
      <c r="F21" s="154">
        <v>1</v>
      </c>
      <c r="G21" s="154">
        <v>1</v>
      </c>
      <c r="H21" s="154">
        <v>1</v>
      </c>
      <c r="I21" s="144" t="s">
        <v>562</v>
      </c>
    </row>
    <row r="22" spans="1:9" x14ac:dyDescent="0.25">
      <c r="A22" s="9">
        <v>17</v>
      </c>
      <c r="B22" s="11">
        <v>150021</v>
      </c>
      <c r="C22" s="3" t="s">
        <v>47</v>
      </c>
      <c r="D22" s="153">
        <f t="shared" si="0"/>
        <v>0.7</v>
      </c>
      <c r="E22" s="153">
        <f t="shared" si="1"/>
        <v>0.7</v>
      </c>
      <c r="F22" s="154">
        <v>1</v>
      </c>
      <c r="G22" s="154">
        <v>1</v>
      </c>
      <c r="H22" s="154">
        <v>1</v>
      </c>
      <c r="I22" s="144" t="s">
        <v>559</v>
      </c>
    </row>
    <row r="23" spans="1:9" x14ac:dyDescent="0.25">
      <c r="A23" s="9">
        <v>18</v>
      </c>
      <c r="B23" s="11">
        <v>150022</v>
      </c>
      <c r="C23" s="3" t="s">
        <v>46</v>
      </c>
      <c r="D23" s="153">
        <f t="shared" si="0"/>
        <v>0.7</v>
      </c>
      <c r="E23" s="153">
        <f t="shared" si="1"/>
        <v>0.7</v>
      </c>
      <c r="F23" s="154">
        <v>1</v>
      </c>
      <c r="G23" s="154">
        <v>1</v>
      </c>
      <c r="H23" s="154">
        <v>1</v>
      </c>
      <c r="I23" s="144" t="s">
        <v>559</v>
      </c>
    </row>
    <row r="24" spans="1:9" hidden="1" x14ac:dyDescent="0.25">
      <c r="A24" s="9">
        <v>19</v>
      </c>
      <c r="B24" s="10">
        <v>150023</v>
      </c>
      <c r="C24" s="2" t="s">
        <v>8</v>
      </c>
      <c r="D24" s="153">
        <f t="shared" si="0"/>
        <v>0.88</v>
      </c>
      <c r="E24" s="153">
        <f t="shared" si="1"/>
        <v>0.89</v>
      </c>
      <c r="F24" s="154">
        <v>1</v>
      </c>
      <c r="G24" s="154">
        <v>1</v>
      </c>
      <c r="H24" s="154">
        <v>1</v>
      </c>
      <c r="I24" s="144" t="s">
        <v>562</v>
      </c>
    </row>
    <row r="25" spans="1:9" hidden="1" x14ac:dyDescent="0.25">
      <c r="A25" s="9">
        <v>20</v>
      </c>
      <c r="B25" s="10">
        <v>150024</v>
      </c>
      <c r="C25" s="2" t="s">
        <v>9</v>
      </c>
      <c r="D25" s="153">
        <f t="shared" si="0"/>
        <v>0.88</v>
      </c>
      <c r="E25" s="153">
        <f t="shared" si="1"/>
        <v>0.89</v>
      </c>
      <c r="F25" s="154">
        <v>1</v>
      </c>
      <c r="G25" s="154">
        <v>1</v>
      </c>
      <c r="H25" s="154">
        <v>1</v>
      </c>
      <c r="I25" s="144" t="s">
        <v>562</v>
      </c>
    </row>
    <row r="26" spans="1:9" x14ac:dyDescent="0.25">
      <c r="A26" s="9">
        <v>21</v>
      </c>
      <c r="B26" s="10">
        <v>150026</v>
      </c>
      <c r="C26" s="7" t="s">
        <v>34</v>
      </c>
      <c r="D26" s="153">
        <f t="shared" si="0"/>
        <v>0.7</v>
      </c>
      <c r="E26" s="153">
        <f t="shared" si="1"/>
        <v>0.7</v>
      </c>
      <c r="F26" s="154">
        <v>1</v>
      </c>
      <c r="G26" s="154">
        <v>1</v>
      </c>
      <c r="H26" s="154">
        <v>1</v>
      </c>
      <c r="I26" s="144" t="s">
        <v>559</v>
      </c>
    </row>
    <row r="27" spans="1:9" hidden="1" x14ac:dyDescent="0.25">
      <c r="A27" s="9">
        <v>22</v>
      </c>
      <c r="B27" s="10">
        <v>150030</v>
      </c>
      <c r="C27" s="2" t="s">
        <v>3</v>
      </c>
      <c r="D27" s="153">
        <f t="shared" si="0"/>
        <v>0.88</v>
      </c>
      <c r="E27" s="153">
        <f t="shared" si="1"/>
        <v>0.89</v>
      </c>
      <c r="F27" s="154">
        <v>1</v>
      </c>
      <c r="G27" s="154">
        <v>1</v>
      </c>
      <c r="H27" s="154">
        <v>1</v>
      </c>
      <c r="I27" s="144" t="s">
        <v>562</v>
      </c>
    </row>
    <row r="28" spans="1:9" hidden="1" x14ac:dyDescent="0.25">
      <c r="A28" s="9">
        <v>23</v>
      </c>
      <c r="B28" s="10">
        <v>150031</v>
      </c>
      <c r="C28" s="2" t="s">
        <v>2</v>
      </c>
      <c r="D28" s="153">
        <f t="shared" si="0"/>
        <v>1</v>
      </c>
      <c r="E28" s="153">
        <f t="shared" si="1"/>
        <v>1</v>
      </c>
      <c r="F28" s="154">
        <v>1</v>
      </c>
      <c r="G28" s="154">
        <v>1</v>
      </c>
      <c r="H28" s="154">
        <v>1</v>
      </c>
      <c r="I28" s="144" t="s">
        <v>564</v>
      </c>
    </row>
    <row r="29" spans="1:9" x14ac:dyDescent="0.25">
      <c r="A29" s="9">
        <v>24</v>
      </c>
      <c r="B29" s="10">
        <v>150032</v>
      </c>
      <c r="C29" s="5" t="s">
        <v>37</v>
      </c>
      <c r="D29" s="153">
        <f t="shared" si="0"/>
        <v>0.7</v>
      </c>
      <c r="E29" s="153">
        <f t="shared" si="1"/>
        <v>0.7</v>
      </c>
      <c r="F29" s="154">
        <v>1</v>
      </c>
      <c r="G29" s="154">
        <v>1</v>
      </c>
      <c r="H29" s="154">
        <v>1</v>
      </c>
      <c r="I29" s="144" t="s">
        <v>559</v>
      </c>
    </row>
    <row r="30" spans="1:9" ht="16.5" hidden="1" customHeight="1" x14ac:dyDescent="0.25">
      <c r="A30" s="9">
        <v>25</v>
      </c>
      <c r="B30" s="10">
        <v>150034</v>
      </c>
      <c r="C30" s="2" t="s">
        <v>12</v>
      </c>
      <c r="D30" s="153">
        <f t="shared" si="0"/>
        <v>0.8</v>
      </c>
      <c r="E30" s="153">
        <f t="shared" si="1"/>
        <v>0.82</v>
      </c>
      <c r="F30" s="154">
        <v>1</v>
      </c>
      <c r="G30" s="154">
        <v>1</v>
      </c>
      <c r="H30" s="154">
        <v>1</v>
      </c>
      <c r="I30" s="144" t="s">
        <v>560</v>
      </c>
    </row>
    <row r="31" spans="1:9" hidden="1" x14ac:dyDescent="0.25">
      <c r="A31" s="9">
        <v>26</v>
      </c>
      <c r="B31" s="10">
        <v>150035</v>
      </c>
      <c r="C31" s="2" t="s">
        <v>10</v>
      </c>
      <c r="D31" s="153">
        <f t="shared" si="0"/>
        <v>0.8</v>
      </c>
      <c r="E31" s="153">
        <f t="shared" si="1"/>
        <v>0.82</v>
      </c>
      <c r="F31" s="154">
        <v>1</v>
      </c>
      <c r="G31" s="154">
        <v>1</v>
      </c>
      <c r="H31" s="154">
        <v>1</v>
      </c>
      <c r="I31" s="144" t="s">
        <v>560</v>
      </c>
    </row>
    <row r="32" spans="1:9" hidden="1" x14ac:dyDescent="0.25">
      <c r="A32" s="9">
        <v>27</v>
      </c>
      <c r="B32" s="10">
        <v>150036</v>
      </c>
      <c r="C32" s="2" t="s">
        <v>11</v>
      </c>
      <c r="D32" s="153">
        <f t="shared" si="0"/>
        <v>0.8</v>
      </c>
      <c r="E32" s="153">
        <f t="shared" si="1"/>
        <v>0.82</v>
      </c>
      <c r="F32" s="154">
        <v>1</v>
      </c>
      <c r="G32" s="154">
        <v>1</v>
      </c>
      <c r="H32" s="154">
        <v>1</v>
      </c>
      <c r="I32" s="144" t="s">
        <v>560</v>
      </c>
    </row>
    <row r="33" spans="1:9" hidden="1" x14ac:dyDescent="0.25">
      <c r="A33" s="9">
        <v>28</v>
      </c>
      <c r="B33" s="10">
        <v>150041</v>
      </c>
      <c r="C33" s="2" t="s">
        <v>13</v>
      </c>
      <c r="D33" s="153">
        <f t="shared" si="0"/>
        <v>0.8</v>
      </c>
      <c r="E33" s="153">
        <f t="shared" si="1"/>
        <v>0.82</v>
      </c>
      <c r="F33" s="154">
        <v>1</v>
      </c>
      <c r="G33" s="154">
        <v>1</v>
      </c>
      <c r="H33" s="154">
        <v>1</v>
      </c>
      <c r="I33" s="144" t="s">
        <v>560</v>
      </c>
    </row>
    <row r="34" spans="1:9" hidden="1" x14ac:dyDescent="0.25">
      <c r="A34" s="9">
        <v>29</v>
      </c>
      <c r="B34" s="10">
        <v>150042</v>
      </c>
      <c r="C34" s="2" t="s">
        <v>14</v>
      </c>
      <c r="D34" s="153">
        <f t="shared" si="0"/>
        <v>0.8</v>
      </c>
      <c r="E34" s="153">
        <f t="shared" si="1"/>
        <v>0.82</v>
      </c>
      <c r="F34" s="154">
        <v>1</v>
      </c>
      <c r="G34" s="154">
        <v>1</v>
      </c>
      <c r="H34" s="154">
        <v>1</v>
      </c>
      <c r="I34" s="144" t="s">
        <v>560</v>
      </c>
    </row>
    <row r="35" spans="1:9" hidden="1" x14ac:dyDescent="0.25">
      <c r="A35" s="9">
        <v>30</v>
      </c>
      <c r="B35" s="10">
        <v>150043</v>
      </c>
      <c r="C35" s="2" t="s">
        <v>15</v>
      </c>
      <c r="D35" s="153">
        <f t="shared" si="0"/>
        <v>0.8</v>
      </c>
      <c r="E35" s="153">
        <f t="shared" si="1"/>
        <v>0.82</v>
      </c>
      <c r="F35" s="154">
        <v>1</v>
      </c>
      <c r="G35" s="154">
        <v>1</v>
      </c>
      <c r="H35" s="154">
        <v>1</v>
      </c>
      <c r="I35" s="144" t="s">
        <v>560</v>
      </c>
    </row>
    <row r="36" spans="1:9" hidden="1" x14ac:dyDescent="0.25">
      <c r="A36" s="9">
        <v>31</v>
      </c>
      <c r="B36" s="10">
        <v>150044</v>
      </c>
      <c r="C36" s="2" t="s">
        <v>16</v>
      </c>
      <c r="D36" s="153">
        <f t="shared" si="0"/>
        <v>0.8</v>
      </c>
      <c r="E36" s="153">
        <f t="shared" si="1"/>
        <v>0.82</v>
      </c>
      <c r="F36" s="154">
        <v>1</v>
      </c>
      <c r="G36" s="154">
        <v>1</v>
      </c>
      <c r="H36" s="154">
        <v>1</v>
      </c>
      <c r="I36" s="144" t="s">
        <v>560</v>
      </c>
    </row>
    <row r="37" spans="1:9" hidden="1" x14ac:dyDescent="0.25">
      <c r="A37" s="9">
        <v>32</v>
      </c>
      <c r="B37" s="10">
        <v>150045</v>
      </c>
      <c r="C37" s="2" t="s">
        <v>17</v>
      </c>
      <c r="D37" s="153">
        <f t="shared" si="0"/>
        <v>0.8</v>
      </c>
      <c r="E37" s="153">
        <f t="shared" si="1"/>
        <v>0.82</v>
      </c>
      <c r="F37" s="154">
        <v>1</v>
      </c>
      <c r="G37" s="154">
        <v>1</v>
      </c>
      <c r="H37" s="154">
        <v>1</v>
      </c>
      <c r="I37" s="144" t="s">
        <v>560</v>
      </c>
    </row>
    <row r="38" spans="1:9" x14ac:dyDescent="0.25">
      <c r="A38" s="9">
        <v>33</v>
      </c>
      <c r="B38" s="10">
        <v>150048</v>
      </c>
      <c r="C38" s="5" t="s">
        <v>29</v>
      </c>
      <c r="D38" s="153">
        <f t="shared" ref="D38:D69" si="2">VLOOKUP(I38,UROV,2,0)</f>
        <v>0.7</v>
      </c>
      <c r="E38" s="153">
        <f t="shared" ref="E38:E69" si="3">VLOOKUP(I38,UROV,3,0)</f>
        <v>0.7</v>
      </c>
      <c r="F38" s="154">
        <v>1</v>
      </c>
      <c r="G38" s="154">
        <v>1</v>
      </c>
      <c r="H38" s="154">
        <v>1</v>
      </c>
      <c r="I38" s="144" t="s">
        <v>559</v>
      </c>
    </row>
    <row r="39" spans="1:9" x14ac:dyDescent="0.25">
      <c r="A39" s="9">
        <v>34</v>
      </c>
      <c r="B39" s="12">
        <v>150061</v>
      </c>
      <c r="C39" s="4" t="s">
        <v>36</v>
      </c>
      <c r="D39" s="153">
        <f t="shared" si="2"/>
        <v>0.7</v>
      </c>
      <c r="E39" s="153">
        <f t="shared" si="3"/>
        <v>0.7</v>
      </c>
      <c r="F39" s="154">
        <v>1</v>
      </c>
      <c r="G39" s="154">
        <v>1</v>
      </c>
      <c r="H39" s="154">
        <v>1</v>
      </c>
      <c r="I39" s="144" t="s">
        <v>559</v>
      </c>
    </row>
    <row r="40" spans="1:9" x14ac:dyDescent="0.25">
      <c r="A40" s="9">
        <v>35</v>
      </c>
      <c r="B40" s="10">
        <v>150070</v>
      </c>
      <c r="C40" s="5" t="s">
        <v>38</v>
      </c>
      <c r="D40" s="153">
        <f t="shared" si="2"/>
        <v>0.7</v>
      </c>
      <c r="E40" s="153">
        <f t="shared" si="3"/>
        <v>0.7</v>
      </c>
      <c r="F40" s="154">
        <v>1</v>
      </c>
      <c r="G40" s="154">
        <v>1</v>
      </c>
      <c r="H40" s="154">
        <v>1</v>
      </c>
      <c r="I40" s="144" t="s">
        <v>559</v>
      </c>
    </row>
    <row r="41" spans="1:9" hidden="1" x14ac:dyDescent="0.25">
      <c r="A41" s="9">
        <v>36</v>
      </c>
      <c r="B41" s="11">
        <v>150071</v>
      </c>
      <c r="C41" s="3" t="s">
        <v>51</v>
      </c>
      <c r="D41" s="153">
        <f t="shared" si="2"/>
        <v>0.8</v>
      </c>
      <c r="E41" s="153">
        <f t="shared" si="3"/>
        <v>0.82</v>
      </c>
      <c r="F41" s="154">
        <v>1</v>
      </c>
      <c r="G41" s="154">
        <v>1</v>
      </c>
      <c r="H41" s="154">
        <v>1</v>
      </c>
      <c r="I41" s="144" t="s">
        <v>560</v>
      </c>
    </row>
    <row r="42" spans="1:9" hidden="1" x14ac:dyDescent="0.25">
      <c r="A42" s="9">
        <v>37</v>
      </c>
      <c r="B42" s="10">
        <v>150072</v>
      </c>
      <c r="C42" s="7" t="s">
        <v>33</v>
      </c>
      <c r="D42" s="153">
        <f t="shared" si="2"/>
        <v>1.4</v>
      </c>
      <c r="E42" s="153">
        <f t="shared" si="3"/>
        <v>1</v>
      </c>
      <c r="F42" s="154">
        <v>1</v>
      </c>
      <c r="G42" s="154">
        <v>1</v>
      </c>
      <c r="H42" s="154">
        <v>1</v>
      </c>
      <c r="I42" s="144" t="s">
        <v>565</v>
      </c>
    </row>
    <row r="43" spans="1:9" x14ac:dyDescent="0.25">
      <c r="A43" s="9">
        <v>38</v>
      </c>
      <c r="B43" s="11">
        <v>150073</v>
      </c>
      <c r="C43" s="8" t="s">
        <v>69</v>
      </c>
      <c r="D43" s="153">
        <f t="shared" si="2"/>
        <v>0.7</v>
      </c>
      <c r="E43" s="153">
        <f t="shared" si="3"/>
        <v>0.7</v>
      </c>
      <c r="F43" s="154">
        <v>1</v>
      </c>
      <c r="G43" s="154">
        <v>1</v>
      </c>
      <c r="H43" s="154">
        <v>1</v>
      </c>
      <c r="I43" s="144" t="s">
        <v>559</v>
      </c>
    </row>
    <row r="44" spans="1:9" hidden="1" x14ac:dyDescent="0.25">
      <c r="A44" s="9">
        <v>39</v>
      </c>
      <c r="B44" s="11">
        <v>150077</v>
      </c>
      <c r="C44" s="3" t="s">
        <v>544</v>
      </c>
      <c r="D44" s="153">
        <f t="shared" si="2"/>
        <v>0.8</v>
      </c>
      <c r="E44" s="153">
        <f t="shared" si="3"/>
        <v>0.82</v>
      </c>
      <c r="F44" s="154">
        <v>1</v>
      </c>
      <c r="G44" s="154">
        <v>1</v>
      </c>
      <c r="H44" s="154">
        <v>1</v>
      </c>
      <c r="I44" s="144" t="s">
        <v>560</v>
      </c>
    </row>
    <row r="45" spans="1:9" x14ac:dyDescent="0.25">
      <c r="A45" s="9">
        <v>40</v>
      </c>
      <c r="B45" s="10">
        <v>150078</v>
      </c>
      <c r="C45" s="5" t="s">
        <v>39</v>
      </c>
      <c r="D45" s="153">
        <f t="shared" si="2"/>
        <v>0.7</v>
      </c>
      <c r="E45" s="153">
        <f t="shared" si="3"/>
        <v>0.7</v>
      </c>
      <c r="F45" s="154">
        <v>1</v>
      </c>
      <c r="G45" s="154">
        <v>1</v>
      </c>
      <c r="H45" s="154">
        <v>1</v>
      </c>
      <c r="I45" s="144" t="s">
        <v>559</v>
      </c>
    </row>
    <row r="46" spans="1:9" x14ac:dyDescent="0.25">
      <c r="A46" s="9">
        <v>41</v>
      </c>
      <c r="B46" s="10">
        <v>150079</v>
      </c>
      <c r="C46" s="5" t="s">
        <v>40</v>
      </c>
      <c r="D46" s="153">
        <f t="shared" si="2"/>
        <v>0.7</v>
      </c>
      <c r="E46" s="153">
        <f t="shared" si="3"/>
        <v>0.7</v>
      </c>
      <c r="F46" s="154">
        <v>1</v>
      </c>
      <c r="G46" s="154">
        <v>1</v>
      </c>
      <c r="H46" s="154">
        <v>1</v>
      </c>
      <c r="I46" s="144" t="s">
        <v>559</v>
      </c>
    </row>
    <row r="47" spans="1:9" hidden="1" x14ac:dyDescent="0.25">
      <c r="A47" s="9">
        <v>42</v>
      </c>
      <c r="B47" s="11">
        <v>150080</v>
      </c>
      <c r="C47" s="3" t="s">
        <v>545</v>
      </c>
      <c r="D47" s="153">
        <f t="shared" si="2"/>
        <v>0.8</v>
      </c>
      <c r="E47" s="153">
        <f t="shared" si="3"/>
        <v>0.82</v>
      </c>
      <c r="F47" s="154">
        <v>1</v>
      </c>
      <c r="G47" s="154">
        <v>1</v>
      </c>
      <c r="H47" s="154">
        <v>1</v>
      </c>
      <c r="I47" s="144" t="s">
        <v>560</v>
      </c>
    </row>
    <row r="48" spans="1:9" hidden="1" x14ac:dyDescent="0.25">
      <c r="A48" s="9">
        <v>43</v>
      </c>
      <c r="B48" s="10">
        <v>150081</v>
      </c>
      <c r="C48" s="3" t="s">
        <v>30</v>
      </c>
      <c r="D48" s="153">
        <f t="shared" si="2"/>
        <v>1</v>
      </c>
      <c r="E48" s="153">
        <f t="shared" si="3"/>
        <v>1</v>
      </c>
      <c r="F48" s="154">
        <v>1</v>
      </c>
      <c r="G48" s="154">
        <v>1</v>
      </c>
      <c r="H48" s="154">
        <v>1</v>
      </c>
      <c r="I48" s="144" t="s">
        <v>564</v>
      </c>
    </row>
    <row r="49" spans="1:9" x14ac:dyDescent="0.25">
      <c r="A49" s="9">
        <v>44</v>
      </c>
      <c r="B49" s="11">
        <v>150085</v>
      </c>
      <c r="C49" s="8" t="s">
        <v>68</v>
      </c>
      <c r="D49" s="153">
        <f t="shared" si="2"/>
        <v>0.7</v>
      </c>
      <c r="E49" s="153">
        <f t="shared" si="3"/>
        <v>0.7</v>
      </c>
      <c r="F49" s="154">
        <v>1</v>
      </c>
      <c r="G49" s="154">
        <v>1</v>
      </c>
      <c r="H49" s="154">
        <v>1</v>
      </c>
      <c r="I49" s="144" t="s">
        <v>559</v>
      </c>
    </row>
    <row r="50" spans="1:9" x14ac:dyDescent="0.25">
      <c r="A50" s="9">
        <v>45</v>
      </c>
      <c r="B50" s="12">
        <v>150086</v>
      </c>
      <c r="C50" s="4" t="s">
        <v>44</v>
      </c>
      <c r="D50" s="153">
        <f t="shared" si="2"/>
        <v>0.7</v>
      </c>
      <c r="E50" s="153">
        <f t="shared" si="3"/>
        <v>0.7</v>
      </c>
      <c r="F50" s="154">
        <v>1</v>
      </c>
      <c r="G50" s="154">
        <v>1</v>
      </c>
      <c r="H50" s="154">
        <v>1</v>
      </c>
      <c r="I50" s="144" t="s">
        <v>559</v>
      </c>
    </row>
    <row r="51" spans="1:9" x14ac:dyDescent="0.25">
      <c r="A51" s="9">
        <v>46</v>
      </c>
      <c r="B51" s="12">
        <v>150087</v>
      </c>
      <c r="C51" s="4" t="s">
        <v>41</v>
      </c>
      <c r="D51" s="153">
        <f t="shared" si="2"/>
        <v>0.7</v>
      </c>
      <c r="E51" s="153">
        <f t="shared" si="3"/>
        <v>0.7</v>
      </c>
      <c r="F51" s="154">
        <v>1</v>
      </c>
      <c r="G51" s="154">
        <v>1</v>
      </c>
      <c r="H51" s="154">
        <v>1</v>
      </c>
      <c r="I51" s="144" t="s">
        <v>559</v>
      </c>
    </row>
    <row r="52" spans="1:9" x14ac:dyDescent="0.25">
      <c r="A52" s="9">
        <v>47</v>
      </c>
      <c r="B52" s="12">
        <v>150088</v>
      </c>
      <c r="C52" s="4" t="s">
        <v>43</v>
      </c>
      <c r="D52" s="153">
        <f t="shared" si="2"/>
        <v>0.7</v>
      </c>
      <c r="E52" s="153">
        <f t="shared" si="3"/>
        <v>0.7</v>
      </c>
      <c r="F52" s="154">
        <v>1</v>
      </c>
      <c r="G52" s="154">
        <v>1</v>
      </c>
      <c r="H52" s="154">
        <v>1</v>
      </c>
      <c r="I52" s="144" t="s">
        <v>559</v>
      </c>
    </row>
    <row r="53" spans="1:9" x14ac:dyDescent="0.25">
      <c r="A53" s="9">
        <v>48</v>
      </c>
      <c r="B53" s="12">
        <v>150089</v>
      </c>
      <c r="C53" s="4" t="s">
        <v>42</v>
      </c>
      <c r="D53" s="153">
        <f t="shared" si="2"/>
        <v>0.7</v>
      </c>
      <c r="E53" s="153">
        <f t="shared" si="3"/>
        <v>0.7</v>
      </c>
      <c r="F53" s="154">
        <v>1</v>
      </c>
      <c r="G53" s="154">
        <v>1</v>
      </c>
      <c r="H53" s="154">
        <v>1</v>
      </c>
      <c r="I53" s="144" t="s">
        <v>559</v>
      </c>
    </row>
    <row r="54" spans="1:9" hidden="1" x14ac:dyDescent="0.25">
      <c r="A54" s="9">
        <v>49</v>
      </c>
      <c r="B54" s="10">
        <v>150097</v>
      </c>
      <c r="C54" s="2" t="s">
        <v>18</v>
      </c>
      <c r="D54" s="153">
        <f t="shared" si="2"/>
        <v>0.8</v>
      </c>
      <c r="E54" s="153">
        <f t="shared" si="3"/>
        <v>0.82</v>
      </c>
      <c r="F54" s="154">
        <v>1</v>
      </c>
      <c r="G54" s="154">
        <v>1</v>
      </c>
      <c r="H54" s="154">
        <v>1</v>
      </c>
      <c r="I54" s="144" t="s">
        <v>560</v>
      </c>
    </row>
    <row r="55" spans="1:9" hidden="1" x14ac:dyDescent="0.25">
      <c r="A55" s="9">
        <v>50</v>
      </c>
      <c r="B55" s="10">
        <v>150098</v>
      </c>
      <c r="C55" s="5" t="s">
        <v>31</v>
      </c>
      <c r="D55" s="153">
        <f t="shared" si="2"/>
        <v>0.88</v>
      </c>
      <c r="E55" s="153">
        <f t="shared" si="3"/>
        <v>0.89</v>
      </c>
      <c r="F55" s="154">
        <v>1</v>
      </c>
      <c r="G55" s="154">
        <v>1</v>
      </c>
      <c r="H55" s="154">
        <v>1</v>
      </c>
      <c r="I55" s="144" t="s">
        <v>562</v>
      </c>
    </row>
    <row r="56" spans="1:9" x14ac:dyDescent="0.25">
      <c r="A56" s="9">
        <v>51</v>
      </c>
      <c r="B56" s="11">
        <v>150100</v>
      </c>
      <c r="C56" s="3" t="s">
        <v>52</v>
      </c>
      <c r="D56" s="153">
        <f t="shared" si="2"/>
        <v>0.7</v>
      </c>
      <c r="E56" s="153">
        <f t="shared" si="3"/>
        <v>0.7</v>
      </c>
      <c r="F56" s="154">
        <v>1</v>
      </c>
      <c r="G56" s="154">
        <v>1</v>
      </c>
      <c r="H56" s="154">
        <v>1</v>
      </c>
      <c r="I56" s="144" t="s">
        <v>559</v>
      </c>
    </row>
    <row r="57" spans="1:9" x14ac:dyDescent="0.25">
      <c r="A57" s="9">
        <v>52</v>
      </c>
      <c r="B57" s="11">
        <v>150101</v>
      </c>
      <c r="C57" s="3" t="s">
        <v>48</v>
      </c>
      <c r="D57" s="153">
        <f t="shared" si="2"/>
        <v>0.7</v>
      </c>
      <c r="E57" s="153">
        <f t="shared" si="3"/>
        <v>0.7</v>
      </c>
      <c r="F57" s="154">
        <v>1</v>
      </c>
      <c r="G57" s="154">
        <v>1</v>
      </c>
      <c r="H57" s="154">
        <v>1</v>
      </c>
      <c r="I57" s="144" t="s">
        <v>559</v>
      </c>
    </row>
    <row r="58" spans="1:9" x14ac:dyDescent="0.25">
      <c r="A58" s="9">
        <v>53</v>
      </c>
      <c r="B58" s="11">
        <v>150102</v>
      </c>
      <c r="C58" s="3" t="s">
        <v>49</v>
      </c>
      <c r="D58" s="153">
        <f t="shared" si="2"/>
        <v>0.7</v>
      </c>
      <c r="E58" s="153">
        <f t="shared" si="3"/>
        <v>0.7</v>
      </c>
      <c r="F58" s="154">
        <v>1</v>
      </c>
      <c r="G58" s="154">
        <v>1</v>
      </c>
      <c r="H58" s="154">
        <v>1</v>
      </c>
      <c r="I58" s="144" t="s">
        <v>559</v>
      </c>
    </row>
    <row r="59" spans="1:9" x14ac:dyDescent="0.25">
      <c r="A59" s="9">
        <v>54</v>
      </c>
      <c r="B59" s="11">
        <v>150103</v>
      </c>
      <c r="C59" s="3" t="s">
        <v>35</v>
      </c>
      <c r="D59" s="153">
        <f t="shared" si="2"/>
        <v>0.7</v>
      </c>
      <c r="E59" s="153">
        <f t="shared" si="3"/>
        <v>0.7</v>
      </c>
      <c r="F59" s="154">
        <v>1</v>
      </c>
      <c r="G59" s="154">
        <v>1</v>
      </c>
      <c r="H59" s="154">
        <v>1</v>
      </c>
      <c r="I59" s="144" t="s">
        <v>559</v>
      </c>
    </row>
    <row r="60" spans="1:9" x14ac:dyDescent="0.25">
      <c r="A60" s="9">
        <v>55</v>
      </c>
      <c r="B60" s="11">
        <v>150105</v>
      </c>
      <c r="C60" s="3" t="s">
        <v>50</v>
      </c>
      <c r="D60" s="153">
        <f t="shared" si="2"/>
        <v>0.7</v>
      </c>
      <c r="E60" s="153">
        <f t="shared" si="3"/>
        <v>0.7</v>
      </c>
      <c r="F60" s="154">
        <v>1</v>
      </c>
      <c r="G60" s="154">
        <v>1</v>
      </c>
      <c r="H60" s="154">
        <v>1</v>
      </c>
      <c r="I60" s="144" t="s">
        <v>559</v>
      </c>
    </row>
    <row r="61" spans="1:9" hidden="1" x14ac:dyDescent="0.25">
      <c r="A61" s="9">
        <v>56</v>
      </c>
      <c r="B61" s="10">
        <v>150112</v>
      </c>
      <c r="C61" s="2" t="s">
        <v>24</v>
      </c>
      <c r="D61" s="153">
        <f t="shared" si="2"/>
        <v>0.88</v>
      </c>
      <c r="E61" s="153">
        <f t="shared" si="3"/>
        <v>0.89</v>
      </c>
      <c r="F61" s="154">
        <v>1</v>
      </c>
      <c r="G61" s="154">
        <v>1</v>
      </c>
      <c r="H61" s="154">
        <v>1</v>
      </c>
      <c r="I61" s="144" t="s">
        <v>562</v>
      </c>
    </row>
    <row r="62" spans="1:9" x14ac:dyDescent="0.25">
      <c r="A62" s="9">
        <v>57</v>
      </c>
      <c r="B62" s="10">
        <v>150113</v>
      </c>
      <c r="C62" s="5" t="s">
        <v>32</v>
      </c>
      <c r="D62" s="153">
        <f t="shared" si="2"/>
        <v>0.7</v>
      </c>
      <c r="E62" s="153">
        <f t="shared" si="3"/>
        <v>0.7</v>
      </c>
      <c r="F62" s="154">
        <v>1</v>
      </c>
      <c r="G62" s="154">
        <v>1</v>
      </c>
      <c r="H62" s="154">
        <v>1</v>
      </c>
      <c r="I62" s="144" t="s">
        <v>559</v>
      </c>
    </row>
    <row r="63" spans="1:9" x14ac:dyDescent="0.25">
      <c r="A63" s="9">
        <v>58</v>
      </c>
      <c r="B63" s="11">
        <v>150116</v>
      </c>
      <c r="C63" s="3" t="s">
        <v>53</v>
      </c>
      <c r="D63" s="153">
        <f t="shared" si="2"/>
        <v>0.7</v>
      </c>
      <c r="E63" s="153">
        <f t="shared" si="3"/>
        <v>0.7</v>
      </c>
      <c r="F63" s="154">
        <v>1</v>
      </c>
      <c r="G63" s="154">
        <v>1</v>
      </c>
      <c r="H63" s="154">
        <v>1</v>
      </c>
      <c r="I63" s="144" t="s">
        <v>559</v>
      </c>
    </row>
    <row r="64" spans="1:9" x14ac:dyDescent="0.25">
      <c r="A64" s="9">
        <v>59</v>
      </c>
      <c r="B64" s="11">
        <v>150117</v>
      </c>
      <c r="C64" s="3" t="s">
        <v>54</v>
      </c>
      <c r="D64" s="153">
        <f t="shared" si="2"/>
        <v>0.7</v>
      </c>
      <c r="E64" s="153">
        <f t="shared" si="3"/>
        <v>0.7</v>
      </c>
      <c r="F64" s="154">
        <v>1</v>
      </c>
      <c r="G64" s="154">
        <v>1</v>
      </c>
      <c r="H64" s="154">
        <v>1</v>
      </c>
      <c r="I64" s="144" t="s">
        <v>559</v>
      </c>
    </row>
    <row r="65" spans="1:9" x14ac:dyDescent="0.25">
      <c r="A65" s="9">
        <v>60</v>
      </c>
      <c r="B65" s="11">
        <v>150118</v>
      </c>
      <c r="C65" s="3" t="s">
        <v>55</v>
      </c>
      <c r="D65" s="153">
        <f t="shared" si="2"/>
        <v>0.7</v>
      </c>
      <c r="E65" s="153">
        <f t="shared" si="3"/>
        <v>0.7</v>
      </c>
      <c r="F65" s="154">
        <v>1</v>
      </c>
      <c r="G65" s="154">
        <v>1</v>
      </c>
      <c r="H65" s="154">
        <v>1</v>
      </c>
      <c r="I65" s="144" t="s">
        <v>559</v>
      </c>
    </row>
    <row r="66" spans="1:9" x14ac:dyDescent="0.25">
      <c r="A66" s="9">
        <v>61</v>
      </c>
      <c r="B66" s="11">
        <v>150119</v>
      </c>
      <c r="C66" s="3" t="s">
        <v>56</v>
      </c>
      <c r="D66" s="153">
        <f t="shared" si="2"/>
        <v>0.7</v>
      </c>
      <c r="E66" s="153">
        <f t="shared" si="3"/>
        <v>0.7</v>
      </c>
      <c r="F66" s="154">
        <v>1</v>
      </c>
      <c r="G66" s="154">
        <v>1</v>
      </c>
      <c r="H66" s="154">
        <v>1</v>
      </c>
      <c r="I66" s="144" t="s">
        <v>559</v>
      </c>
    </row>
    <row r="67" spans="1:9" x14ac:dyDescent="0.25">
      <c r="A67" s="9">
        <v>62</v>
      </c>
      <c r="B67" s="11">
        <v>150120</v>
      </c>
      <c r="C67" s="3" t="s">
        <v>57</v>
      </c>
      <c r="D67" s="153">
        <f t="shared" si="2"/>
        <v>0.7</v>
      </c>
      <c r="E67" s="153">
        <f t="shared" si="3"/>
        <v>0.7</v>
      </c>
      <c r="F67" s="154">
        <v>1</v>
      </c>
      <c r="G67" s="154">
        <v>1</v>
      </c>
      <c r="H67" s="154">
        <v>1</v>
      </c>
      <c r="I67" s="144" t="s">
        <v>559</v>
      </c>
    </row>
    <row r="68" spans="1:9" x14ac:dyDescent="0.25">
      <c r="A68" s="9">
        <v>63</v>
      </c>
      <c r="B68" s="11">
        <v>150121</v>
      </c>
      <c r="C68" s="3" t="s">
        <v>58</v>
      </c>
      <c r="D68" s="153">
        <f t="shared" si="2"/>
        <v>0.7</v>
      </c>
      <c r="E68" s="153">
        <f t="shared" si="3"/>
        <v>0.7</v>
      </c>
      <c r="F68" s="154">
        <v>1</v>
      </c>
      <c r="G68" s="154">
        <v>1</v>
      </c>
      <c r="H68" s="154">
        <v>1</v>
      </c>
      <c r="I68" s="144" t="s">
        <v>559</v>
      </c>
    </row>
    <row r="69" spans="1:9" x14ac:dyDescent="0.25">
      <c r="A69" s="9">
        <v>64</v>
      </c>
      <c r="B69" s="11">
        <v>150122</v>
      </c>
      <c r="C69" s="3" t="s">
        <v>59</v>
      </c>
      <c r="D69" s="153">
        <f t="shared" si="2"/>
        <v>0.7</v>
      </c>
      <c r="E69" s="153">
        <f t="shared" si="3"/>
        <v>0.7</v>
      </c>
      <c r="F69" s="154">
        <v>1</v>
      </c>
      <c r="G69" s="154">
        <v>1</v>
      </c>
      <c r="H69" s="154">
        <v>1</v>
      </c>
      <c r="I69" s="144" t="s">
        <v>559</v>
      </c>
    </row>
    <row r="70" spans="1:9" x14ac:dyDescent="0.25">
      <c r="A70" s="9">
        <v>65</v>
      </c>
      <c r="B70" s="11">
        <v>150123</v>
      </c>
      <c r="C70" s="8" t="s">
        <v>60</v>
      </c>
      <c r="D70" s="153">
        <f t="shared" ref="D70:D84" si="4">VLOOKUP(I70,UROV,2,0)</f>
        <v>0.7</v>
      </c>
      <c r="E70" s="153">
        <f t="shared" ref="E70:E84" si="5">VLOOKUP(I70,UROV,3,0)</f>
        <v>0.7</v>
      </c>
      <c r="F70" s="154">
        <v>1</v>
      </c>
      <c r="G70" s="154">
        <v>1</v>
      </c>
      <c r="H70" s="154">
        <v>1</v>
      </c>
      <c r="I70" s="144" t="s">
        <v>559</v>
      </c>
    </row>
    <row r="71" spans="1:9" x14ac:dyDescent="0.25">
      <c r="A71" s="9">
        <v>66</v>
      </c>
      <c r="B71" s="11">
        <v>150124</v>
      </c>
      <c r="C71" s="8" t="s">
        <v>61</v>
      </c>
      <c r="D71" s="153">
        <f t="shared" si="4"/>
        <v>0.7</v>
      </c>
      <c r="E71" s="153">
        <f t="shared" si="5"/>
        <v>0.7</v>
      </c>
      <c r="F71" s="154">
        <v>1</v>
      </c>
      <c r="G71" s="154">
        <v>1</v>
      </c>
      <c r="H71" s="154">
        <v>1</v>
      </c>
      <c r="I71" s="144" t="s">
        <v>559</v>
      </c>
    </row>
    <row r="72" spans="1:9" x14ac:dyDescent="0.25">
      <c r="A72" s="9">
        <v>67</v>
      </c>
      <c r="B72" s="11">
        <v>150125</v>
      </c>
      <c r="C72" s="8" t="s">
        <v>62</v>
      </c>
      <c r="D72" s="153">
        <f t="shared" si="4"/>
        <v>0.7</v>
      </c>
      <c r="E72" s="153">
        <f t="shared" si="5"/>
        <v>0.7</v>
      </c>
      <c r="F72" s="154">
        <v>1</v>
      </c>
      <c r="G72" s="154">
        <v>1</v>
      </c>
      <c r="H72" s="154">
        <v>1</v>
      </c>
      <c r="I72" s="144" t="s">
        <v>559</v>
      </c>
    </row>
    <row r="73" spans="1:9" x14ac:dyDescent="0.25">
      <c r="A73" s="9">
        <v>68</v>
      </c>
      <c r="B73" s="11">
        <v>150126</v>
      </c>
      <c r="C73" s="8" t="s">
        <v>63</v>
      </c>
      <c r="D73" s="153">
        <f t="shared" si="4"/>
        <v>0.7</v>
      </c>
      <c r="E73" s="153">
        <f t="shared" si="5"/>
        <v>0.7</v>
      </c>
      <c r="F73" s="154">
        <v>1</v>
      </c>
      <c r="G73" s="154">
        <v>1</v>
      </c>
      <c r="H73" s="154">
        <v>1</v>
      </c>
      <c r="I73" s="144" t="s">
        <v>559</v>
      </c>
    </row>
    <row r="74" spans="1:9" x14ac:dyDescent="0.25">
      <c r="A74" s="9">
        <v>69</v>
      </c>
      <c r="B74" s="11">
        <v>150127</v>
      </c>
      <c r="C74" s="8" t="s">
        <v>64</v>
      </c>
      <c r="D74" s="153">
        <f t="shared" si="4"/>
        <v>0.7</v>
      </c>
      <c r="E74" s="153">
        <f t="shared" si="5"/>
        <v>0.7</v>
      </c>
      <c r="F74" s="154">
        <v>1</v>
      </c>
      <c r="G74" s="154">
        <v>1</v>
      </c>
      <c r="H74" s="154">
        <v>1</v>
      </c>
      <c r="I74" s="144" t="s">
        <v>559</v>
      </c>
    </row>
    <row r="75" spans="1:9" x14ac:dyDescent="0.25">
      <c r="A75" s="9">
        <v>70</v>
      </c>
      <c r="B75" s="11">
        <v>150128</v>
      </c>
      <c r="C75" s="8" t="s">
        <v>65</v>
      </c>
      <c r="D75" s="153">
        <f t="shared" si="4"/>
        <v>0.7</v>
      </c>
      <c r="E75" s="153">
        <f t="shared" si="5"/>
        <v>0.7</v>
      </c>
      <c r="F75" s="154">
        <v>1</v>
      </c>
      <c r="G75" s="154">
        <v>1</v>
      </c>
      <c r="H75" s="154">
        <v>1</v>
      </c>
      <c r="I75" s="144" t="s">
        <v>559</v>
      </c>
    </row>
    <row r="76" spans="1:9" x14ac:dyDescent="0.25">
      <c r="A76" s="9">
        <v>71</v>
      </c>
      <c r="B76" s="11">
        <v>150129</v>
      </c>
      <c r="C76" s="8" t="s">
        <v>66</v>
      </c>
      <c r="D76" s="153">
        <f t="shared" si="4"/>
        <v>0.7</v>
      </c>
      <c r="E76" s="153">
        <f t="shared" si="5"/>
        <v>0.7</v>
      </c>
      <c r="F76" s="154">
        <v>1</v>
      </c>
      <c r="G76" s="154">
        <v>1</v>
      </c>
      <c r="H76" s="154">
        <v>1</v>
      </c>
      <c r="I76" s="144" t="s">
        <v>559</v>
      </c>
    </row>
    <row r="77" spans="1:9" hidden="1" x14ac:dyDescent="0.25">
      <c r="A77" s="9">
        <v>72</v>
      </c>
      <c r="B77" s="11">
        <v>150130</v>
      </c>
      <c r="C77" s="8" t="s">
        <v>67</v>
      </c>
      <c r="D77" s="153">
        <f t="shared" si="4"/>
        <v>0.8</v>
      </c>
      <c r="E77" s="153">
        <f t="shared" si="5"/>
        <v>0.82</v>
      </c>
      <c r="F77" s="154">
        <v>1</v>
      </c>
      <c r="G77" s="154">
        <v>1</v>
      </c>
      <c r="H77" s="154">
        <v>1</v>
      </c>
      <c r="I77" s="144" t="s">
        <v>560</v>
      </c>
    </row>
    <row r="78" spans="1:9" x14ac:dyDescent="0.25">
      <c r="A78" s="9">
        <v>73</v>
      </c>
      <c r="B78" s="11">
        <v>150131</v>
      </c>
      <c r="C78" s="8" t="s">
        <v>70</v>
      </c>
      <c r="D78" s="153">
        <f t="shared" si="4"/>
        <v>0.7</v>
      </c>
      <c r="E78" s="153">
        <f t="shared" si="5"/>
        <v>0.7</v>
      </c>
      <c r="F78" s="154">
        <v>1</v>
      </c>
      <c r="G78" s="154">
        <v>1</v>
      </c>
      <c r="H78" s="154">
        <v>1</v>
      </c>
      <c r="I78" s="144" t="s">
        <v>559</v>
      </c>
    </row>
    <row r="79" spans="1:9" x14ac:dyDescent="0.25">
      <c r="A79" s="9">
        <v>74</v>
      </c>
      <c r="B79" s="11">
        <v>150132</v>
      </c>
      <c r="C79" s="8" t="s">
        <v>71</v>
      </c>
      <c r="D79" s="153">
        <f t="shared" si="4"/>
        <v>0.7</v>
      </c>
      <c r="E79" s="153">
        <f t="shared" si="5"/>
        <v>0.7</v>
      </c>
      <c r="F79" s="154">
        <v>1</v>
      </c>
      <c r="G79" s="154">
        <v>1</v>
      </c>
      <c r="H79" s="154">
        <v>1</v>
      </c>
      <c r="I79" s="144" t="s">
        <v>559</v>
      </c>
    </row>
    <row r="80" spans="1:9" x14ac:dyDescent="0.25">
      <c r="A80" s="9">
        <v>75</v>
      </c>
      <c r="B80" s="11">
        <v>150133</v>
      </c>
      <c r="C80" s="8" t="s">
        <v>72</v>
      </c>
      <c r="D80" s="153">
        <f t="shared" si="4"/>
        <v>0.7</v>
      </c>
      <c r="E80" s="153">
        <f t="shared" si="5"/>
        <v>0.7</v>
      </c>
      <c r="F80" s="154">
        <v>1</v>
      </c>
      <c r="G80" s="154">
        <v>1</v>
      </c>
      <c r="H80" s="154">
        <v>1</v>
      </c>
      <c r="I80" s="144" t="s">
        <v>559</v>
      </c>
    </row>
    <row r="81" spans="1:9" x14ac:dyDescent="0.25">
      <c r="A81" s="9">
        <v>76</v>
      </c>
      <c r="B81" s="11">
        <v>150134</v>
      </c>
      <c r="C81" s="8" t="s">
        <v>73</v>
      </c>
      <c r="D81" s="153">
        <f t="shared" si="4"/>
        <v>0.7</v>
      </c>
      <c r="E81" s="153">
        <f t="shared" si="5"/>
        <v>0.7</v>
      </c>
      <c r="F81" s="154">
        <v>1</v>
      </c>
      <c r="G81" s="154">
        <v>1</v>
      </c>
      <c r="H81" s="154">
        <v>1</v>
      </c>
      <c r="I81" s="144" t="s">
        <v>559</v>
      </c>
    </row>
    <row r="82" spans="1:9" hidden="1" x14ac:dyDescent="0.25">
      <c r="A82" s="9">
        <v>77</v>
      </c>
      <c r="B82" s="11">
        <v>150135</v>
      </c>
      <c r="C82" s="8" t="s">
        <v>74</v>
      </c>
      <c r="D82" s="153">
        <f t="shared" si="4"/>
        <v>0.8</v>
      </c>
      <c r="E82" s="153">
        <f t="shared" si="5"/>
        <v>0.82</v>
      </c>
      <c r="F82" s="154">
        <v>1</v>
      </c>
      <c r="G82" s="154">
        <v>1</v>
      </c>
      <c r="H82" s="154">
        <v>1</v>
      </c>
      <c r="I82" s="144" t="s">
        <v>560</v>
      </c>
    </row>
    <row r="83" spans="1:9" x14ac:dyDescent="0.25">
      <c r="A83" s="9">
        <v>78</v>
      </c>
      <c r="B83" s="11">
        <v>150136</v>
      </c>
      <c r="C83" s="8" t="s">
        <v>75</v>
      </c>
      <c r="D83" s="153">
        <f t="shared" si="4"/>
        <v>0.7</v>
      </c>
      <c r="E83" s="153">
        <f t="shared" si="5"/>
        <v>0.7</v>
      </c>
      <c r="F83" s="154">
        <v>1</v>
      </c>
      <c r="G83" s="154">
        <v>1</v>
      </c>
      <c r="H83" s="154">
        <v>1</v>
      </c>
      <c r="I83" s="144" t="s">
        <v>559</v>
      </c>
    </row>
    <row r="84" spans="1:9" x14ac:dyDescent="0.25">
      <c r="A84" s="9">
        <v>79</v>
      </c>
      <c r="B84" s="11">
        <v>150137</v>
      </c>
      <c r="C84" s="8" t="s">
        <v>76</v>
      </c>
      <c r="D84" s="153">
        <f t="shared" si="4"/>
        <v>0.7</v>
      </c>
      <c r="E84" s="153">
        <f t="shared" si="5"/>
        <v>0.7</v>
      </c>
      <c r="F84" s="154">
        <v>1</v>
      </c>
      <c r="G84" s="154">
        <v>1</v>
      </c>
      <c r="H84" s="154">
        <v>1</v>
      </c>
      <c r="I84" s="144" t="s">
        <v>559</v>
      </c>
    </row>
    <row r="85" spans="1:9" x14ac:dyDescent="0.25">
      <c r="A85" s="9">
        <v>80</v>
      </c>
      <c r="B85" s="11">
        <v>150138</v>
      </c>
      <c r="C85" s="8" t="s">
        <v>572</v>
      </c>
      <c r="D85" s="153">
        <f>VLOOKUP(I85,UROV,2,0)</f>
        <v>0.7</v>
      </c>
      <c r="E85" s="153">
        <f>VLOOKUP(I85,UROV,3,0)</f>
        <v>0.7</v>
      </c>
      <c r="F85" s="154">
        <v>1</v>
      </c>
      <c r="G85" s="154">
        <v>1</v>
      </c>
      <c r="H85" s="154">
        <v>1</v>
      </c>
      <c r="I85" s="144" t="s">
        <v>559</v>
      </c>
    </row>
  </sheetData>
  <autoFilter ref="A3:I85">
    <filterColumn colId="3" showButton="0"/>
    <filterColumn colId="4" showButton="0"/>
    <filterColumn colId="5" showButton="0"/>
    <filterColumn colId="6" showButton="0"/>
    <filterColumn colId="8">
      <filters>
        <filter val="1.1"/>
      </filters>
    </filterColumn>
  </autoFilter>
  <sortState ref="B2:C80">
    <sortCondition ref="B2"/>
  </sortState>
  <mergeCells count="5">
    <mergeCell ref="A3:A5"/>
    <mergeCell ref="B3:B5"/>
    <mergeCell ref="D3:H4"/>
    <mergeCell ref="I3:I5"/>
    <mergeCell ref="C3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6"/>
  <sheetViews>
    <sheetView workbookViewId="0">
      <pane ySplit="1" topLeftCell="A344" activePane="bottomLeft" state="frozen"/>
      <selection pane="bottomLeft" activeCell="I362" sqref="I362"/>
    </sheetView>
  </sheetViews>
  <sheetFormatPr defaultRowHeight="15.75" x14ac:dyDescent="0.25"/>
  <cols>
    <col min="1" max="1" width="14.85546875" style="69" customWidth="1"/>
    <col min="2" max="2" width="110" style="72" customWidth="1"/>
    <col min="3" max="3" width="16.140625" style="134" customWidth="1"/>
    <col min="4" max="4" width="40.85546875" style="70" customWidth="1"/>
    <col min="5" max="5" width="13.85546875" style="70" customWidth="1"/>
    <col min="6" max="6" width="7.85546875" style="70" customWidth="1"/>
    <col min="7" max="7" width="12.140625" customWidth="1"/>
  </cols>
  <sheetData>
    <row r="1" spans="1:7" s="15" customFormat="1" ht="42.75" customHeight="1" x14ac:dyDescent="0.25">
      <c r="A1" s="67" t="s">
        <v>82</v>
      </c>
      <c r="B1" s="71" t="s">
        <v>83</v>
      </c>
      <c r="C1" s="129" t="s">
        <v>84</v>
      </c>
      <c r="D1" s="68" t="s">
        <v>85</v>
      </c>
      <c r="E1" s="68" t="s">
        <v>86</v>
      </c>
      <c r="F1" s="68" t="s">
        <v>495</v>
      </c>
      <c r="G1" s="90" t="s">
        <v>555</v>
      </c>
    </row>
    <row r="2" spans="1:7" s="16" customFormat="1" x14ac:dyDescent="0.25">
      <c r="A2" s="76">
        <v>20171001</v>
      </c>
      <c r="B2" s="77" t="s">
        <v>87</v>
      </c>
      <c r="C2" s="130">
        <v>0.5</v>
      </c>
      <c r="D2" s="79" t="s">
        <v>88</v>
      </c>
      <c r="E2" s="78">
        <v>0.5</v>
      </c>
      <c r="F2" s="80" t="s">
        <v>508</v>
      </c>
      <c r="G2" s="15">
        <v>1</v>
      </c>
    </row>
    <row r="3" spans="1:7" s="16" customFormat="1" x14ac:dyDescent="0.25">
      <c r="A3" s="76">
        <v>20171002</v>
      </c>
      <c r="B3" s="77" t="s">
        <v>89</v>
      </c>
      <c r="C3" s="130">
        <v>0.93</v>
      </c>
      <c r="D3" s="79" t="s">
        <v>90</v>
      </c>
      <c r="E3" s="78">
        <v>0.8</v>
      </c>
      <c r="F3" s="80" t="s">
        <v>508</v>
      </c>
      <c r="G3" s="15">
        <v>1</v>
      </c>
    </row>
    <row r="4" spans="1:7" s="16" customFormat="1" x14ac:dyDescent="0.25">
      <c r="A4" s="76">
        <v>20171003</v>
      </c>
      <c r="B4" s="77" t="s">
        <v>91</v>
      </c>
      <c r="C4" s="130">
        <v>0.28000000000000003</v>
      </c>
      <c r="D4" s="79" t="s">
        <v>90</v>
      </c>
      <c r="E4" s="78">
        <v>0.8</v>
      </c>
      <c r="F4" s="80" t="s">
        <v>508</v>
      </c>
      <c r="G4" s="15">
        <v>1</v>
      </c>
    </row>
    <row r="5" spans="1:7" s="16" customFormat="1" x14ac:dyDescent="0.25">
      <c r="A5" s="76">
        <v>20171004</v>
      </c>
      <c r="B5" s="77" t="s">
        <v>92</v>
      </c>
      <c r="C5" s="130">
        <v>0.98</v>
      </c>
      <c r="D5" s="79" t="s">
        <v>90</v>
      </c>
      <c r="E5" s="78">
        <v>0.8</v>
      </c>
      <c r="F5" s="80" t="s">
        <v>508</v>
      </c>
      <c r="G5" s="15">
        <v>1</v>
      </c>
    </row>
    <row r="6" spans="1:7" s="16" customFormat="1" x14ac:dyDescent="0.25">
      <c r="A6" s="76">
        <v>20171005</v>
      </c>
      <c r="B6" s="77" t="s">
        <v>93</v>
      </c>
      <c r="C6" s="130">
        <v>1.01</v>
      </c>
      <c r="D6" s="79" t="s">
        <v>90</v>
      </c>
      <c r="E6" s="78">
        <v>0.8</v>
      </c>
      <c r="F6" s="80" t="s">
        <v>508</v>
      </c>
      <c r="G6" s="15">
        <v>1</v>
      </c>
    </row>
    <row r="7" spans="1:7" s="16" customFormat="1" x14ac:dyDescent="0.25">
      <c r="A7" s="76">
        <v>20171006</v>
      </c>
      <c r="B7" s="77" t="s">
        <v>94</v>
      </c>
      <c r="C7" s="130">
        <v>0.74</v>
      </c>
      <c r="D7" s="79" t="s">
        <v>90</v>
      </c>
      <c r="E7" s="78">
        <v>0.8</v>
      </c>
      <c r="F7" s="80" t="s">
        <v>508</v>
      </c>
      <c r="G7" s="15">
        <v>1</v>
      </c>
    </row>
    <row r="8" spans="1:7" s="16" customFormat="1" x14ac:dyDescent="0.25">
      <c r="A8" s="76">
        <v>20171007</v>
      </c>
      <c r="B8" s="77" t="s">
        <v>95</v>
      </c>
      <c r="C8" s="130">
        <v>3.21</v>
      </c>
      <c r="D8" s="79" t="s">
        <v>90</v>
      </c>
      <c r="E8" s="78">
        <v>0.8</v>
      </c>
      <c r="F8" s="80" t="s">
        <v>508</v>
      </c>
      <c r="G8" s="15">
        <v>1</v>
      </c>
    </row>
    <row r="9" spans="1:7" s="16" customFormat="1" x14ac:dyDescent="0.25">
      <c r="A9" s="76">
        <v>20171008</v>
      </c>
      <c r="B9" s="77" t="s">
        <v>96</v>
      </c>
      <c r="C9" s="130">
        <v>0.71</v>
      </c>
      <c r="D9" s="79" t="s">
        <v>90</v>
      </c>
      <c r="E9" s="78">
        <v>0.8</v>
      </c>
      <c r="F9" s="80" t="s">
        <v>508</v>
      </c>
      <c r="G9" s="15">
        <v>1</v>
      </c>
    </row>
    <row r="10" spans="1:7" s="16" customFormat="1" ht="31.5" customHeight="1" x14ac:dyDescent="0.25">
      <c r="A10" s="76">
        <v>20171009</v>
      </c>
      <c r="B10" s="81" t="s">
        <v>97</v>
      </c>
      <c r="C10" s="130">
        <v>0.89</v>
      </c>
      <c r="D10" s="79" t="s">
        <v>90</v>
      </c>
      <c r="E10" s="78">
        <v>0.8</v>
      </c>
      <c r="F10" s="80" t="s">
        <v>508</v>
      </c>
      <c r="G10" s="15">
        <v>1</v>
      </c>
    </row>
    <row r="11" spans="1:7" s="16" customFormat="1" x14ac:dyDescent="0.25">
      <c r="A11" s="76">
        <v>20171010</v>
      </c>
      <c r="B11" s="77" t="s">
        <v>98</v>
      </c>
      <c r="C11" s="130">
        <v>0.46</v>
      </c>
      <c r="D11" s="79" t="s">
        <v>90</v>
      </c>
      <c r="E11" s="78">
        <v>0.8</v>
      </c>
      <c r="F11" s="80" t="s">
        <v>508</v>
      </c>
      <c r="G11" s="15">
        <v>1</v>
      </c>
    </row>
    <row r="12" spans="1:7" s="16" customFormat="1" x14ac:dyDescent="0.25">
      <c r="A12" s="76">
        <v>20171011</v>
      </c>
      <c r="B12" s="77" t="s">
        <v>99</v>
      </c>
      <c r="C12" s="130">
        <v>0.39</v>
      </c>
      <c r="D12" s="79" t="s">
        <v>90</v>
      </c>
      <c r="E12" s="78">
        <v>0.8</v>
      </c>
      <c r="F12" s="80" t="s">
        <v>508</v>
      </c>
      <c r="G12" s="15">
        <v>1</v>
      </c>
    </row>
    <row r="13" spans="1:7" s="16" customFormat="1" x14ac:dyDescent="0.25">
      <c r="A13" s="76">
        <v>20171012</v>
      </c>
      <c r="B13" s="77" t="s">
        <v>100</v>
      </c>
      <c r="C13" s="130">
        <v>0.57999999999999996</v>
      </c>
      <c r="D13" s="79" t="s">
        <v>90</v>
      </c>
      <c r="E13" s="78">
        <v>0.8</v>
      </c>
      <c r="F13" s="80" t="s">
        <v>508</v>
      </c>
      <c r="G13" s="15">
        <v>1</v>
      </c>
    </row>
    <row r="14" spans="1:7" s="16" customFormat="1" x14ac:dyDescent="0.25">
      <c r="A14" s="76">
        <v>20171013</v>
      </c>
      <c r="B14" s="77" t="s">
        <v>101</v>
      </c>
      <c r="C14" s="130">
        <v>1.17</v>
      </c>
      <c r="D14" s="79" t="s">
        <v>90</v>
      </c>
      <c r="E14" s="78">
        <v>0.8</v>
      </c>
      <c r="F14" s="80" t="s">
        <v>508</v>
      </c>
      <c r="G14" s="15">
        <v>1</v>
      </c>
    </row>
    <row r="15" spans="1:7" s="16" customFormat="1" x14ac:dyDescent="0.25">
      <c r="A15" s="76">
        <v>20171014</v>
      </c>
      <c r="B15" s="77" t="s">
        <v>102</v>
      </c>
      <c r="C15" s="130">
        <v>2.2000000000000002</v>
      </c>
      <c r="D15" s="79" t="s">
        <v>90</v>
      </c>
      <c r="E15" s="78">
        <v>0.8</v>
      </c>
      <c r="F15" s="80" t="s">
        <v>508</v>
      </c>
      <c r="G15" s="15">
        <v>1</v>
      </c>
    </row>
    <row r="16" spans="1:7" s="16" customFormat="1" x14ac:dyDescent="0.25">
      <c r="A16" s="76">
        <v>20171015</v>
      </c>
      <c r="B16" s="77" t="s">
        <v>103</v>
      </c>
      <c r="C16" s="130">
        <v>1.1499999999999999</v>
      </c>
      <c r="D16" s="79" t="s">
        <v>104</v>
      </c>
      <c r="E16" s="78">
        <v>0.34</v>
      </c>
      <c r="F16" s="80" t="s">
        <v>508</v>
      </c>
      <c r="G16" s="15">
        <v>1</v>
      </c>
    </row>
    <row r="17" spans="1:8" s="16" customFormat="1" x14ac:dyDescent="0.25">
      <c r="A17" s="76">
        <v>20171016</v>
      </c>
      <c r="B17" s="77" t="s">
        <v>105</v>
      </c>
      <c r="C17" s="130">
        <v>0.27</v>
      </c>
      <c r="D17" s="79" t="s">
        <v>104</v>
      </c>
      <c r="E17" s="78">
        <v>0.34</v>
      </c>
      <c r="F17" s="80" t="s">
        <v>508</v>
      </c>
      <c r="G17" s="15">
        <v>1</v>
      </c>
    </row>
    <row r="18" spans="1:8" s="16" customFormat="1" x14ac:dyDescent="0.25">
      <c r="A18" s="76">
        <v>20171017</v>
      </c>
      <c r="B18" s="77" t="s">
        <v>106</v>
      </c>
      <c r="C18" s="130">
        <v>0.89</v>
      </c>
      <c r="D18" s="79" t="s">
        <v>107</v>
      </c>
      <c r="E18" s="78">
        <v>1.04</v>
      </c>
      <c r="F18" s="80" t="s">
        <v>508</v>
      </c>
      <c r="G18" s="15">
        <v>0</v>
      </c>
    </row>
    <row r="19" spans="1:8" s="16" customFormat="1" x14ac:dyDescent="0.25">
      <c r="A19" s="76">
        <v>20171018</v>
      </c>
      <c r="B19" s="77" t="s">
        <v>108</v>
      </c>
      <c r="C19" s="130">
        <v>2.0099999999999998</v>
      </c>
      <c r="D19" s="79" t="s">
        <v>107</v>
      </c>
      <c r="E19" s="78">
        <v>1.04</v>
      </c>
      <c r="F19" s="80" t="s">
        <v>508</v>
      </c>
      <c r="G19" s="15">
        <v>1</v>
      </c>
    </row>
    <row r="20" spans="1:8" s="16" customFormat="1" x14ac:dyDescent="0.25">
      <c r="A20" s="76">
        <v>20171019</v>
      </c>
      <c r="B20" s="77" t="s">
        <v>109</v>
      </c>
      <c r="C20" s="130">
        <v>0.86</v>
      </c>
      <c r="D20" s="79" t="s">
        <v>107</v>
      </c>
      <c r="E20" s="78">
        <v>1.04</v>
      </c>
      <c r="F20" s="80" t="s">
        <v>508</v>
      </c>
      <c r="G20" s="15">
        <v>1</v>
      </c>
    </row>
    <row r="21" spans="1:8" s="16" customFormat="1" x14ac:dyDescent="0.25">
      <c r="A21" s="76">
        <v>20171020</v>
      </c>
      <c r="B21" s="77" t="s">
        <v>110</v>
      </c>
      <c r="C21" s="130">
        <v>1.21</v>
      </c>
      <c r="D21" s="79" t="s">
        <v>107</v>
      </c>
      <c r="E21" s="78">
        <v>1.04</v>
      </c>
      <c r="F21" s="80" t="s">
        <v>508</v>
      </c>
      <c r="G21" s="15">
        <v>1</v>
      </c>
    </row>
    <row r="22" spans="1:8" s="16" customFormat="1" x14ac:dyDescent="0.25">
      <c r="A22" s="76">
        <v>20171021</v>
      </c>
      <c r="B22" s="77" t="s">
        <v>111</v>
      </c>
      <c r="C22" s="130">
        <v>0.93</v>
      </c>
      <c r="D22" s="79" t="s">
        <v>107</v>
      </c>
      <c r="E22" s="78">
        <v>1.04</v>
      </c>
      <c r="F22" s="80" t="s">
        <v>508</v>
      </c>
      <c r="G22" s="15">
        <v>1</v>
      </c>
    </row>
    <row r="23" spans="1:8" s="16" customFormat="1" x14ac:dyDescent="0.25">
      <c r="A23" s="76">
        <v>20171022</v>
      </c>
      <c r="B23" s="77" t="s">
        <v>112</v>
      </c>
      <c r="C23" s="130">
        <v>1.1200000000000001</v>
      </c>
      <c r="D23" s="79" t="s">
        <v>113</v>
      </c>
      <c r="E23" s="78">
        <v>1.37</v>
      </c>
      <c r="F23" s="80" t="s">
        <v>508</v>
      </c>
      <c r="G23" s="15">
        <v>1</v>
      </c>
    </row>
    <row r="24" spans="1:8" s="16" customFormat="1" x14ac:dyDescent="0.25">
      <c r="A24" s="76">
        <v>20171023</v>
      </c>
      <c r="B24" s="77" t="s">
        <v>114</v>
      </c>
      <c r="C24" s="130">
        <v>1.49</v>
      </c>
      <c r="D24" s="79" t="s">
        <v>113</v>
      </c>
      <c r="E24" s="78">
        <v>1.37</v>
      </c>
      <c r="F24" s="80" t="s">
        <v>508</v>
      </c>
      <c r="G24" s="15">
        <v>1</v>
      </c>
    </row>
    <row r="25" spans="1:8" s="16" customFormat="1" x14ac:dyDescent="0.25">
      <c r="A25" s="76">
        <v>20171024</v>
      </c>
      <c r="B25" s="77" t="s">
        <v>115</v>
      </c>
      <c r="C25" s="130">
        <v>5.32</v>
      </c>
      <c r="D25" s="79" t="s">
        <v>113</v>
      </c>
      <c r="E25" s="78">
        <v>1.37</v>
      </c>
      <c r="F25" s="80" t="s">
        <v>508</v>
      </c>
      <c r="G25" s="15">
        <v>1</v>
      </c>
    </row>
    <row r="26" spans="1:8" s="16" customFormat="1" x14ac:dyDescent="0.25">
      <c r="A26" s="76">
        <v>20171025</v>
      </c>
      <c r="B26" s="77" t="s">
        <v>116</v>
      </c>
      <c r="C26" s="130">
        <v>1.04</v>
      </c>
      <c r="D26" s="79" t="s">
        <v>113</v>
      </c>
      <c r="E26" s="78">
        <v>1.37</v>
      </c>
      <c r="F26" s="80" t="s">
        <v>508</v>
      </c>
      <c r="G26" s="15">
        <v>1</v>
      </c>
    </row>
    <row r="27" spans="1:8" s="16" customFormat="1" x14ac:dyDescent="0.25">
      <c r="A27" s="76">
        <v>20171026</v>
      </c>
      <c r="B27" s="77" t="s">
        <v>117</v>
      </c>
      <c r="C27" s="130">
        <v>1.0900000000000001</v>
      </c>
      <c r="D27" s="79" t="s">
        <v>113</v>
      </c>
      <c r="E27" s="78">
        <v>1.37</v>
      </c>
      <c r="F27" s="80" t="s">
        <v>508</v>
      </c>
      <c r="G27" s="15">
        <v>1</v>
      </c>
    </row>
    <row r="28" spans="1:8" s="16" customFormat="1" x14ac:dyDescent="0.25">
      <c r="A28" s="76">
        <v>20171027</v>
      </c>
      <c r="B28" s="77" t="s">
        <v>118</v>
      </c>
      <c r="C28" s="130">
        <v>1.72</v>
      </c>
      <c r="D28" s="79" t="s">
        <v>119</v>
      </c>
      <c r="E28" s="78">
        <v>0.8</v>
      </c>
      <c r="F28" s="80" t="s">
        <v>508</v>
      </c>
      <c r="G28" s="15">
        <v>1</v>
      </c>
    </row>
    <row r="29" spans="1:8" s="16" customFormat="1" x14ac:dyDescent="0.25">
      <c r="A29" s="76">
        <v>20171028</v>
      </c>
      <c r="B29" s="77" t="s">
        <v>120</v>
      </c>
      <c r="C29" s="130">
        <v>0.74</v>
      </c>
      <c r="D29" s="79" t="s">
        <v>119</v>
      </c>
      <c r="E29" s="78">
        <v>0.8</v>
      </c>
      <c r="F29" s="80" t="s">
        <v>508</v>
      </c>
      <c r="G29" s="15">
        <v>1</v>
      </c>
    </row>
    <row r="30" spans="1:8" s="16" customFormat="1" x14ac:dyDescent="0.25">
      <c r="A30" s="76">
        <v>20171029</v>
      </c>
      <c r="B30" s="77" t="s">
        <v>121</v>
      </c>
      <c r="C30" s="157">
        <v>0.18</v>
      </c>
      <c r="D30" s="79" t="s">
        <v>119</v>
      </c>
      <c r="E30" s="78">
        <v>0.8</v>
      </c>
      <c r="F30" s="80" t="s">
        <v>508</v>
      </c>
      <c r="G30" s="15">
        <v>0</v>
      </c>
      <c r="H30" s="16">
        <v>0.5</v>
      </c>
    </row>
    <row r="31" spans="1:8" s="16" customFormat="1" x14ac:dyDescent="0.25">
      <c r="A31" s="76">
        <v>20171030</v>
      </c>
      <c r="B31" s="77" t="s">
        <v>122</v>
      </c>
      <c r="C31" s="130">
        <v>1.84</v>
      </c>
      <c r="D31" s="79" t="s">
        <v>123</v>
      </c>
      <c r="E31" s="78">
        <v>1.84</v>
      </c>
      <c r="F31" s="80" t="s">
        <v>508</v>
      </c>
      <c r="G31" s="15">
        <v>1</v>
      </c>
    </row>
    <row r="32" spans="1:8" s="16" customFormat="1" x14ac:dyDescent="0.25">
      <c r="A32" s="76">
        <v>20171031</v>
      </c>
      <c r="B32" s="77" t="s">
        <v>124</v>
      </c>
      <c r="C32" s="130">
        <v>7.82</v>
      </c>
      <c r="D32" s="79" t="s">
        <v>125</v>
      </c>
      <c r="E32" s="78">
        <v>4.59</v>
      </c>
      <c r="F32" s="80" t="s">
        <v>508</v>
      </c>
      <c r="G32" s="15">
        <v>1</v>
      </c>
    </row>
    <row r="33" spans="1:7" s="16" customFormat="1" ht="31.5" x14ac:dyDescent="0.25">
      <c r="A33" s="76">
        <v>20171032</v>
      </c>
      <c r="B33" s="77" t="s">
        <v>126</v>
      </c>
      <c r="C33" s="130">
        <v>5.68</v>
      </c>
      <c r="D33" s="79" t="s">
        <v>125</v>
      </c>
      <c r="E33" s="78">
        <v>4.59</v>
      </c>
      <c r="F33" s="80" t="s">
        <v>508</v>
      </c>
      <c r="G33" s="15">
        <v>1</v>
      </c>
    </row>
    <row r="34" spans="1:7" s="16" customFormat="1" ht="31.5" x14ac:dyDescent="0.25">
      <c r="A34" s="76">
        <v>20171033</v>
      </c>
      <c r="B34" s="77" t="s">
        <v>127</v>
      </c>
      <c r="C34" s="130">
        <v>4.37</v>
      </c>
      <c r="D34" s="79" t="s">
        <v>125</v>
      </c>
      <c r="E34" s="78">
        <v>4.59</v>
      </c>
      <c r="F34" s="80" t="s">
        <v>508</v>
      </c>
      <c r="G34" s="15">
        <v>1</v>
      </c>
    </row>
    <row r="35" spans="1:7" s="16" customFormat="1" x14ac:dyDescent="0.25">
      <c r="A35" s="76">
        <v>20171034</v>
      </c>
      <c r="B35" s="77" t="s">
        <v>128</v>
      </c>
      <c r="C35" s="130">
        <v>0.97</v>
      </c>
      <c r="D35" s="79" t="s">
        <v>129</v>
      </c>
      <c r="E35" s="78">
        <v>1.1499999999999999</v>
      </c>
      <c r="F35" s="80" t="s">
        <v>508</v>
      </c>
      <c r="G35" s="15">
        <v>1</v>
      </c>
    </row>
    <row r="36" spans="1:7" s="16" customFormat="1" x14ac:dyDescent="0.25">
      <c r="A36" s="76">
        <v>20171035</v>
      </c>
      <c r="B36" s="77" t="s">
        <v>130</v>
      </c>
      <c r="C36" s="130">
        <v>1.1100000000000001</v>
      </c>
      <c r="D36" s="79" t="s">
        <v>129</v>
      </c>
      <c r="E36" s="78">
        <v>1.1499999999999999</v>
      </c>
      <c r="F36" s="80" t="s">
        <v>508</v>
      </c>
      <c r="G36" s="15">
        <v>1</v>
      </c>
    </row>
    <row r="37" spans="1:7" s="16" customFormat="1" x14ac:dyDescent="0.25">
      <c r="A37" s="76">
        <v>20171036</v>
      </c>
      <c r="B37" s="77" t="s">
        <v>131</v>
      </c>
      <c r="C37" s="130">
        <v>1.97</v>
      </c>
      <c r="D37" s="79" t="s">
        <v>129</v>
      </c>
      <c r="E37" s="78">
        <v>1.1499999999999999</v>
      </c>
      <c r="F37" s="80" t="s">
        <v>508</v>
      </c>
      <c r="G37" s="15">
        <v>1</v>
      </c>
    </row>
    <row r="38" spans="1:7" s="16" customFormat="1" x14ac:dyDescent="0.25">
      <c r="A38" s="76">
        <v>20171037</v>
      </c>
      <c r="B38" s="77" t="s">
        <v>132</v>
      </c>
      <c r="C38" s="130">
        <v>2.78</v>
      </c>
      <c r="D38" s="79" t="s">
        <v>129</v>
      </c>
      <c r="E38" s="78">
        <v>1.1499999999999999</v>
      </c>
      <c r="F38" s="80" t="s">
        <v>508</v>
      </c>
      <c r="G38" s="15">
        <v>1</v>
      </c>
    </row>
    <row r="39" spans="1:7" s="16" customFormat="1" x14ac:dyDescent="0.25">
      <c r="A39" s="76">
        <v>20171038</v>
      </c>
      <c r="B39" s="77" t="s">
        <v>133</v>
      </c>
      <c r="C39" s="130">
        <v>1.1499999999999999</v>
      </c>
      <c r="D39" s="79" t="s">
        <v>129</v>
      </c>
      <c r="E39" s="78">
        <v>1.1499999999999999</v>
      </c>
      <c r="F39" s="80" t="s">
        <v>508</v>
      </c>
      <c r="G39" s="15">
        <v>1</v>
      </c>
    </row>
    <row r="40" spans="1:7" s="16" customFormat="1" x14ac:dyDescent="0.25">
      <c r="A40" s="76">
        <v>20171039</v>
      </c>
      <c r="B40" s="77" t="s">
        <v>134</v>
      </c>
      <c r="C40" s="130">
        <v>1.22</v>
      </c>
      <c r="D40" s="79" t="s">
        <v>129</v>
      </c>
      <c r="E40" s="78">
        <v>1.1499999999999999</v>
      </c>
      <c r="F40" s="80" t="s">
        <v>508</v>
      </c>
      <c r="G40" s="15">
        <v>1</v>
      </c>
    </row>
    <row r="41" spans="1:7" s="16" customFormat="1" x14ac:dyDescent="0.25">
      <c r="A41" s="76">
        <v>20171040</v>
      </c>
      <c r="B41" s="77" t="s">
        <v>135</v>
      </c>
      <c r="C41" s="130">
        <v>1.78</v>
      </c>
      <c r="D41" s="79" t="s">
        <v>129</v>
      </c>
      <c r="E41" s="78">
        <v>1.1499999999999999</v>
      </c>
      <c r="F41" s="80" t="s">
        <v>508</v>
      </c>
      <c r="G41" s="15">
        <v>1</v>
      </c>
    </row>
    <row r="42" spans="1:7" s="16" customFormat="1" x14ac:dyDescent="0.25">
      <c r="A42" s="76">
        <v>20171041</v>
      </c>
      <c r="B42" s="77" t="s">
        <v>136</v>
      </c>
      <c r="C42" s="130">
        <v>2.23</v>
      </c>
      <c r="D42" s="79" t="s">
        <v>129</v>
      </c>
      <c r="E42" s="78">
        <v>1.1499999999999999</v>
      </c>
      <c r="F42" s="80" t="s">
        <v>508</v>
      </c>
      <c r="G42" s="15">
        <v>1</v>
      </c>
    </row>
    <row r="43" spans="1:7" s="16" customFormat="1" x14ac:dyDescent="0.25">
      <c r="A43" s="76">
        <v>20171042</v>
      </c>
      <c r="B43" s="77" t="s">
        <v>137</v>
      </c>
      <c r="C43" s="130">
        <v>2.36</v>
      </c>
      <c r="D43" s="79" t="s">
        <v>129</v>
      </c>
      <c r="E43" s="78">
        <v>1.1499999999999999</v>
      </c>
      <c r="F43" s="80" t="s">
        <v>508</v>
      </c>
      <c r="G43" s="15">
        <v>1</v>
      </c>
    </row>
    <row r="44" spans="1:7" s="16" customFormat="1" x14ac:dyDescent="0.25">
      <c r="A44" s="76">
        <v>20171043</v>
      </c>
      <c r="B44" s="77" t="s">
        <v>138</v>
      </c>
      <c r="C44" s="130">
        <v>4.28</v>
      </c>
      <c r="D44" s="79" t="s">
        <v>129</v>
      </c>
      <c r="E44" s="78">
        <v>1.1499999999999999</v>
      </c>
      <c r="F44" s="80" t="s">
        <v>508</v>
      </c>
      <c r="G44" s="15">
        <v>1</v>
      </c>
    </row>
    <row r="45" spans="1:7" s="16" customFormat="1" x14ac:dyDescent="0.25">
      <c r="A45" s="76">
        <v>20171044</v>
      </c>
      <c r="B45" s="77" t="s">
        <v>139</v>
      </c>
      <c r="C45" s="130">
        <v>2.95</v>
      </c>
      <c r="D45" s="79" t="s">
        <v>140</v>
      </c>
      <c r="E45" s="78">
        <v>1.1000000000000001</v>
      </c>
      <c r="F45" s="80" t="s">
        <v>508</v>
      </c>
      <c r="G45" s="15">
        <v>1</v>
      </c>
    </row>
    <row r="46" spans="1:7" s="16" customFormat="1" x14ac:dyDescent="0.25">
      <c r="A46" s="76">
        <v>20171045</v>
      </c>
      <c r="B46" s="77" t="s">
        <v>141</v>
      </c>
      <c r="C46" s="130">
        <v>5.33</v>
      </c>
      <c r="D46" s="79" t="s">
        <v>140</v>
      </c>
      <c r="E46" s="78">
        <v>1.1000000000000001</v>
      </c>
      <c r="F46" s="80" t="s">
        <v>508</v>
      </c>
      <c r="G46" s="15">
        <v>1</v>
      </c>
    </row>
    <row r="47" spans="1:7" s="16" customFormat="1" x14ac:dyDescent="0.25">
      <c r="A47" s="76">
        <v>20171046</v>
      </c>
      <c r="B47" s="77" t="s">
        <v>142</v>
      </c>
      <c r="C47" s="130">
        <v>0.77</v>
      </c>
      <c r="D47" s="79" t="s">
        <v>140</v>
      </c>
      <c r="E47" s="78">
        <v>1.1000000000000001</v>
      </c>
      <c r="F47" s="80" t="s">
        <v>508</v>
      </c>
      <c r="G47" s="15">
        <v>1</v>
      </c>
    </row>
    <row r="48" spans="1:7" s="16" customFormat="1" x14ac:dyDescent="0.25">
      <c r="A48" s="76">
        <v>20171047</v>
      </c>
      <c r="B48" s="77" t="s">
        <v>143</v>
      </c>
      <c r="C48" s="130">
        <v>0.97</v>
      </c>
      <c r="D48" s="79" t="s">
        <v>140</v>
      </c>
      <c r="E48" s="78">
        <v>1.1000000000000001</v>
      </c>
      <c r="F48" s="80" t="s">
        <v>508</v>
      </c>
      <c r="G48" s="15">
        <v>1</v>
      </c>
    </row>
    <row r="49" spans="1:8" s="16" customFormat="1" x14ac:dyDescent="0.25">
      <c r="A49" s="76">
        <v>20171048</v>
      </c>
      <c r="B49" s="77" t="s">
        <v>144</v>
      </c>
      <c r="C49" s="130">
        <v>0.88</v>
      </c>
      <c r="D49" s="79" t="s">
        <v>140</v>
      </c>
      <c r="E49" s="78">
        <v>1.1000000000000001</v>
      </c>
      <c r="F49" s="80" t="s">
        <v>508</v>
      </c>
      <c r="G49" s="15">
        <v>1</v>
      </c>
    </row>
    <row r="50" spans="1:8" s="16" customFormat="1" x14ac:dyDescent="0.25">
      <c r="A50" s="76">
        <v>20171049</v>
      </c>
      <c r="B50" s="77" t="s">
        <v>145</v>
      </c>
      <c r="C50" s="130">
        <v>1.05</v>
      </c>
      <c r="D50" s="79" t="s">
        <v>140</v>
      </c>
      <c r="E50" s="78">
        <v>1.1000000000000001</v>
      </c>
      <c r="F50" s="80" t="s">
        <v>508</v>
      </c>
      <c r="G50" s="15">
        <v>1</v>
      </c>
    </row>
    <row r="51" spans="1:8" s="16" customFormat="1" x14ac:dyDescent="0.25">
      <c r="A51" s="76">
        <v>20171050</v>
      </c>
      <c r="B51" s="77" t="s">
        <v>146</v>
      </c>
      <c r="C51" s="130">
        <v>1.25</v>
      </c>
      <c r="D51" s="79" t="s">
        <v>140</v>
      </c>
      <c r="E51" s="78">
        <v>1.1000000000000001</v>
      </c>
      <c r="F51" s="80" t="s">
        <v>508</v>
      </c>
      <c r="G51" s="15">
        <v>1</v>
      </c>
    </row>
    <row r="52" spans="1:8" s="16" customFormat="1" x14ac:dyDescent="0.25">
      <c r="A52" s="76">
        <v>20171051</v>
      </c>
      <c r="B52" s="77" t="s">
        <v>147</v>
      </c>
      <c r="C52" s="130">
        <v>1.51</v>
      </c>
      <c r="D52" s="79" t="s">
        <v>148</v>
      </c>
      <c r="E52" s="78">
        <v>1.48</v>
      </c>
      <c r="F52" s="80" t="s">
        <v>508</v>
      </c>
      <c r="G52" s="15">
        <v>1</v>
      </c>
    </row>
    <row r="53" spans="1:8" s="16" customFormat="1" x14ac:dyDescent="0.25">
      <c r="A53" s="76">
        <v>20171052</v>
      </c>
      <c r="B53" s="77" t="s">
        <v>149</v>
      </c>
      <c r="C53" s="130">
        <v>2.2599999999999998</v>
      </c>
      <c r="D53" s="79" t="s">
        <v>148</v>
      </c>
      <c r="E53" s="78">
        <v>1.48</v>
      </c>
      <c r="F53" s="80" t="s">
        <v>508</v>
      </c>
      <c r="G53" s="15">
        <v>1</v>
      </c>
    </row>
    <row r="54" spans="1:8" s="16" customFormat="1" x14ac:dyDescent="0.25">
      <c r="A54" s="76">
        <v>20171053</v>
      </c>
      <c r="B54" s="77" t="s">
        <v>150</v>
      </c>
      <c r="C54" s="130">
        <v>1.38</v>
      </c>
      <c r="D54" s="79" t="s">
        <v>148</v>
      </c>
      <c r="E54" s="78">
        <v>1.48</v>
      </c>
      <c r="F54" s="80" t="s">
        <v>508</v>
      </c>
      <c r="G54" s="15">
        <v>1</v>
      </c>
    </row>
    <row r="55" spans="1:8" s="16" customFormat="1" x14ac:dyDescent="0.25">
      <c r="A55" s="76">
        <v>20171054</v>
      </c>
      <c r="B55" s="77" t="s">
        <v>151</v>
      </c>
      <c r="C55" s="130">
        <v>2.82</v>
      </c>
      <c r="D55" s="79" t="s">
        <v>148</v>
      </c>
      <c r="E55" s="78">
        <v>1.48</v>
      </c>
      <c r="F55" s="80" t="s">
        <v>508</v>
      </c>
      <c r="G55" s="15">
        <v>1</v>
      </c>
    </row>
    <row r="56" spans="1:8" s="16" customFormat="1" x14ac:dyDescent="0.25">
      <c r="A56" s="76">
        <v>20171055</v>
      </c>
      <c r="B56" s="77" t="s">
        <v>152</v>
      </c>
      <c r="C56" s="130">
        <v>0.57999999999999996</v>
      </c>
      <c r="D56" s="79" t="s">
        <v>153</v>
      </c>
      <c r="E56" s="78">
        <v>0.65</v>
      </c>
      <c r="F56" s="80" t="s">
        <v>508</v>
      </c>
      <c r="G56" s="15">
        <v>1</v>
      </c>
    </row>
    <row r="57" spans="1:8" s="16" customFormat="1" x14ac:dyDescent="0.25">
      <c r="A57" s="76">
        <v>20171056</v>
      </c>
      <c r="B57" s="77" t="s">
        <v>154</v>
      </c>
      <c r="C57" s="130">
        <v>0.62</v>
      </c>
      <c r="D57" s="79" t="s">
        <v>153</v>
      </c>
      <c r="E57" s="78">
        <v>0.65</v>
      </c>
      <c r="F57" s="80" t="s">
        <v>508</v>
      </c>
      <c r="G57" s="15">
        <v>1</v>
      </c>
    </row>
    <row r="58" spans="1:8" s="16" customFormat="1" x14ac:dyDescent="0.25">
      <c r="A58" s="76">
        <v>20171057</v>
      </c>
      <c r="B58" s="77" t="s">
        <v>155</v>
      </c>
      <c r="C58" s="130">
        <v>1.4</v>
      </c>
      <c r="D58" s="79" t="s">
        <v>153</v>
      </c>
      <c r="E58" s="78">
        <v>0.65</v>
      </c>
      <c r="F58" s="80" t="s">
        <v>508</v>
      </c>
      <c r="G58" s="15">
        <v>1</v>
      </c>
    </row>
    <row r="59" spans="1:8" s="16" customFormat="1" x14ac:dyDescent="0.25">
      <c r="A59" s="76">
        <v>20171058</v>
      </c>
      <c r="B59" s="77" t="s">
        <v>156</v>
      </c>
      <c r="C59" s="130">
        <v>1.27</v>
      </c>
      <c r="D59" s="79" t="s">
        <v>153</v>
      </c>
      <c r="E59" s="78">
        <v>0.65</v>
      </c>
      <c r="F59" s="80" t="s">
        <v>508</v>
      </c>
      <c r="G59" s="15">
        <v>1</v>
      </c>
    </row>
    <row r="60" spans="1:8" s="16" customFormat="1" x14ac:dyDescent="0.25">
      <c r="A60" s="76">
        <v>20171059</v>
      </c>
      <c r="B60" s="77" t="s">
        <v>157</v>
      </c>
      <c r="C60" s="130">
        <v>3.12</v>
      </c>
      <c r="D60" s="79" t="s">
        <v>153</v>
      </c>
      <c r="E60" s="78">
        <v>0.65</v>
      </c>
      <c r="F60" s="80" t="s">
        <v>508</v>
      </c>
      <c r="G60" s="15">
        <v>1</v>
      </c>
    </row>
    <row r="61" spans="1:8" s="16" customFormat="1" x14ac:dyDescent="0.25">
      <c r="A61" s="76">
        <v>20171060</v>
      </c>
      <c r="B61" s="77" t="s">
        <v>158</v>
      </c>
      <c r="C61" s="130">
        <v>4.51</v>
      </c>
      <c r="D61" s="79" t="s">
        <v>153</v>
      </c>
      <c r="E61" s="78">
        <v>0.65</v>
      </c>
      <c r="F61" s="80" t="s">
        <v>508</v>
      </c>
      <c r="G61" s="15">
        <v>1</v>
      </c>
    </row>
    <row r="62" spans="1:8" s="16" customFormat="1" x14ac:dyDescent="0.25">
      <c r="A62" s="76">
        <v>20171061</v>
      </c>
      <c r="B62" s="77" t="s">
        <v>159</v>
      </c>
      <c r="C62" s="130">
        <v>1.18</v>
      </c>
      <c r="D62" s="79" t="s">
        <v>153</v>
      </c>
      <c r="E62" s="78">
        <v>0.65</v>
      </c>
      <c r="F62" s="80" t="s">
        <v>508</v>
      </c>
      <c r="G62" s="15">
        <v>1</v>
      </c>
    </row>
    <row r="63" spans="1:8" s="16" customFormat="1" x14ac:dyDescent="0.25">
      <c r="A63" s="76">
        <v>20171062</v>
      </c>
      <c r="B63" s="77" t="s">
        <v>160</v>
      </c>
      <c r="C63" s="130">
        <v>0.98</v>
      </c>
      <c r="D63" s="79" t="s">
        <v>153</v>
      </c>
      <c r="E63" s="78">
        <v>0.65</v>
      </c>
      <c r="F63" s="80" t="s">
        <v>508</v>
      </c>
      <c r="G63" s="15">
        <v>1</v>
      </c>
    </row>
    <row r="64" spans="1:8" s="16" customFormat="1" x14ac:dyDescent="0.25">
      <c r="A64" s="76">
        <v>20171063</v>
      </c>
      <c r="B64" s="81" t="s">
        <v>161</v>
      </c>
      <c r="C64" s="157">
        <v>0.18</v>
      </c>
      <c r="D64" s="79" t="s">
        <v>153</v>
      </c>
      <c r="E64" s="78">
        <v>0.65</v>
      </c>
      <c r="F64" s="80" t="s">
        <v>508</v>
      </c>
      <c r="G64" s="15">
        <v>1</v>
      </c>
      <c r="H64" s="16">
        <v>0.5</v>
      </c>
    </row>
    <row r="65" spans="1:7" s="16" customFormat="1" x14ac:dyDescent="0.25">
      <c r="A65" s="76">
        <v>20171064</v>
      </c>
      <c r="B65" s="77" t="s">
        <v>162</v>
      </c>
      <c r="C65" s="130">
        <v>0.5</v>
      </c>
      <c r="D65" s="79" t="s">
        <v>153</v>
      </c>
      <c r="E65" s="78">
        <v>0.65</v>
      </c>
      <c r="F65" s="80" t="s">
        <v>508</v>
      </c>
      <c r="G65" s="15">
        <v>1</v>
      </c>
    </row>
    <row r="66" spans="1:7" s="16" customFormat="1" x14ac:dyDescent="0.25">
      <c r="A66" s="76">
        <v>20171065</v>
      </c>
      <c r="B66" s="82" t="s">
        <v>163</v>
      </c>
      <c r="C66" s="131">
        <v>1.01</v>
      </c>
      <c r="D66" s="79" t="s">
        <v>153</v>
      </c>
      <c r="E66" s="78">
        <v>0.65</v>
      </c>
      <c r="F66" s="80" t="s">
        <v>508</v>
      </c>
      <c r="G66" s="15">
        <v>1</v>
      </c>
    </row>
    <row r="67" spans="1:7" s="16" customFormat="1" x14ac:dyDescent="0.25">
      <c r="A67" s="76">
        <v>20171066</v>
      </c>
      <c r="B67" s="77" t="s">
        <v>164</v>
      </c>
      <c r="C67" s="130">
        <v>2.2999999999999998</v>
      </c>
      <c r="D67" s="79" t="s">
        <v>153</v>
      </c>
      <c r="E67" s="78">
        <v>0.65</v>
      </c>
      <c r="F67" s="80" t="s">
        <v>508</v>
      </c>
      <c r="G67" s="15">
        <v>1</v>
      </c>
    </row>
    <row r="68" spans="1:7" s="16" customFormat="1" x14ac:dyDescent="0.25">
      <c r="A68" s="76">
        <v>20171067</v>
      </c>
      <c r="B68" s="77" t="s">
        <v>165</v>
      </c>
      <c r="C68" s="130">
        <v>1.42</v>
      </c>
      <c r="D68" s="79" t="s">
        <v>166</v>
      </c>
      <c r="E68" s="78">
        <v>1.49</v>
      </c>
      <c r="F68" s="80" t="s">
        <v>508</v>
      </c>
      <c r="G68" s="15">
        <v>1</v>
      </c>
    </row>
    <row r="69" spans="1:7" s="16" customFormat="1" x14ac:dyDescent="0.25">
      <c r="A69" s="76">
        <v>20171068</v>
      </c>
      <c r="B69" s="77" t="s">
        <v>167</v>
      </c>
      <c r="C69" s="130">
        <v>2.81</v>
      </c>
      <c r="D69" s="79" t="s">
        <v>166</v>
      </c>
      <c r="E69" s="78">
        <v>1.49</v>
      </c>
      <c r="F69" s="80" t="s">
        <v>508</v>
      </c>
      <c r="G69" s="15">
        <v>1</v>
      </c>
    </row>
    <row r="70" spans="1:7" s="16" customFormat="1" x14ac:dyDescent="0.25">
      <c r="A70" s="76">
        <v>20171069</v>
      </c>
      <c r="B70" s="83" t="s">
        <v>168</v>
      </c>
      <c r="C70" s="130">
        <v>3.48</v>
      </c>
      <c r="D70" s="79" t="s">
        <v>166</v>
      </c>
      <c r="E70" s="78">
        <v>1.49</v>
      </c>
      <c r="F70" s="80" t="s">
        <v>508</v>
      </c>
      <c r="G70" s="15">
        <v>1</v>
      </c>
    </row>
    <row r="71" spans="1:7" s="16" customFormat="1" x14ac:dyDescent="0.25">
      <c r="A71" s="76">
        <v>20171070</v>
      </c>
      <c r="B71" s="77" t="s">
        <v>169</v>
      </c>
      <c r="C71" s="130">
        <v>1.1200000000000001</v>
      </c>
      <c r="D71" s="79" t="s">
        <v>166</v>
      </c>
      <c r="E71" s="78">
        <v>1.49</v>
      </c>
      <c r="F71" s="80" t="s">
        <v>508</v>
      </c>
      <c r="G71" s="15">
        <v>1</v>
      </c>
    </row>
    <row r="72" spans="1:7" s="16" customFormat="1" x14ac:dyDescent="0.25">
      <c r="A72" s="76">
        <v>20171071</v>
      </c>
      <c r="B72" s="77" t="s">
        <v>170</v>
      </c>
      <c r="C72" s="130">
        <v>2.0099999999999998</v>
      </c>
      <c r="D72" s="79" t="s">
        <v>166</v>
      </c>
      <c r="E72" s="78">
        <v>1.49</v>
      </c>
      <c r="F72" s="80" t="s">
        <v>508</v>
      </c>
      <c r="G72" s="15">
        <v>1</v>
      </c>
    </row>
    <row r="73" spans="1:7" s="16" customFormat="1" x14ac:dyDescent="0.25">
      <c r="A73" s="76">
        <v>20171072</v>
      </c>
      <c r="B73" s="77" t="s">
        <v>171</v>
      </c>
      <c r="C73" s="130">
        <v>1.42</v>
      </c>
      <c r="D73" s="79" t="s">
        <v>166</v>
      </c>
      <c r="E73" s="78">
        <v>1.49</v>
      </c>
      <c r="F73" s="80" t="s">
        <v>508</v>
      </c>
      <c r="G73" s="15">
        <v>1</v>
      </c>
    </row>
    <row r="74" spans="1:7" s="16" customFormat="1" x14ac:dyDescent="0.25">
      <c r="A74" s="76">
        <v>20171073</v>
      </c>
      <c r="B74" s="77" t="s">
        <v>172</v>
      </c>
      <c r="C74" s="130">
        <v>2.38</v>
      </c>
      <c r="D74" s="79" t="s">
        <v>166</v>
      </c>
      <c r="E74" s="78">
        <v>1.49</v>
      </c>
      <c r="F74" s="80" t="s">
        <v>508</v>
      </c>
      <c r="G74" s="15">
        <v>1</v>
      </c>
    </row>
    <row r="75" spans="1:7" s="16" customFormat="1" x14ac:dyDescent="0.25">
      <c r="A75" s="76">
        <v>20171074</v>
      </c>
      <c r="B75" s="77" t="s">
        <v>173</v>
      </c>
      <c r="C75" s="130">
        <v>0.84</v>
      </c>
      <c r="D75" s="79" t="s">
        <v>174</v>
      </c>
      <c r="E75" s="78">
        <v>1.36</v>
      </c>
      <c r="F75" s="80" t="s">
        <v>508</v>
      </c>
      <c r="G75" s="15">
        <v>1</v>
      </c>
    </row>
    <row r="76" spans="1:7" s="16" customFormat="1" x14ac:dyDescent="0.25">
      <c r="A76" s="76">
        <v>20171075</v>
      </c>
      <c r="B76" s="77" t="s">
        <v>175</v>
      </c>
      <c r="C76" s="130">
        <v>1.74</v>
      </c>
      <c r="D76" s="79" t="s">
        <v>174</v>
      </c>
      <c r="E76" s="78">
        <v>1.36</v>
      </c>
      <c r="F76" s="80" t="s">
        <v>508</v>
      </c>
      <c r="G76" s="15">
        <v>1</v>
      </c>
    </row>
    <row r="77" spans="1:7" s="16" customFormat="1" x14ac:dyDescent="0.25">
      <c r="A77" s="76">
        <v>20171076</v>
      </c>
      <c r="B77" s="77" t="s">
        <v>176</v>
      </c>
      <c r="C77" s="130">
        <v>2.4900000000000002</v>
      </c>
      <c r="D77" s="79" t="s">
        <v>174</v>
      </c>
      <c r="E77" s="78">
        <v>1.36</v>
      </c>
      <c r="F77" s="80" t="s">
        <v>508</v>
      </c>
      <c r="G77" s="15">
        <v>1</v>
      </c>
    </row>
    <row r="78" spans="1:7" s="16" customFormat="1" x14ac:dyDescent="0.25">
      <c r="A78" s="76">
        <v>20171077</v>
      </c>
      <c r="B78" s="77" t="s">
        <v>177</v>
      </c>
      <c r="C78" s="130">
        <v>0.98</v>
      </c>
      <c r="D78" s="79" t="s">
        <v>178</v>
      </c>
      <c r="E78" s="78">
        <v>1.1200000000000001</v>
      </c>
      <c r="F78" s="80" t="s">
        <v>508</v>
      </c>
      <c r="G78" s="15">
        <v>1</v>
      </c>
    </row>
    <row r="79" spans="1:7" s="16" customFormat="1" x14ac:dyDescent="0.25">
      <c r="A79" s="76">
        <v>20171078</v>
      </c>
      <c r="B79" s="77" t="s">
        <v>179</v>
      </c>
      <c r="C79" s="130">
        <v>1.55</v>
      </c>
      <c r="D79" s="79" t="s">
        <v>178</v>
      </c>
      <c r="E79" s="78">
        <v>1.1200000000000001</v>
      </c>
      <c r="F79" s="80" t="s">
        <v>508</v>
      </c>
      <c r="G79" s="15">
        <v>1</v>
      </c>
    </row>
    <row r="80" spans="1:7" s="16" customFormat="1" x14ac:dyDescent="0.25">
      <c r="A80" s="76">
        <v>20171079</v>
      </c>
      <c r="B80" s="77" t="s">
        <v>180</v>
      </c>
      <c r="C80" s="130">
        <v>0.84</v>
      </c>
      <c r="D80" s="79" t="s">
        <v>178</v>
      </c>
      <c r="E80" s="78">
        <v>1.1200000000000001</v>
      </c>
      <c r="F80" s="80" t="s">
        <v>508</v>
      </c>
      <c r="G80" s="15">
        <v>1</v>
      </c>
    </row>
    <row r="81" spans="1:7" s="16" customFormat="1" x14ac:dyDescent="0.25">
      <c r="A81" s="76">
        <v>20171080</v>
      </c>
      <c r="B81" s="77" t="s">
        <v>181</v>
      </c>
      <c r="C81" s="130">
        <v>1.33</v>
      </c>
      <c r="D81" s="79" t="s">
        <v>178</v>
      </c>
      <c r="E81" s="78">
        <v>1.1200000000000001</v>
      </c>
      <c r="F81" s="80" t="s">
        <v>508</v>
      </c>
      <c r="G81" s="15">
        <v>1</v>
      </c>
    </row>
    <row r="82" spans="1:7" s="16" customFormat="1" x14ac:dyDescent="0.25">
      <c r="A82" s="76">
        <v>20171081</v>
      </c>
      <c r="B82" s="77" t="s">
        <v>182</v>
      </c>
      <c r="C82" s="130">
        <v>0.96</v>
      </c>
      <c r="D82" s="79" t="s">
        <v>178</v>
      </c>
      <c r="E82" s="78">
        <v>1.1200000000000001</v>
      </c>
      <c r="F82" s="80" t="s">
        <v>508</v>
      </c>
      <c r="G82" s="15">
        <v>1</v>
      </c>
    </row>
    <row r="83" spans="1:7" s="16" customFormat="1" x14ac:dyDescent="0.25">
      <c r="A83" s="76">
        <v>20171082</v>
      </c>
      <c r="B83" s="77" t="s">
        <v>183</v>
      </c>
      <c r="C83" s="130">
        <v>2.0099999999999998</v>
      </c>
      <c r="D83" s="79" t="s">
        <v>178</v>
      </c>
      <c r="E83" s="78">
        <v>1.1200000000000001</v>
      </c>
      <c r="F83" s="80" t="s">
        <v>508</v>
      </c>
      <c r="G83" s="15">
        <v>1</v>
      </c>
    </row>
    <row r="84" spans="1:7" s="16" customFormat="1" x14ac:dyDescent="0.25">
      <c r="A84" s="76">
        <v>20171083</v>
      </c>
      <c r="B84" s="77" t="s">
        <v>184</v>
      </c>
      <c r="C84" s="130">
        <v>1.02</v>
      </c>
      <c r="D84" s="79" t="s">
        <v>178</v>
      </c>
      <c r="E84" s="78">
        <v>1.1200000000000001</v>
      </c>
      <c r="F84" s="80" t="s">
        <v>508</v>
      </c>
      <c r="G84" s="15">
        <v>1</v>
      </c>
    </row>
    <row r="85" spans="1:7" s="16" customFormat="1" x14ac:dyDescent="0.25">
      <c r="A85" s="76">
        <v>20171084</v>
      </c>
      <c r="B85" s="77" t="s">
        <v>185</v>
      </c>
      <c r="C85" s="130">
        <v>1.95</v>
      </c>
      <c r="D85" s="79" t="s">
        <v>178</v>
      </c>
      <c r="E85" s="78">
        <v>1.1200000000000001</v>
      </c>
      <c r="F85" s="80" t="s">
        <v>508</v>
      </c>
      <c r="G85" s="15">
        <v>0</v>
      </c>
    </row>
    <row r="86" spans="1:7" s="16" customFormat="1" x14ac:dyDescent="0.25">
      <c r="A86" s="76">
        <v>20171300</v>
      </c>
      <c r="B86" s="77" t="s">
        <v>186</v>
      </c>
      <c r="C86" s="130">
        <v>4.32</v>
      </c>
      <c r="D86" s="79" t="s">
        <v>423</v>
      </c>
      <c r="E86" s="78">
        <v>0.57999999999999996</v>
      </c>
      <c r="F86" s="80" t="s">
        <v>508</v>
      </c>
      <c r="G86" s="15">
        <v>0</v>
      </c>
    </row>
    <row r="87" spans="1:7" s="16" customFormat="1" x14ac:dyDescent="0.25">
      <c r="A87" s="76">
        <v>20171085</v>
      </c>
      <c r="B87" s="77" t="s">
        <v>187</v>
      </c>
      <c r="C87" s="130">
        <v>0.74</v>
      </c>
      <c r="D87" s="79" t="s">
        <v>178</v>
      </c>
      <c r="E87" s="78">
        <v>1.1200000000000001</v>
      </c>
      <c r="F87" s="80" t="s">
        <v>508</v>
      </c>
      <c r="G87" s="15">
        <v>1</v>
      </c>
    </row>
    <row r="88" spans="1:7" s="16" customFormat="1" x14ac:dyDescent="0.25">
      <c r="A88" s="76">
        <v>20171086</v>
      </c>
      <c r="B88" s="77" t="s">
        <v>188</v>
      </c>
      <c r="C88" s="130">
        <v>0.99</v>
      </c>
      <c r="D88" s="79" t="s">
        <v>178</v>
      </c>
      <c r="E88" s="78">
        <v>1.1200000000000001</v>
      </c>
      <c r="F88" s="80" t="s">
        <v>508</v>
      </c>
      <c r="G88" s="15">
        <v>1</v>
      </c>
    </row>
    <row r="89" spans="1:7" s="16" customFormat="1" x14ac:dyDescent="0.25">
      <c r="A89" s="76">
        <v>20171087</v>
      </c>
      <c r="B89" s="77" t="s">
        <v>189</v>
      </c>
      <c r="C89" s="130">
        <v>1.1499999999999999</v>
      </c>
      <c r="D89" s="79" t="s">
        <v>178</v>
      </c>
      <c r="E89" s="78">
        <v>1.1200000000000001</v>
      </c>
      <c r="F89" s="80" t="s">
        <v>508</v>
      </c>
      <c r="G89" s="15">
        <v>1</v>
      </c>
    </row>
    <row r="90" spans="1:7" s="16" customFormat="1" x14ac:dyDescent="0.25">
      <c r="A90" s="76">
        <v>20171088</v>
      </c>
      <c r="B90" s="77" t="s">
        <v>190</v>
      </c>
      <c r="C90" s="130">
        <v>2.82</v>
      </c>
      <c r="D90" s="79" t="s">
        <v>178</v>
      </c>
      <c r="E90" s="78">
        <v>1.1200000000000001</v>
      </c>
      <c r="F90" s="80" t="s">
        <v>508</v>
      </c>
      <c r="G90" s="15">
        <v>1</v>
      </c>
    </row>
    <row r="91" spans="1:7" s="16" customFormat="1" x14ac:dyDescent="0.25">
      <c r="A91" s="76">
        <v>20171089</v>
      </c>
      <c r="B91" s="77" t="s">
        <v>191</v>
      </c>
      <c r="C91" s="130">
        <v>2.52</v>
      </c>
      <c r="D91" s="79" t="s">
        <v>178</v>
      </c>
      <c r="E91" s="78">
        <v>1.1200000000000001</v>
      </c>
      <c r="F91" s="80" t="s">
        <v>508</v>
      </c>
      <c r="G91" s="15">
        <v>1</v>
      </c>
    </row>
    <row r="92" spans="1:7" s="16" customFormat="1" x14ac:dyDescent="0.25">
      <c r="A92" s="76">
        <v>20171090</v>
      </c>
      <c r="B92" s="77" t="s">
        <v>192</v>
      </c>
      <c r="C92" s="130">
        <v>3.12</v>
      </c>
      <c r="D92" s="79" t="s">
        <v>178</v>
      </c>
      <c r="E92" s="78">
        <v>1.1200000000000001</v>
      </c>
      <c r="F92" s="80" t="s">
        <v>508</v>
      </c>
      <c r="G92" s="15">
        <v>1</v>
      </c>
    </row>
    <row r="93" spans="1:7" s="16" customFormat="1" x14ac:dyDescent="0.25">
      <c r="A93" s="76">
        <v>20171091</v>
      </c>
      <c r="B93" s="77" t="s">
        <v>193</v>
      </c>
      <c r="C93" s="130">
        <v>4.51</v>
      </c>
      <c r="D93" s="79" t="s">
        <v>178</v>
      </c>
      <c r="E93" s="78">
        <v>1.1200000000000001</v>
      </c>
      <c r="F93" s="80" t="s">
        <v>508</v>
      </c>
      <c r="G93" s="15">
        <v>1</v>
      </c>
    </row>
    <row r="94" spans="1:7" s="16" customFormat="1" x14ac:dyDescent="0.25">
      <c r="A94" s="76">
        <v>20171092</v>
      </c>
      <c r="B94" s="77" t="s">
        <v>194</v>
      </c>
      <c r="C94" s="130">
        <v>0.82</v>
      </c>
      <c r="D94" s="79" t="s">
        <v>178</v>
      </c>
      <c r="E94" s="78">
        <v>1.1200000000000001</v>
      </c>
      <c r="F94" s="80" t="s">
        <v>508</v>
      </c>
      <c r="G94" s="15">
        <v>1</v>
      </c>
    </row>
    <row r="95" spans="1:7" s="16" customFormat="1" x14ac:dyDescent="0.25">
      <c r="A95" s="76">
        <v>20171093</v>
      </c>
      <c r="B95" s="77" t="s">
        <v>195</v>
      </c>
      <c r="C95" s="130">
        <v>0.98</v>
      </c>
      <c r="D95" s="79" t="s">
        <v>196</v>
      </c>
      <c r="E95" s="78">
        <v>1.2</v>
      </c>
      <c r="F95" s="80" t="s">
        <v>508</v>
      </c>
      <c r="G95" s="15">
        <v>1</v>
      </c>
    </row>
    <row r="96" spans="1:7" s="16" customFormat="1" x14ac:dyDescent="0.25">
      <c r="A96" s="76">
        <v>20171094</v>
      </c>
      <c r="B96" s="77" t="s">
        <v>197</v>
      </c>
      <c r="C96" s="130">
        <v>1.49</v>
      </c>
      <c r="D96" s="79" t="s">
        <v>196</v>
      </c>
      <c r="E96" s="78">
        <v>1.2</v>
      </c>
      <c r="F96" s="80" t="s">
        <v>508</v>
      </c>
      <c r="G96" s="15">
        <v>1</v>
      </c>
    </row>
    <row r="97" spans="1:7" s="16" customFormat="1" x14ac:dyDescent="0.25">
      <c r="A97" s="76">
        <v>20171095</v>
      </c>
      <c r="B97" s="77" t="s">
        <v>198</v>
      </c>
      <c r="C97" s="130">
        <v>0.68</v>
      </c>
      <c r="D97" s="79" t="s">
        <v>196</v>
      </c>
      <c r="E97" s="78">
        <v>1.2</v>
      </c>
      <c r="F97" s="80" t="s">
        <v>508</v>
      </c>
      <c r="G97" s="15">
        <v>0</v>
      </c>
    </row>
    <row r="98" spans="1:7" s="16" customFormat="1" x14ac:dyDescent="0.25">
      <c r="A98" s="76">
        <v>20171096</v>
      </c>
      <c r="B98" s="77" t="s">
        <v>199</v>
      </c>
      <c r="C98" s="130">
        <v>1.01</v>
      </c>
      <c r="D98" s="79" t="s">
        <v>196</v>
      </c>
      <c r="E98" s="78">
        <v>1.2</v>
      </c>
      <c r="F98" s="80" t="s">
        <v>508</v>
      </c>
      <c r="G98" s="15">
        <v>1</v>
      </c>
    </row>
    <row r="99" spans="1:7" s="16" customFormat="1" x14ac:dyDescent="0.25">
      <c r="A99" s="76">
        <v>20171097</v>
      </c>
      <c r="B99" s="77" t="s">
        <v>200</v>
      </c>
      <c r="C99" s="130">
        <v>0.4</v>
      </c>
      <c r="D99" s="79" t="s">
        <v>196</v>
      </c>
      <c r="E99" s="78">
        <v>1.2</v>
      </c>
      <c r="F99" s="80" t="s">
        <v>508</v>
      </c>
      <c r="G99" s="15">
        <v>1</v>
      </c>
    </row>
    <row r="100" spans="1:7" s="16" customFormat="1" x14ac:dyDescent="0.25">
      <c r="A100" s="76">
        <v>20171098</v>
      </c>
      <c r="B100" s="77" t="s">
        <v>201</v>
      </c>
      <c r="C100" s="130">
        <v>1.54</v>
      </c>
      <c r="D100" s="79" t="s">
        <v>196</v>
      </c>
      <c r="E100" s="78">
        <v>1.2</v>
      </c>
      <c r="F100" s="80" t="s">
        <v>508</v>
      </c>
      <c r="G100" s="15">
        <v>1</v>
      </c>
    </row>
    <row r="101" spans="1:7" s="16" customFormat="1" x14ac:dyDescent="0.25">
      <c r="A101" s="76">
        <v>20171099</v>
      </c>
      <c r="B101" s="77" t="s">
        <v>202</v>
      </c>
      <c r="C101" s="130">
        <v>4.13</v>
      </c>
      <c r="D101" s="79" t="s">
        <v>196</v>
      </c>
      <c r="E101" s="78">
        <v>1.2</v>
      </c>
      <c r="F101" s="80" t="s">
        <v>508</v>
      </c>
      <c r="G101" s="15">
        <v>1</v>
      </c>
    </row>
    <row r="102" spans="1:7" s="16" customFormat="1" x14ac:dyDescent="0.25">
      <c r="A102" s="76">
        <v>20171100</v>
      </c>
      <c r="B102" s="77" t="s">
        <v>203</v>
      </c>
      <c r="C102" s="130">
        <v>5.82</v>
      </c>
      <c r="D102" s="79" t="s">
        <v>196</v>
      </c>
      <c r="E102" s="78">
        <v>1.2</v>
      </c>
      <c r="F102" s="80" t="s">
        <v>508</v>
      </c>
      <c r="G102" s="15">
        <v>1</v>
      </c>
    </row>
    <row r="103" spans="1:7" s="16" customFormat="1" x14ac:dyDescent="0.25">
      <c r="A103" s="76">
        <v>20171101</v>
      </c>
      <c r="B103" s="77" t="s">
        <v>204</v>
      </c>
      <c r="C103" s="130">
        <v>1.41</v>
      </c>
      <c r="D103" s="79" t="s">
        <v>196</v>
      </c>
      <c r="E103" s="78">
        <v>1.2</v>
      </c>
      <c r="F103" s="80" t="s">
        <v>508</v>
      </c>
      <c r="G103" s="15">
        <v>1</v>
      </c>
    </row>
    <row r="104" spans="1:7" s="16" customFormat="1" x14ac:dyDescent="0.25">
      <c r="A104" s="76">
        <v>20171102</v>
      </c>
      <c r="B104" s="77" t="s">
        <v>205</v>
      </c>
      <c r="C104" s="130">
        <v>2.19</v>
      </c>
      <c r="D104" s="79" t="s">
        <v>196</v>
      </c>
      <c r="E104" s="78">
        <v>1.2</v>
      </c>
      <c r="F104" s="80" t="s">
        <v>508</v>
      </c>
      <c r="G104" s="15">
        <v>1</v>
      </c>
    </row>
    <row r="105" spans="1:7" s="16" customFormat="1" x14ac:dyDescent="0.25">
      <c r="A105" s="76">
        <v>20171103</v>
      </c>
      <c r="B105" s="77" t="s">
        <v>206</v>
      </c>
      <c r="C105" s="130">
        <v>2.42</v>
      </c>
      <c r="D105" s="79" t="s">
        <v>196</v>
      </c>
      <c r="E105" s="78">
        <v>1.2</v>
      </c>
      <c r="F105" s="80" t="s">
        <v>508</v>
      </c>
      <c r="G105" s="15">
        <v>1</v>
      </c>
    </row>
    <row r="106" spans="1:7" s="16" customFormat="1" x14ac:dyDescent="0.25">
      <c r="A106" s="76">
        <v>20171104</v>
      </c>
      <c r="B106" s="77" t="s">
        <v>207</v>
      </c>
      <c r="C106" s="130">
        <v>1.02</v>
      </c>
      <c r="D106" s="79" t="s">
        <v>196</v>
      </c>
      <c r="E106" s="78">
        <v>1.2</v>
      </c>
      <c r="F106" s="80" t="s">
        <v>508</v>
      </c>
      <c r="G106" s="15">
        <v>1</v>
      </c>
    </row>
    <row r="107" spans="1:7" s="16" customFormat="1" x14ac:dyDescent="0.25">
      <c r="A107" s="76">
        <v>20171105</v>
      </c>
      <c r="B107" s="77" t="s">
        <v>208</v>
      </c>
      <c r="C107" s="130">
        <v>4.21</v>
      </c>
      <c r="D107" s="79" t="s">
        <v>209</v>
      </c>
      <c r="E107" s="78">
        <v>2.96</v>
      </c>
      <c r="F107" s="80" t="s">
        <v>508</v>
      </c>
      <c r="G107" s="15">
        <v>1</v>
      </c>
    </row>
    <row r="108" spans="1:7" s="16" customFormat="1" x14ac:dyDescent="0.25">
      <c r="A108" s="76">
        <v>20171106</v>
      </c>
      <c r="B108" s="77" t="s">
        <v>210</v>
      </c>
      <c r="C108" s="130">
        <v>16.02</v>
      </c>
      <c r="D108" s="79" t="s">
        <v>209</v>
      </c>
      <c r="E108" s="78">
        <v>2.96</v>
      </c>
      <c r="F108" s="80" t="s">
        <v>508</v>
      </c>
      <c r="G108" s="15">
        <v>1</v>
      </c>
    </row>
    <row r="109" spans="1:7" s="16" customFormat="1" ht="31.5" x14ac:dyDescent="0.25">
      <c r="A109" s="76">
        <v>20171107</v>
      </c>
      <c r="B109" s="77" t="s">
        <v>211</v>
      </c>
      <c r="C109" s="130">
        <v>7.4</v>
      </c>
      <c r="D109" s="79" t="s">
        <v>209</v>
      </c>
      <c r="E109" s="78">
        <v>2.96</v>
      </c>
      <c r="F109" s="80" t="s">
        <v>508</v>
      </c>
      <c r="G109" s="15">
        <v>1</v>
      </c>
    </row>
    <row r="110" spans="1:7" s="16" customFormat="1" x14ac:dyDescent="0.25">
      <c r="A110" s="76">
        <v>20171108</v>
      </c>
      <c r="B110" s="77" t="s">
        <v>212</v>
      </c>
      <c r="C110" s="130">
        <v>1.92</v>
      </c>
      <c r="D110" s="79" t="s">
        <v>209</v>
      </c>
      <c r="E110" s="78">
        <v>2.96</v>
      </c>
      <c r="F110" s="80" t="s">
        <v>508</v>
      </c>
      <c r="G110" s="15">
        <v>1</v>
      </c>
    </row>
    <row r="111" spans="1:7" s="16" customFormat="1" x14ac:dyDescent="0.25">
      <c r="A111" s="76">
        <v>20171109</v>
      </c>
      <c r="B111" s="77" t="s">
        <v>213</v>
      </c>
      <c r="C111" s="130">
        <v>1.39</v>
      </c>
      <c r="D111" s="79" t="s">
        <v>209</v>
      </c>
      <c r="E111" s="78">
        <v>2.96</v>
      </c>
      <c r="F111" s="80" t="s">
        <v>508</v>
      </c>
      <c r="G111" s="15">
        <v>1</v>
      </c>
    </row>
    <row r="112" spans="1:7" s="16" customFormat="1" x14ac:dyDescent="0.25">
      <c r="A112" s="76">
        <v>20171110</v>
      </c>
      <c r="B112" s="77" t="s">
        <v>214</v>
      </c>
      <c r="C112" s="130">
        <v>1.89</v>
      </c>
      <c r="D112" s="79" t="s">
        <v>209</v>
      </c>
      <c r="E112" s="78">
        <v>2.96</v>
      </c>
      <c r="F112" s="80" t="s">
        <v>508</v>
      </c>
      <c r="G112" s="15">
        <v>1</v>
      </c>
    </row>
    <row r="113" spans="1:7" s="16" customFormat="1" x14ac:dyDescent="0.25">
      <c r="A113" s="76">
        <v>20171111</v>
      </c>
      <c r="B113" s="77" t="s">
        <v>215</v>
      </c>
      <c r="C113" s="130">
        <v>2.56</v>
      </c>
      <c r="D113" s="79" t="s">
        <v>209</v>
      </c>
      <c r="E113" s="78">
        <v>2.96</v>
      </c>
      <c r="F113" s="80" t="s">
        <v>508</v>
      </c>
      <c r="G113" s="15">
        <v>1</v>
      </c>
    </row>
    <row r="114" spans="1:7" s="16" customFormat="1" x14ac:dyDescent="0.25">
      <c r="A114" s="76">
        <v>20171112</v>
      </c>
      <c r="B114" s="77" t="s">
        <v>216</v>
      </c>
      <c r="C114" s="130">
        <v>1.66</v>
      </c>
      <c r="D114" s="79" t="s">
        <v>217</v>
      </c>
      <c r="E114" s="78">
        <v>1.69</v>
      </c>
      <c r="F114" s="80" t="s">
        <v>508</v>
      </c>
      <c r="G114" s="15">
        <v>1</v>
      </c>
    </row>
    <row r="115" spans="1:7" s="16" customFormat="1" x14ac:dyDescent="0.25">
      <c r="A115" s="76">
        <v>20171113</v>
      </c>
      <c r="B115" s="77" t="s">
        <v>218</v>
      </c>
      <c r="C115" s="130">
        <v>1.82</v>
      </c>
      <c r="D115" s="79" t="s">
        <v>217</v>
      </c>
      <c r="E115" s="78">
        <v>1.69</v>
      </c>
      <c r="F115" s="80" t="s">
        <v>508</v>
      </c>
      <c r="G115" s="15">
        <v>1</v>
      </c>
    </row>
    <row r="116" spans="1:7" s="16" customFormat="1" x14ac:dyDescent="0.25">
      <c r="A116" s="76">
        <v>20171114</v>
      </c>
      <c r="B116" s="77" t="s">
        <v>219</v>
      </c>
      <c r="C116" s="130">
        <v>1.71</v>
      </c>
      <c r="D116" s="79" t="s">
        <v>217</v>
      </c>
      <c r="E116" s="78">
        <v>1.69</v>
      </c>
      <c r="F116" s="80" t="s">
        <v>508</v>
      </c>
      <c r="G116" s="15">
        <v>1</v>
      </c>
    </row>
    <row r="117" spans="1:7" s="16" customFormat="1" x14ac:dyDescent="0.25">
      <c r="A117" s="76">
        <v>20171115</v>
      </c>
      <c r="B117" s="77" t="s">
        <v>220</v>
      </c>
      <c r="C117" s="130">
        <v>1.98</v>
      </c>
      <c r="D117" s="79" t="s">
        <v>221</v>
      </c>
      <c r="E117" s="78">
        <v>2.2400000000000002</v>
      </c>
      <c r="F117" s="80" t="s">
        <v>508</v>
      </c>
      <c r="G117" s="15">
        <v>1</v>
      </c>
    </row>
    <row r="118" spans="1:7" s="16" customFormat="1" x14ac:dyDescent="0.25">
      <c r="A118" s="76">
        <v>20171116</v>
      </c>
      <c r="B118" s="77" t="s">
        <v>222</v>
      </c>
      <c r="C118" s="130">
        <v>3.66</v>
      </c>
      <c r="D118" s="79" t="s">
        <v>221</v>
      </c>
      <c r="E118" s="78">
        <v>2.2400000000000002</v>
      </c>
      <c r="F118" s="80" t="s">
        <v>508</v>
      </c>
      <c r="G118" s="15">
        <v>1</v>
      </c>
    </row>
    <row r="119" spans="1:7" s="16" customFormat="1" x14ac:dyDescent="0.25">
      <c r="A119" s="76">
        <v>20171117</v>
      </c>
      <c r="B119" s="82" t="s">
        <v>223</v>
      </c>
      <c r="C119" s="131">
        <v>4.05</v>
      </c>
      <c r="D119" s="79" t="s">
        <v>221</v>
      </c>
      <c r="E119" s="78">
        <v>2.2400000000000002</v>
      </c>
      <c r="F119" s="80" t="s">
        <v>508</v>
      </c>
      <c r="G119" s="15">
        <v>1</v>
      </c>
    </row>
    <row r="120" spans="1:7" s="16" customFormat="1" x14ac:dyDescent="0.25">
      <c r="A120" s="76">
        <v>20171118</v>
      </c>
      <c r="B120" s="77" t="s">
        <v>224</v>
      </c>
      <c r="C120" s="130">
        <v>2.4500000000000002</v>
      </c>
      <c r="D120" s="79" t="s">
        <v>221</v>
      </c>
      <c r="E120" s="78">
        <v>2.2400000000000002</v>
      </c>
      <c r="F120" s="80" t="s">
        <v>508</v>
      </c>
      <c r="G120" s="15">
        <v>1</v>
      </c>
    </row>
    <row r="121" spans="1:7" s="16" customFormat="1" x14ac:dyDescent="0.25">
      <c r="A121" s="76">
        <v>20171119</v>
      </c>
      <c r="B121" s="77" t="s">
        <v>225</v>
      </c>
      <c r="C121" s="130">
        <v>4.24</v>
      </c>
      <c r="D121" s="79" t="s">
        <v>221</v>
      </c>
      <c r="E121" s="78">
        <v>2.2400000000000002</v>
      </c>
      <c r="F121" s="80" t="s">
        <v>508</v>
      </c>
      <c r="G121" s="15">
        <v>1</v>
      </c>
    </row>
    <row r="122" spans="1:7" s="16" customFormat="1" x14ac:dyDescent="0.25">
      <c r="A122" s="76">
        <v>20171120</v>
      </c>
      <c r="B122" s="77" t="s">
        <v>226</v>
      </c>
      <c r="C122" s="130">
        <v>1.4</v>
      </c>
      <c r="D122" s="79" t="s">
        <v>221</v>
      </c>
      <c r="E122" s="78">
        <v>2.2400000000000002</v>
      </c>
      <c r="F122" s="80" t="s">
        <v>508</v>
      </c>
      <c r="G122" s="15">
        <v>1</v>
      </c>
    </row>
    <row r="123" spans="1:7" s="16" customFormat="1" x14ac:dyDescent="0.25">
      <c r="A123" s="76">
        <v>20171121</v>
      </c>
      <c r="B123" s="77" t="s">
        <v>227</v>
      </c>
      <c r="C123" s="130">
        <v>2.46</v>
      </c>
      <c r="D123" s="79" t="s">
        <v>221</v>
      </c>
      <c r="E123" s="78">
        <v>2.2400000000000002</v>
      </c>
      <c r="F123" s="80" t="s">
        <v>508</v>
      </c>
      <c r="G123" s="15">
        <v>1</v>
      </c>
    </row>
    <row r="124" spans="1:7" s="16" customFormat="1" x14ac:dyDescent="0.25">
      <c r="A124" s="76">
        <v>20171122</v>
      </c>
      <c r="B124" s="77" t="s">
        <v>228</v>
      </c>
      <c r="C124" s="130">
        <v>3.24</v>
      </c>
      <c r="D124" s="79" t="s">
        <v>221</v>
      </c>
      <c r="E124" s="78">
        <v>2.2400000000000002</v>
      </c>
      <c r="F124" s="80" t="s">
        <v>508</v>
      </c>
      <c r="G124" s="15">
        <v>1</v>
      </c>
    </row>
    <row r="125" spans="1:7" s="16" customFormat="1" x14ac:dyDescent="0.25">
      <c r="A125" s="76">
        <v>20171123</v>
      </c>
      <c r="B125" s="77" t="s">
        <v>229</v>
      </c>
      <c r="C125" s="130">
        <v>1.0900000000000001</v>
      </c>
      <c r="D125" s="79" t="s">
        <v>221</v>
      </c>
      <c r="E125" s="78">
        <v>2.2400000000000002</v>
      </c>
      <c r="F125" s="80" t="s">
        <v>508</v>
      </c>
      <c r="G125" s="15">
        <v>1</v>
      </c>
    </row>
    <row r="126" spans="1:7" s="16" customFormat="1" x14ac:dyDescent="0.25">
      <c r="A126" s="76">
        <v>20171124</v>
      </c>
      <c r="B126" s="77" t="s">
        <v>230</v>
      </c>
      <c r="C126" s="130">
        <v>1.36</v>
      </c>
      <c r="D126" s="79" t="s">
        <v>221</v>
      </c>
      <c r="E126" s="78">
        <v>2.2400000000000002</v>
      </c>
      <c r="F126" s="80" t="s">
        <v>508</v>
      </c>
      <c r="G126" s="15">
        <v>1</v>
      </c>
    </row>
    <row r="127" spans="1:7" s="16" customFormat="1" x14ac:dyDescent="0.25">
      <c r="A127" s="76">
        <v>20171125</v>
      </c>
      <c r="B127" s="77" t="s">
        <v>231</v>
      </c>
      <c r="C127" s="130">
        <v>1.41</v>
      </c>
      <c r="D127" s="79" t="s">
        <v>221</v>
      </c>
      <c r="E127" s="78">
        <v>2.2400000000000002</v>
      </c>
      <c r="F127" s="80" t="s">
        <v>508</v>
      </c>
      <c r="G127" s="15">
        <v>1</v>
      </c>
    </row>
    <row r="128" spans="1:7" s="16" customFormat="1" x14ac:dyDescent="0.25">
      <c r="A128" s="76">
        <v>20171126</v>
      </c>
      <c r="B128" s="77" t="s">
        <v>232</v>
      </c>
      <c r="C128" s="130">
        <v>1.88</v>
      </c>
      <c r="D128" s="79" t="s">
        <v>221</v>
      </c>
      <c r="E128" s="78">
        <v>2.2400000000000002</v>
      </c>
      <c r="F128" s="80" t="s">
        <v>508</v>
      </c>
      <c r="G128" s="15">
        <v>1</v>
      </c>
    </row>
    <row r="129" spans="1:7" s="16" customFormat="1" x14ac:dyDescent="0.25">
      <c r="A129" s="76">
        <v>20171127</v>
      </c>
      <c r="B129" s="77" t="s">
        <v>233</v>
      </c>
      <c r="C129" s="130">
        <v>1.92</v>
      </c>
      <c r="D129" s="79" t="s">
        <v>221</v>
      </c>
      <c r="E129" s="78">
        <v>2.2400000000000002</v>
      </c>
      <c r="F129" s="80" t="s">
        <v>508</v>
      </c>
      <c r="G129" s="15">
        <v>1</v>
      </c>
    </row>
    <row r="130" spans="1:7" s="16" customFormat="1" x14ac:dyDescent="0.25">
      <c r="A130" s="76">
        <v>20171128</v>
      </c>
      <c r="B130" s="77" t="s">
        <v>234</v>
      </c>
      <c r="C130" s="130">
        <v>2.29</v>
      </c>
      <c r="D130" s="79" t="s">
        <v>221</v>
      </c>
      <c r="E130" s="78">
        <v>2.2400000000000002</v>
      </c>
      <c r="F130" s="80" t="s">
        <v>508</v>
      </c>
      <c r="G130" s="15">
        <v>1</v>
      </c>
    </row>
    <row r="131" spans="1:7" s="16" customFormat="1" x14ac:dyDescent="0.25">
      <c r="A131" s="76">
        <v>20171129</v>
      </c>
      <c r="B131" s="77" t="s">
        <v>235</v>
      </c>
      <c r="C131" s="130">
        <v>3.12</v>
      </c>
      <c r="D131" s="79" t="s">
        <v>221</v>
      </c>
      <c r="E131" s="78">
        <v>2.2400000000000002</v>
      </c>
      <c r="F131" s="80" t="s">
        <v>508</v>
      </c>
      <c r="G131" s="15">
        <v>1</v>
      </c>
    </row>
    <row r="132" spans="1:7" s="16" customFormat="1" x14ac:dyDescent="0.25">
      <c r="A132" s="76">
        <v>20171130</v>
      </c>
      <c r="B132" s="77" t="s">
        <v>236</v>
      </c>
      <c r="C132" s="130">
        <v>1.96</v>
      </c>
      <c r="D132" s="79" t="s">
        <v>221</v>
      </c>
      <c r="E132" s="78">
        <v>2.2400000000000002</v>
      </c>
      <c r="F132" s="80" t="s">
        <v>508</v>
      </c>
      <c r="G132" s="15">
        <v>1</v>
      </c>
    </row>
    <row r="133" spans="1:7" s="16" customFormat="1" x14ac:dyDescent="0.25">
      <c r="A133" s="76">
        <v>20171131</v>
      </c>
      <c r="B133" s="77" t="s">
        <v>237</v>
      </c>
      <c r="C133" s="130">
        <v>2.17</v>
      </c>
      <c r="D133" s="79" t="s">
        <v>221</v>
      </c>
      <c r="E133" s="78">
        <v>2.2400000000000002</v>
      </c>
      <c r="F133" s="80" t="s">
        <v>508</v>
      </c>
      <c r="G133" s="15">
        <v>1</v>
      </c>
    </row>
    <row r="134" spans="1:7" s="16" customFormat="1" x14ac:dyDescent="0.25">
      <c r="A134" s="76">
        <v>20171132</v>
      </c>
      <c r="B134" s="77" t="s">
        <v>238</v>
      </c>
      <c r="C134" s="130">
        <v>2.02</v>
      </c>
      <c r="D134" s="79" t="s">
        <v>221</v>
      </c>
      <c r="E134" s="78">
        <v>2.2400000000000002</v>
      </c>
      <c r="F134" s="80" t="s">
        <v>508</v>
      </c>
      <c r="G134" s="15">
        <v>1</v>
      </c>
    </row>
    <row r="135" spans="1:7" s="16" customFormat="1" x14ac:dyDescent="0.25">
      <c r="A135" s="76">
        <v>20171133</v>
      </c>
      <c r="B135" s="77" t="s">
        <v>239</v>
      </c>
      <c r="C135" s="130">
        <v>2.57</v>
      </c>
      <c r="D135" s="79" t="s">
        <v>221</v>
      </c>
      <c r="E135" s="78">
        <v>2.2400000000000002</v>
      </c>
      <c r="F135" s="80" t="s">
        <v>508</v>
      </c>
      <c r="G135" s="15">
        <v>1</v>
      </c>
    </row>
    <row r="136" spans="1:7" s="16" customFormat="1" x14ac:dyDescent="0.25">
      <c r="A136" s="76">
        <v>20171134</v>
      </c>
      <c r="B136" s="77" t="s">
        <v>240</v>
      </c>
      <c r="C136" s="130">
        <v>3.14</v>
      </c>
      <c r="D136" s="79" t="s">
        <v>221</v>
      </c>
      <c r="E136" s="78">
        <v>2.2400000000000002</v>
      </c>
      <c r="F136" s="80" t="s">
        <v>508</v>
      </c>
      <c r="G136" s="15">
        <v>1</v>
      </c>
    </row>
    <row r="137" spans="1:7" s="16" customFormat="1" x14ac:dyDescent="0.25">
      <c r="A137" s="76">
        <v>20171135</v>
      </c>
      <c r="B137" s="77" t="s">
        <v>241</v>
      </c>
      <c r="C137" s="130">
        <v>2.48</v>
      </c>
      <c r="D137" s="79" t="s">
        <v>221</v>
      </c>
      <c r="E137" s="78">
        <v>2.2400000000000002</v>
      </c>
      <c r="F137" s="80" t="s">
        <v>508</v>
      </c>
      <c r="G137" s="15">
        <v>1</v>
      </c>
    </row>
    <row r="138" spans="1:7" s="16" customFormat="1" x14ac:dyDescent="0.25">
      <c r="A138" s="76">
        <v>20171136</v>
      </c>
      <c r="B138" s="77" t="s">
        <v>242</v>
      </c>
      <c r="C138" s="130">
        <v>0.5</v>
      </c>
      <c r="D138" s="79" t="s">
        <v>221</v>
      </c>
      <c r="E138" s="78">
        <v>2.2400000000000002</v>
      </c>
      <c r="F138" s="80" t="s">
        <v>508</v>
      </c>
      <c r="G138" s="15">
        <v>1</v>
      </c>
    </row>
    <row r="139" spans="1:7" s="16" customFormat="1" ht="31.5" x14ac:dyDescent="0.25">
      <c r="A139" s="76">
        <v>20171137</v>
      </c>
      <c r="B139" s="77" t="s">
        <v>243</v>
      </c>
      <c r="C139" s="130">
        <v>1.91</v>
      </c>
      <c r="D139" s="79" t="s">
        <v>221</v>
      </c>
      <c r="E139" s="78">
        <v>2.2400000000000002</v>
      </c>
      <c r="F139" s="80" t="s">
        <v>508</v>
      </c>
      <c r="G139" s="15">
        <v>1</v>
      </c>
    </row>
    <row r="140" spans="1:7" s="16" customFormat="1" ht="31.5" x14ac:dyDescent="0.25">
      <c r="A140" s="76">
        <v>20171138</v>
      </c>
      <c r="B140" s="77" t="s">
        <v>244</v>
      </c>
      <c r="C140" s="130">
        <v>2.88</v>
      </c>
      <c r="D140" s="79" t="s">
        <v>221</v>
      </c>
      <c r="E140" s="78">
        <v>2.2400000000000002</v>
      </c>
      <c r="F140" s="80" t="s">
        <v>508</v>
      </c>
      <c r="G140" s="15">
        <v>1</v>
      </c>
    </row>
    <row r="141" spans="1:7" s="16" customFormat="1" ht="31.5" x14ac:dyDescent="0.25">
      <c r="A141" s="76">
        <v>20171139</v>
      </c>
      <c r="B141" s="77" t="s">
        <v>245</v>
      </c>
      <c r="C141" s="130">
        <v>4.25</v>
      </c>
      <c r="D141" s="79" t="s">
        <v>221</v>
      </c>
      <c r="E141" s="78">
        <v>2.2400000000000002</v>
      </c>
      <c r="F141" s="80" t="s">
        <v>508</v>
      </c>
      <c r="G141" s="15">
        <v>1</v>
      </c>
    </row>
    <row r="142" spans="1:7" s="16" customFormat="1" x14ac:dyDescent="0.25">
      <c r="A142" s="76">
        <v>20171140</v>
      </c>
      <c r="B142" s="77" t="s">
        <v>246</v>
      </c>
      <c r="C142" s="130">
        <v>2.56</v>
      </c>
      <c r="D142" s="79" t="s">
        <v>221</v>
      </c>
      <c r="E142" s="78">
        <v>2.2400000000000002</v>
      </c>
      <c r="F142" s="80" t="s">
        <v>508</v>
      </c>
      <c r="G142" s="15">
        <v>1</v>
      </c>
    </row>
    <row r="143" spans="1:7" s="16" customFormat="1" x14ac:dyDescent="0.25">
      <c r="A143" s="76">
        <v>20171141</v>
      </c>
      <c r="B143" s="77" t="s">
        <v>247</v>
      </c>
      <c r="C143" s="130">
        <v>3.6</v>
      </c>
      <c r="D143" s="79" t="s">
        <v>221</v>
      </c>
      <c r="E143" s="78">
        <v>2.2400000000000002</v>
      </c>
      <c r="F143" s="80" t="s">
        <v>508</v>
      </c>
      <c r="G143" s="15">
        <v>1</v>
      </c>
    </row>
    <row r="144" spans="1:7" s="16" customFormat="1" x14ac:dyDescent="0.25">
      <c r="A144" s="76">
        <v>20171142</v>
      </c>
      <c r="B144" s="77" t="s">
        <v>248</v>
      </c>
      <c r="C144" s="130">
        <v>4.2699999999999996</v>
      </c>
      <c r="D144" s="79" t="s">
        <v>221</v>
      </c>
      <c r="E144" s="78">
        <v>2.2400000000000002</v>
      </c>
      <c r="F144" s="80" t="s">
        <v>508</v>
      </c>
      <c r="G144" s="15">
        <v>1</v>
      </c>
    </row>
    <row r="145" spans="1:8" s="16" customFormat="1" ht="31.5" x14ac:dyDescent="0.25">
      <c r="A145" s="76">
        <v>20171143</v>
      </c>
      <c r="B145" s="77" t="s">
        <v>249</v>
      </c>
      <c r="C145" s="130">
        <v>3.46</v>
      </c>
      <c r="D145" s="79" t="s">
        <v>221</v>
      </c>
      <c r="E145" s="78">
        <v>2.2400000000000002</v>
      </c>
      <c r="F145" s="80" t="s">
        <v>508</v>
      </c>
      <c r="G145" s="15">
        <v>1</v>
      </c>
    </row>
    <row r="146" spans="1:8" s="16" customFormat="1" ht="31.5" x14ac:dyDescent="0.25">
      <c r="A146" s="76">
        <v>20171144</v>
      </c>
      <c r="B146" s="77" t="s">
        <v>250</v>
      </c>
      <c r="C146" s="130">
        <v>2.0499999999999998</v>
      </c>
      <c r="D146" s="79" t="s">
        <v>221</v>
      </c>
      <c r="E146" s="78">
        <v>2.2400000000000002</v>
      </c>
      <c r="F146" s="80" t="s">
        <v>508</v>
      </c>
      <c r="G146" s="15">
        <v>1</v>
      </c>
    </row>
    <row r="147" spans="1:8" s="16" customFormat="1" ht="31.5" x14ac:dyDescent="0.25">
      <c r="A147" s="76">
        <v>20171145</v>
      </c>
      <c r="B147" s="77" t="s">
        <v>251</v>
      </c>
      <c r="C147" s="130">
        <v>2.8</v>
      </c>
      <c r="D147" s="79" t="s">
        <v>221</v>
      </c>
      <c r="E147" s="78">
        <v>2.2400000000000002</v>
      </c>
      <c r="F147" s="80" t="s">
        <v>508</v>
      </c>
      <c r="G147" s="15">
        <v>1</v>
      </c>
    </row>
    <row r="148" spans="1:8" s="16" customFormat="1" ht="31.5" x14ac:dyDescent="0.25">
      <c r="A148" s="76">
        <v>20171146</v>
      </c>
      <c r="B148" s="77" t="s">
        <v>252</v>
      </c>
      <c r="C148" s="130">
        <v>7.92</v>
      </c>
      <c r="D148" s="79" t="s">
        <v>221</v>
      </c>
      <c r="E148" s="78">
        <v>2.2400000000000002</v>
      </c>
      <c r="F148" s="80" t="s">
        <v>508</v>
      </c>
      <c r="G148" s="15">
        <v>1</v>
      </c>
    </row>
    <row r="149" spans="1:8" s="16" customFormat="1" x14ac:dyDescent="0.25">
      <c r="A149" s="76">
        <v>20171147</v>
      </c>
      <c r="B149" s="77" t="s">
        <v>253</v>
      </c>
      <c r="C149" s="130">
        <v>2</v>
      </c>
      <c r="D149" s="79" t="s">
        <v>221</v>
      </c>
      <c r="E149" s="78">
        <v>2.2400000000000002</v>
      </c>
      <c r="F149" s="80" t="s">
        <v>508</v>
      </c>
      <c r="G149" s="15">
        <v>1</v>
      </c>
    </row>
    <row r="150" spans="1:8" s="16" customFormat="1" x14ac:dyDescent="0.25">
      <c r="A150" s="76">
        <v>20171148</v>
      </c>
      <c r="B150" s="77" t="s">
        <v>254</v>
      </c>
      <c r="C150" s="130">
        <v>2.21</v>
      </c>
      <c r="D150" s="79" t="s">
        <v>221</v>
      </c>
      <c r="E150" s="78">
        <v>2.2400000000000002</v>
      </c>
      <c r="F150" s="80" t="s">
        <v>508</v>
      </c>
      <c r="G150" s="15">
        <v>1</v>
      </c>
    </row>
    <row r="151" spans="1:8" s="16" customFormat="1" x14ac:dyDescent="0.25">
      <c r="A151" s="76">
        <v>20171149</v>
      </c>
      <c r="B151" s="77" t="s">
        <v>255</v>
      </c>
      <c r="C151" s="130">
        <v>3.53</v>
      </c>
      <c r="D151" s="79" t="s">
        <v>221</v>
      </c>
      <c r="E151" s="78">
        <v>2.2400000000000002</v>
      </c>
      <c r="F151" s="80" t="s">
        <v>508</v>
      </c>
      <c r="G151" s="15">
        <v>1</v>
      </c>
    </row>
    <row r="152" spans="1:8" s="16" customFormat="1" x14ac:dyDescent="0.25">
      <c r="A152" s="76">
        <v>20171150</v>
      </c>
      <c r="B152" s="77" t="s">
        <v>256</v>
      </c>
      <c r="C152" s="130">
        <v>0.66</v>
      </c>
      <c r="D152" s="79" t="s">
        <v>257</v>
      </c>
      <c r="E152" s="78">
        <v>0.87</v>
      </c>
      <c r="F152" s="80" t="s">
        <v>508</v>
      </c>
      <c r="G152" s="15">
        <v>1</v>
      </c>
    </row>
    <row r="153" spans="1:8" s="16" customFormat="1" x14ac:dyDescent="0.25">
      <c r="A153" s="76">
        <v>20171151</v>
      </c>
      <c r="B153" s="77" t="s">
        <v>258</v>
      </c>
      <c r="C153" s="130">
        <v>0.47</v>
      </c>
      <c r="D153" s="79" t="s">
        <v>257</v>
      </c>
      <c r="E153" s="78">
        <v>0.87</v>
      </c>
      <c r="F153" s="80" t="s">
        <v>508</v>
      </c>
      <c r="G153" s="15">
        <v>1</v>
      </c>
    </row>
    <row r="154" spans="1:8" s="16" customFormat="1" x14ac:dyDescent="0.25">
      <c r="A154" s="76">
        <v>20171152</v>
      </c>
      <c r="B154" s="77" t="s">
        <v>259</v>
      </c>
      <c r="C154" s="130">
        <v>0.61</v>
      </c>
      <c r="D154" s="79" t="s">
        <v>257</v>
      </c>
      <c r="E154" s="78">
        <v>0.87</v>
      </c>
      <c r="F154" s="80" t="s">
        <v>508</v>
      </c>
      <c r="G154" s="15">
        <v>1</v>
      </c>
    </row>
    <row r="155" spans="1:8" s="16" customFormat="1" ht="31.5" x14ac:dyDescent="0.25">
      <c r="A155" s="76">
        <v>20171153</v>
      </c>
      <c r="B155" s="81" t="s">
        <v>260</v>
      </c>
      <c r="C155" s="157">
        <v>0.36</v>
      </c>
      <c r="D155" s="79" t="s">
        <v>257</v>
      </c>
      <c r="E155" s="78">
        <v>0.87</v>
      </c>
      <c r="F155" s="80" t="s">
        <v>508</v>
      </c>
      <c r="G155" s="15">
        <v>1</v>
      </c>
      <c r="H155" s="16">
        <v>0.5</v>
      </c>
    </row>
    <row r="156" spans="1:8" s="16" customFormat="1" x14ac:dyDescent="0.25">
      <c r="A156" s="76">
        <v>20171154</v>
      </c>
      <c r="B156" s="77" t="s">
        <v>261</v>
      </c>
      <c r="C156" s="130">
        <v>0.84</v>
      </c>
      <c r="D156" s="79" t="s">
        <v>257</v>
      </c>
      <c r="E156" s="78">
        <v>0.87</v>
      </c>
      <c r="F156" s="80" t="s">
        <v>508</v>
      </c>
      <c r="G156" s="15">
        <v>1</v>
      </c>
    </row>
    <row r="157" spans="1:8" s="16" customFormat="1" x14ac:dyDescent="0.25">
      <c r="A157" s="76">
        <v>20171155</v>
      </c>
      <c r="B157" s="77" t="s">
        <v>262</v>
      </c>
      <c r="C157" s="130">
        <v>0.91</v>
      </c>
      <c r="D157" s="79" t="s">
        <v>257</v>
      </c>
      <c r="E157" s="78">
        <v>0.87</v>
      </c>
      <c r="F157" s="80" t="s">
        <v>508</v>
      </c>
      <c r="G157" s="15">
        <v>1</v>
      </c>
    </row>
    <row r="158" spans="1:8" s="16" customFormat="1" x14ac:dyDescent="0.25">
      <c r="A158" s="76">
        <v>20171156</v>
      </c>
      <c r="B158" s="77" t="s">
        <v>263</v>
      </c>
      <c r="C158" s="130">
        <v>1.1000000000000001</v>
      </c>
      <c r="D158" s="79" t="s">
        <v>257</v>
      </c>
      <c r="E158" s="78">
        <v>0.87</v>
      </c>
      <c r="F158" s="80" t="s">
        <v>508</v>
      </c>
      <c r="G158" s="15">
        <v>1</v>
      </c>
    </row>
    <row r="159" spans="1:8" s="16" customFormat="1" x14ac:dyDescent="0.25">
      <c r="A159" s="76">
        <v>20171157</v>
      </c>
      <c r="B159" s="77" t="s">
        <v>264</v>
      </c>
      <c r="C159" s="130">
        <v>1.35</v>
      </c>
      <c r="D159" s="79" t="s">
        <v>257</v>
      </c>
      <c r="E159" s="78">
        <v>0.87</v>
      </c>
      <c r="F159" s="80" t="s">
        <v>508</v>
      </c>
      <c r="G159" s="15">
        <v>1</v>
      </c>
    </row>
    <row r="160" spans="1:8" s="16" customFormat="1" x14ac:dyDescent="0.25">
      <c r="A160" s="76">
        <v>20171158</v>
      </c>
      <c r="B160" s="77" t="s">
        <v>265</v>
      </c>
      <c r="C160" s="130">
        <v>1.96</v>
      </c>
      <c r="D160" s="79" t="s">
        <v>257</v>
      </c>
      <c r="E160" s="78">
        <v>0.87</v>
      </c>
      <c r="F160" s="80" t="s">
        <v>508</v>
      </c>
      <c r="G160" s="15">
        <v>1</v>
      </c>
    </row>
    <row r="161" spans="1:7" s="16" customFormat="1" x14ac:dyDescent="0.25">
      <c r="A161" s="76">
        <v>20171159</v>
      </c>
      <c r="B161" s="77" t="s">
        <v>266</v>
      </c>
      <c r="C161" s="130">
        <v>25</v>
      </c>
      <c r="D161" s="79" t="s">
        <v>257</v>
      </c>
      <c r="E161" s="78">
        <v>0.87</v>
      </c>
      <c r="F161" s="80" t="s">
        <v>508</v>
      </c>
      <c r="G161" s="15">
        <v>0</v>
      </c>
    </row>
    <row r="162" spans="1:7" s="16" customFormat="1" x14ac:dyDescent="0.25">
      <c r="A162" s="76">
        <v>20171160</v>
      </c>
      <c r="B162" s="77" t="s">
        <v>267</v>
      </c>
      <c r="C162" s="130">
        <v>0.49</v>
      </c>
      <c r="D162" s="79" t="s">
        <v>268</v>
      </c>
      <c r="E162" s="78">
        <v>0.92</v>
      </c>
      <c r="F162" s="80" t="s">
        <v>508</v>
      </c>
      <c r="G162" s="15">
        <v>1</v>
      </c>
    </row>
    <row r="163" spans="1:7" s="16" customFormat="1" x14ac:dyDescent="0.25">
      <c r="A163" s="76">
        <v>20171161</v>
      </c>
      <c r="B163" s="77" t="s">
        <v>269</v>
      </c>
      <c r="C163" s="130">
        <v>0.79</v>
      </c>
      <c r="D163" s="79" t="s">
        <v>268</v>
      </c>
      <c r="E163" s="78">
        <v>0.92</v>
      </c>
      <c r="F163" s="80" t="s">
        <v>508</v>
      </c>
      <c r="G163" s="15">
        <v>1</v>
      </c>
    </row>
    <row r="164" spans="1:7" s="16" customFormat="1" x14ac:dyDescent="0.25">
      <c r="A164" s="76">
        <v>20171162</v>
      </c>
      <c r="B164" s="77" t="s">
        <v>270</v>
      </c>
      <c r="C164" s="130">
        <v>1.07</v>
      </c>
      <c r="D164" s="79" t="s">
        <v>268</v>
      </c>
      <c r="E164" s="78">
        <v>0.92</v>
      </c>
      <c r="F164" s="80" t="s">
        <v>508</v>
      </c>
      <c r="G164" s="15">
        <v>1</v>
      </c>
    </row>
    <row r="165" spans="1:7" s="16" customFormat="1" x14ac:dyDescent="0.25">
      <c r="A165" s="76">
        <v>20171163</v>
      </c>
      <c r="B165" s="77" t="s">
        <v>271</v>
      </c>
      <c r="C165" s="130">
        <v>1.19</v>
      </c>
      <c r="D165" s="79" t="s">
        <v>268</v>
      </c>
      <c r="E165" s="78">
        <v>0.92</v>
      </c>
      <c r="F165" s="80" t="s">
        <v>508</v>
      </c>
      <c r="G165" s="15">
        <v>1</v>
      </c>
    </row>
    <row r="166" spans="1:7" s="16" customFormat="1" x14ac:dyDescent="0.25">
      <c r="A166" s="76">
        <v>20171164</v>
      </c>
      <c r="B166" s="77" t="s">
        <v>272</v>
      </c>
      <c r="C166" s="130">
        <v>2.11</v>
      </c>
      <c r="D166" s="79" t="s">
        <v>268</v>
      </c>
      <c r="E166" s="78">
        <v>0.92</v>
      </c>
      <c r="F166" s="80" t="s">
        <v>508</v>
      </c>
      <c r="G166" s="15">
        <v>1</v>
      </c>
    </row>
    <row r="167" spans="1:7" s="16" customFormat="1" x14ac:dyDescent="0.25">
      <c r="A167" s="76">
        <v>20171165</v>
      </c>
      <c r="B167" s="77" t="s">
        <v>273</v>
      </c>
      <c r="C167" s="130">
        <v>2.33</v>
      </c>
      <c r="D167" s="79" t="s">
        <v>268</v>
      </c>
      <c r="E167" s="78">
        <v>0.92</v>
      </c>
      <c r="F167" s="80" t="s">
        <v>508</v>
      </c>
      <c r="G167" s="15">
        <v>1</v>
      </c>
    </row>
    <row r="168" spans="1:7" s="16" customFormat="1" x14ac:dyDescent="0.25">
      <c r="A168" s="76">
        <v>20171166</v>
      </c>
      <c r="B168" s="77" t="s">
        <v>274</v>
      </c>
      <c r="C168" s="130">
        <v>0.51</v>
      </c>
      <c r="D168" s="79" t="s">
        <v>268</v>
      </c>
      <c r="E168" s="78">
        <v>0.92</v>
      </c>
      <c r="F168" s="80" t="s">
        <v>508</v>
      </c>
      <c r="G168" s="15">
        <v>1</v>
      </c>
    </row>
    <row r="169" spans="1:7" s="16" customFormat="1" x14ac:dyDescent="0.25">
      <c r="A169" s="76">
        <v>20171167</v>
      </c>
      <c r="B169" s="77" t="s">
        <v>275</v>
      </c>
      <c r="C169" s="130">
        <v>0.66</v>
      </c>
      <c r="D169" s="79" t="s">
        <v>268</v>
      </c>
      <c r="E169" s="78">
        <v>0.92</v>
      </c>
      <c r="F169" s="80" t="s">
        <v>508</v>
      </c>
      <c r="G169" s="15">
        <v>1</v>
      </c>
    </row>
    <row r="170" spans="1:7" s="16" customFormat="1" x14ac:dyDescent="0.25">
      <c r="A170" s="76">
        <v>20171168</v>
      </c>
      <c r="B170" s="77" t="s">
        <v>276</v>
      </c>
      <c r="C170" s="130">
        <v>1.1100000000000001</v>
      </c>
      <c r="D170" s="79" t="s">
        <v>277</v>
      </c>
      <c r="E170" s="78">
        <v>0.8</v>
      </c>
      <c r="F170" s="80" t="s">
        <v>508</v>
      </c>
      <c r="G170" s="15">
        <v>1</v>
      </c>
    </row>
    <row r="171" spans="1:7" s="16" customFormat="1" x14ac:dyDescent="0.25">
      <c r="A171" s="76">
        <v>20171169</v>
      </c>
      <c r="B171" s="77" t="s">
        <v>278</v>
      </c>
      <c r="C171" s="130">
        <v>0.39</v>
      </c>
      <c r="D171" s="79" t="s">
        <v>277</v>
      </c>
      <c r="E171" s="78">
        <v>0.8</v>
      </c>
      <c r="F171" s="80" t="s">
        <v>508</v>
      </c>
      <c r="G171" s="15">
        <v>1</v>
      </c>
    </row>
    <row r="172" spans="1:7" s="16" customFormat="1" x14ac:dyDescent="0.25">
      <c r="A172" s="76">
        <v>20171170</v>
      </c>
      <c r="B172" s="77" t="s">
        <v>279</v>
      </c>
      <c r="C172" s="130">
        <v>1.85</v>
      </c>
      <c r="D172" s="79" t="s">
        <v>277</v>
      </c>
      <c r="E172" s="78">
        <v>0.8</v>
      </c>
      <c r="F172" s="80" t="s">
        <v>508</v>
      </c>
      <c r="G172" s="15">
        <v>1</v>
      </c>
    </row>
    <row r="173" spans="1:7" s="16" customFormat="1" x14ac:dyDescent="0.25">
      <c r="A173" s="76">
        <v>20171171</v>
      </c>
      <c r="B173" s="77" t="s">
        <v>280</v>
      </c>
      <c r="C173" s="130">
        <v>2.12</v>
      </c>
      <c r="D173" s="79" t="s">
        <v>277</v>
      </c>
      <c r="E173" s="78">
        <v>0.8</v>
      </c>
      <c r="F173" s="80" t="s">
        <v>508</v>
      </c>
      <c r="G173" s="15">
        <v>1</v>
      </c>
    </row>
    <row r="174" spans="1:7" s="16" customFormat="1" x14ac:dyDescent="0.25">
      <c r="A174" s="76">
        <v>20171172</v>
      </c>
      <c r="B174" s="77" t="s">
        <v>281</v>
      </c>
      <c r="C174" s="130">
        <v>0.85</v>
      </c>
      <c r="D174" s="79" t="s">
        <v>282</v>
      </c>
      <c r="E174" s="78">
        <v>1.31</v>
      </c>
      <c r="F174" s="80" t="s">
        <v>508</v>
      </c>
      <c r="G174" s="15">
        <v>1</v>
      </c>
    </row>
    <row r="175" spans="1:7" s="16" customFormat="1" ht="31.5" x14ac:dyDescent="0.25">
      <c r="A175" s="76">
        <v>20171173</v>
      </c>
      <c r="B175" s="77" t="s">
        <v>283</v>
      </c>
      <c r="C175" s="130">
        <v>2.48</v>
      </c>
      <c r="D175" s="79" t="s">
        <v>282</v>
      </c>
      <c r="E175" s="78">
        <v>1.31</v>
      </c>
      <c r="F175" s="80" t="s">
        <v>508</v>
      </c>
      <c r="G175" s="15">
        <v>1</v>
      </c>
    </row>
    <row r="176" spans="1:7" s="16" customFormat="1" ht="31.5" x14ac:dyDescent="0.25">
      <c r="A176" s="76">
        <v>20171174</v>
      </c>
      <c r="B176" s="77" t="s">
        <v>284</v>
      </c>
      <c r="C176" s="130">
        <v>0.91</v>
      </c>
      <c r="D176" s="79" t="s">
        <v>282</v>
      </c>
      <c r="E176" s="78">
        <v>1.31</v>
      </c>
      <c r="F176" s="80" t="s">
        <v>508</v>
      </c>
      <c r="G176" s="15">
        <v>1</v>
      </c>
    </row>
    <row r="177" spans="1:7" s="16" customFormat="1" x14ac:dyDescent="0.25">
      <c r="A177" s="76">
        <v>20171175</v>
      </c>
      <c r="B177" s="77" t="s">
        <v>285</v>
      </c>
      <c r="C177" s="130">
        <v>1.29</v>
      </c>
      <c r="D177" s="79" t="s">
        <v>282</v>
      </c>
      <c r="E177" s="78">
        <v>1.31</v>
      </c>
      <c r="F177" s="80" t="s">
        <v>508</v>
      </c>
      <c r="G177" s="15">
        <v>1</v>
      </c>
    </row>
    <row r="178" spans="1:7" s="16" customFormat="1" x14ac:dyDescent="0.25">
      <c r="A178" s="76">
        <v>20171176</v>
      </c>
      <c r="B178" s="77" t="s">
        <v>286</v>
      </c>
      <c r="C178" s="130">
        <v>1.1100000000000001</v>
      </c>
      <c r="D178" s="79" t="s">
        <v>282</v>
      </c>
      <c r="E178" s="78">
        <v>1.31</v>
      </c>
      <c r="F178" s="80" t="s">
        <v>508</v>
      </c>
      <c r="G178" s="15">
        <v>1</v>
      </c>
    </row>
    <row r="179" spans="1:7" s="16" customFormat="1" x14ac:dyDescent="0.25">
      <c r="A179" s="76">
        <v>20171177</v>
      </c>
      <c r="B179" s="77" t="s">
        <v>287</v>
      </c>
      <c r="C179" s="130">
        <v>1.25</v>
      </c>
      <c r="D179" s="79" t="s">
        <v>282</v>
      </c>
      <c r="E179" s="78">
        <v>1.31</v>
      </c>
      <c r="F179" s="80" t="s">
        <v>508</v>
      </c>
      <c r="G179" s="15">
        <v>1</v>
      </c>
    </row>
    <row r="180" spans="1:7" s="16" customFormat="1" x14ac:dyDescent="0.25">
      <c r="A180" s="76">
        <v>20171178</v>
      </c>
      <c r="B180" s="77" t="s">
        <v>288</v>
      </c>
      <c r="C180" s="130">
        <v>1.78</v>
      </c>
      <c r="D180" s="79" t="s">
        <v>289</v>
      </c>
      <c r="E180" s="78">
        <v>1.44</v>
      </c>
      <c r="F180" s="80" t="s">
        <v>508</v>
      </c>
      <c r="G180" s="15">
        <v>1</v>
      </c>
    </row>
    <row r="181" spans="1:7" s="16" customFormat="1" x14ac:dyDescent="0.25">
      <c r="A181" s="76">
        <v>20171179</v>
      </c>
      <c r="B181" s="77" t="s">
        <v>290</v>
      </c>
      <c r="C181" s="130">
        <v>1.67</v>
      </c>
      <c r="D181" s="79" t="s">
        <v>289</v>
      </c>
      <c r="E181" s="78">
        <v>1.44</v>
      </c>
      <c r="F181" s="80" t="s">
        <v>508</v>
      </c>
      <c r="G181" s="15">
        <v>1</v>
      </c>
    </row>
    <row r="182" spans="1:7" s="16" customFormat="1" x14ac:dyDescent="0.25">
      <c r="A182" s="76">
        <v>20171180</v>
      </c>
      <c r="B182" s="77" t="s">
        <v>291</v>
      </c>
      <c r="C182" s="130">
        <v>0.87</v>
      </c>
      <c r="D182" s="79" t="s">
        <v>289</v>
      </c>
      <c r="E182" s="78">
        <v>1.44</v>
      </c>
      <c r="F182" s="80" t="s">
        <v>508</v>
      </c>
      <c r="G182" s="15">
        <v>1</v>
      </c>
    </row>
    <row r="183" spans="1:7" s="16" customFormat="1" x14ac:dyDescent="0.25">
      <c r="A183" s="76">
        <v>20171181</v>
      </c>
      <c r="B183" s="77" t="s">
        <v>292</v>
      </c>
      <c r="C183" s="130">
        <v>1.57</v>
      </c>
      <c r="D183" s="79" t="s">
        <v>289</v>
      </c>
      <c r="E183" s="78">
        <v>1.44</v>
      </c>
      <c r="F183" s="80" t="s">
        <v>508</v>
      </c>
      <c r="G183" s="15">
        <v>1</v>
      </c>
    </row>
    <row r="184" spans="1:7" s="16" customFormat="1" x14ac:dyDescent="0.25">
      <c r="A184" s="76">
        <v>20171182</v>
      </c>
      <c r="B184" s="77" t="s">
        <v>293</v>
      </c>
      <c r="C184" s="130">
        <v>0.85</v>
      </c>
      <c r="D184" s="79" t="s">
        <v>294</v>
      </c>
      <c r="E184" s="78">
        <v>1.18</v>
      </c>
      <c r="F184" s="80" t="s">
        <v>508</v>
      </c>
      <c r="G184" s="15">
        <v>1</v>
      </c>
    </row>
    <row r="185" spans="1:7" s="16" customFormat="1" x14ac:dyDescent="0.25">
      <c r="A185" s="76">
        <v>20171183</v>
      </c>
      <c r="B185" s="77" t="s">
        <v>295</v>
      </c>
      <c r="C185" s="130">
        <v>1.32</v>
      </c>
      <c r="D185" s="79" t="s">
        <v>294</v>
      </c>
      <c r="E185" s="78">
        <v>1.18</v>
      </c>
      <c r="F185" s="80" t="s">
        <v>508</v>
      </c>
      <c r="G185" s="15">
        <v>1</v>
      </c>
    </row>
    <row r="186" spans="1:7" s="16" customFormat="1" x14ac:dyDescent="0.25">
      <c r="A186" s="76">
        <v>20171184</v>
      </c>
      <c r="B186" s="77" t="s">
        <v>296</v>
      </c>
      <c r="C186" s="130">
        <v>1.05</v>
      </c>
      <c r="D186" s="79" t="s">
        <v>294</v>
      </c>
      <c r="E186" s="78">
        <v>1.18</v>
      </c>
      <c r="F186" s="80" t="s">
        <v>508</v>
      </c>
      <c r="G186" s="15">
        <v>1</v>
      </c>
    </row>
    <row r="187" spans="1:7" s="16" customFormat="1" x14ac:dyDescent="0.25">
      <c r="A187" s="76">
        <v>20171185</v>
      </c>
      <c r="B187" s="77" t="s">
        <v>297</v>
      </c>
      <c r="C187" s="130">
        <v>1.01</v>
      </c>
      <c r="D187" s="79" t="s">
        <v>294</v>
      </c>
      <c r="E187" s="78">
        <v>1.18</v>
      </c>
      <c r="F187" s="80" t="s">
        <v>508</v>
      </c>
      <c r="G187" s="15">
        <v>1</v>
      </c>
    </row>
    <row r="188" spans="1:7" s="16" customFormat="1" x14ac:dyDescent="0.25">
      <c r="A188" s="76">
        <v>20171186</v>
      </c>
      <c r="B188" s="77" t="s">
        <v>298</v>
      </c>
      <c r="C188" s="130">
        <v>2.11</v>
      </c>
      <c r="D188" s="79" t="s">
        <v>294</v>
      </c>
      <c r="E188" s="78">
        <v>1.18</v>
      </c>
      <c r="F188" s="80" t="s">
        <v>508</v>
      </c>
      <c r="G188" s="15">
        <v>1</v>
      </c>
    </row>
    <row r="189" spans="1:7" s="16" customFormat="1" x14ac:dyDescent="0.25">
      <c r="A189" s="76">
        <v>20171187</v>
      </c>
      <c r="B189" s="77" t="s">
        <v>299</v>
      </c>
      <c r="C189" s="130">
        <v>3.97</v>
      </c>
      <c r="D189" s="79" t="s">
        <v>294</v>
      </c>
      <c r="E189" s="78">
        <v>1.18</v>
      </c>
      <c r="F189" s="80" t="s">
        <v>508</v>
      </c>
      <c r="G189" s="15">
        <v>1</v>
      </c>
    </row>
    <row r="190" spans="1:7" s="16" customFormat="1" x14ac:dyDescent="0.25">
      <c r="A190" s="76">
        <v>20171188</v>
      </c>
      <c r="B190" s="77" t="s">
        <v>300</v>
      </c>
      <c r="C190" s="130">
        <v>4.3099999999999996</v>
      </c>
      <c r="D190" s="79" t="s">
        <v>294</v>
      </c>
      <c r="E190" s="78">
        <v>1.18</v>
      </c>
      <c r="F190" s="80" t="s">
        <v>508</v>
      </c>
      <c r="G190" s="15">
        <v>1</v>
      </c>
    </row>
    <row r="191" spans="1:7" s="16" customFormat="1" x14ac:dyDescent="0.25">
      <c r="A191" s="76">
        <v>20171189</v>
      </c>
      <c r="B191" s="77" t="s">
        <v>301</v>
      </c>
      <c r="C191" s="130">
        <v>1.2</v>
      </c>
      <c r="D191" s="79" t="s">
        <v>294</v>
      </c>
      <c r="E191" s="78">
        <v>1.18</v>
      </c>
      <c r="F191" s="80" t="s">
        <v>508</v>
      </c>
      <c r="G191" s="15">
        <v>1</v>
      </c>
    </row>
    <row r="192" spans="1:7" s="16" customFormat="1" x14ac:dyDescent="0.25">
      <c r="A192" s="76">
        <v>20171190</v>
      </c>
      <c r="B192" s="77" t="s">
        <v>302</v>
      </c>
      <c r="C192" s="130">
        <v>2.37</v>
      </c>
      <c r="D192" s="79" t="s">
        <v>294</v>
      </c>
      <c r="E192" s="78">
        <v>1.18</v>
      </c>
      <c r="F192" s="80" t="s">
        <v>508</v>
      </c>
      <c r="G192" s="15">
        <v>1</v>
      </c>
    </row>
    <row r="193" spans="1:8" s="16" customFormat="1" x14ac:dyDescent="0.25">
      <c r="A193" s="76">
        <v>20171191</v>
      </c>
      <c r="B193" s="77" t="s">
        <v>303</v>
      </c>
      <c r="C193" s="130">
        <v>4.13</v>
      </c>
      <c r="D193" s="79" t="s">
        <v>294</v>
      </c>
      <c r="E193" s="78">
        <v>1.18</v>
      </c>
      <c r="F193" s="80" t="s">
        <v>508</v>
      </c>
      <c r="G193" s="15">
        <v>1</v>
      </c>
    </row>
    <row r="194" spans="1:8" s="16" customFormat="1" x14ac:dyDescent="0.25">
      <c r="A194" s="76">
        <v>20171192</v>
      </c>
      <c r="B194" s="77" t="s">
        <v>304</v>
      </c>
      <c r="C194" s="130">
        <v>6.08</v>
      </c>
      <c r="D194" s="79" t="s">
        <v>294</v>
      </c>
      <c r="E194" s="78">
        <v>1.18</v>
      </c>
      <c r="F194" s="80" t="s">
        <v>508</v>
      </c>
      <c r="G194" s="15">
        <v>1</v>
      </c>
    </row>
    <row r="195" spans="1:8" s="16" customFormat="1" x14ac:dyDescent="0.25">
      <c r="A195" s="76">
        <v>20171193</v>
      </c>
      <c r="B195" s="77" t="s">
        <v>305</v>
      </c>
      <c r="C195" s="130">
        <v>7.12</v>
      </c>
      <c r="D195" s="79" t="s">
        <v>294</v>
      </c>
      <c r="E195" s="78">
        <v>1.18</v>
      </c>
      <c r="F195" s="80" t="s">
        <v>508</v>
      </c>
      <c r="G195" s="15">
        <v>1</v>
      </c>
    </row>
    <row r="196" spans="1:8" s="16" customFormat="1" x14ac:dyDescent="0.25">
      <c r="A196" s="76">
        <v>20171194</v>
      </c>
      <c r="B196" s="77" t="s">
        <v>306</v>
      </c>
      <c r="C196" s="130">
        <v>0.79</v>
      </c>
      <c r="D196" s="79" t="s">
        <v>307</v>
      </c>
      <c r="E196" s="78">
        <v>0.79</v>
      </c>
      <c r="F196" s="80" t="s">
        <v>508</v>
      </c>
      <c r="G196" s="15">
        <v>1</v>
      </c>
    </row>
    <row r="197" spans="1:8" s="16" customFormat="1" x14ac:dyDescent="0.25">
      <c r="A197" s="76">
        <v>20171195</v>
      </c>
      <c r="B197" s="77" t="s">
        <v>308</v>
      </c>
      <c r="C197" s="157">
        <v>0.37</v>
      </c>
      <c r="D197" s="79" t="s">
        <v>309</v>
      </c>
      <c r="E197" s="78">
        <v>0.77</v>
      </c>
      <c r="F197" s="80" t="s">
        <v>508</v>
      </c>
      <c r="G197" s="15">
        <v>0</v>
      </c>
      <c r="H197" s="16">
        <v>0.5</v>
      </c>
    </row>
    <row r="198" spans="1:8" s="16" customFormat="1" ht="31.5" x14ac:dyDescent="0.25">
      <c r="A198" s="76">
        <v>20171196</v>
      </c>
      <c r="B198" s="77" t="s">
        <v>310</v>
      </c>
      <c r="C198" s="130">
        <v>0.69</v>
      </c>
      <c r="D198" s="79" t="s">
        <v>309</v>
      </c>
      <c r="E198" s="78">
        <v>0.77</v>
      </c>
      <c r="F198" s="80" t="s">
        <v>508</v>
      </c>
      <c r="G198" s="15">
        <v>1</v>
      </c>
    </row>
    <row r="199" spans="1:8" s="16" customFormat="1" x14ac:dyDescent="0.25">
      <c r="A199" s="76">
        <v>20171197</v>
      </c>
      <c r="B199" s="77" t="s">
        <v>311</v>
      </c>
      <c r="C199" s="130">
        <v>0.72</v>
      </c>
      <c r="D199" s="79" t="s">
        <v>309</v>
      </c>
      <c r="E199" s="78">
        <v>0.77</v>
      </c>
      <c r="F199" s="80" t="s">
        <v>508</v>
      </c>
      <c r="G199" s="15">
        <v>0</v>
      </c>
    </row>
    <row r="200" spans="1:8" s="16" customFormat="1" x14ac:dyDescent="0.25">
      <c r="A200" s="76">
        <v>20171198</v>
      </c>
      <c r="B200" s="77" t="s">
        <v>312</v>
      </c>
      <c r="C200" s="130">
        <v>0.59</v>
      </c>
      <c r="D200" s="79" t="s">
        <v>309</v>
      </c>
      <c r="E200" s="78">
        <v>0.77</v>
      </c>
      <c r="F200" s="80" t="s">
        <v>508</v>
      </c>
      <c r="G200" s="15">
        <v>1</v>
      </c>
    </row>
    <row r="201" spans="1:8" s="16" customFormat="1" x14ac:dyDescent="0.25">
      <c r="A201" s="76">
        <v>20171199</v>
      </c>
      <c r="B201" s="77" t="s">
        <v>313</v>
      </c>
      <c r="C201" s="130">
        <v>0.7</v>
      </c>
      <c r="D201" s="79" t="s">
        <v>309</v>
      </c>
      <c r="E201" s="78">
        <v>0.77</v>
      </c>
      <c r="F201" s="80" t="s">
        <v>508</v>
      </c>
      <c r="G201" s="15">
        <v>0</v>
      </c>
    </row>
    <row r="202" spans="1:8" s="16" customFormat="1" x14ac:dyDescent="0.25">
      <c r="A202" s="76">
        <v>20171200</v>
      </c>
      <c r="B202" s="77" t="s">
        <v>314</v>
      </c>
      <c r="C202" s="130">
        <v>0.78</v>
      </c>
      <c r="D202" s="79" t="s">
        <v>309</v>
      </c>
      <c r="E202" s="78">
        <v>0.77</v>
      </c>
      <c r="F202" s="80" t="s">
        <v>508</v>
      </c>
      <c r="G202" s="15">
        <v>0</v>
      </c>
    </row>
    <row r="203" spans="1:8" s="16" customFormat="1" x14ac:dyDescent="0.25">
      <c r="A203" s="76">
        <v>20171201</v>
      </c>
      <c r="B203" s="77" t="s">
        <v>315</v>
      </c>
      <c r="C203" s="130">
        <v>2.38</v>
      </c>
      <c r="D203" s="79" t="s">
        <v>309</v>
      </c>
      <c r="E203" s="78">
        <v>0.77</v>
      </c>
      <c r="F203" s="80" t="s">
        <v>508</v>
      </c>
      <c r="G203" s="15">
        <v>1</v>
      </c>
    </row>
    <row r="204" spans="1:8" s="16" customFormat="1" x14ac:dyDescent="0.25">
      <c r="A204" s="76">
        <v>20171202</v>
      </c>
      <c r="B204" s="77" t="s">
        <v>316</v>
      </c>
      <c r="C204" s="130">
        <v>0.78</v>
      </c>
      <c r="D204" s="79" t="s">
        <v>309</v>
      </c>
      <c r="E204" s="78">
        <v>0.77</v>
      </c>
      <c r="F204" s="80" t="s">
        <v>508</v>
      </c>
      <c r="G204" s="15">
        <v>1</v>
      </c>
    </row>
    <row r="205" spans="1:8" s="16" customFormat="1" x14ac:dyDescent="0.25">
      <c r="A205" s="76">
        <v>20171203</v>
      </c>
      <c r="B205" s="77" t="s">
        <v>317</v>
      </c>
      <c r="C205" s="130">
        <v>1.54</v>
      </c>
      <c r="D205" s="79" t="s">
        <v>309</v>
      </c>
      <c r="E205" s="78">
        <v>0.77</v>
      </c>
      <c r="F205" s="80" t="s">
        <v>508</v>
      </c>
      <c r="G205" s="15">
        <v>1</v>
      </c>
    </row>
    <row r="206" spans="1:8" s="16" customFormat="1" x14ac:dyDescent="0.25">
      <c r="A206" s="76">
        <v>20171204</v>
      </c>
      <c r="B206" s="77" t="s">
        <v>318</v>
      </c>
      <c r="C206" s="130">
        <v>0.75</v>
      </c>
      <c r="D206" s="79" t="s">
        <v>309</v>
      </c>
      <c r="E206" s="78">
        <v>0.77</v>
      </c>
      <c r="F206" s="80" t="s">
        <v>508</v>
      </c>
      <c r="G206" s="15">
        <v>0</v>
      </c>
    </row>
    <row r="207" spans="1:8" s="16" customFormat="1" x14ac:dyDescent="0.25">
      <c r="A207" s="76">
        <v>20171205</v>
      </c>
      <c r="B207" s="77" t="s">
        <v>319</v>
      </c>
      <c r="C207" s="130">
        <v>0.89</v>
      </c>
      <c r="D207" s="79" t="s">
        <v>309</v>
      </c>
      <c r="E207" s="78">
        <v>0.77</v>
      </c>
      <c r="F207" s="80" t="s">
        <v>508</v>
      </c>
      <c r="G207" s="15">
        <v>1</v>
      </c>
    </row>
    <row r="208" spans="1:8" s="16" customFormat="1" x14ac:dyDescent="0.25">
      <c r="A208" s="76">
        <v>20171206</v>
      </c>
      <c r="B208" s="77" t="s">
        <v>320</v>
      </c>
      <c r="C208" s="130">
        <v>0.27</v>
      </c>
      <c r="D208" s="79" t="s">
        <v>309</v>
      </c>
      <c r="E208" s="78">
        <v>0.77</v>
      </c>
      <c r="F208" s="80" t="s">
        <v>508</v>
      </c>
      <c r="G208" s="15">
        <v>1</v>
      </c>
    </row>
    <row r="209" spans="1:7" s="16" customFormat="1" x14ac:dyDescent="0.25">
      <c r="A209" s="76">
        <v>20171207</v>
      </c>
      <c r="B209" s="77" t="s">
        <v>321</v>
      </c>
      <c r="C209" s="130">
        <v>0.63</v>
      </c>
      <c r="D209" s="79" t="s">
        <v>309</v>
      </c>
      <c r="E209" s="78">
        <v>0.77</v>
      </c>
      <c r="F209" s="80" t="s">
        <v>508</v>
      </c>
      <c r="G209" s="15">
        <v>1</v>
      </c>
    </row>
    <row r="210" spans="1:7" s="16" customFormat="1" ht="31.5" x14ac:dyDescent="0.25">
      <c r="A210" s="76">
        <v>20171208</v>
      </c>
      <c r="B210" s="77" t="s">
        <v>322</v>
      </c>
      <c r="C210" s="130">
        <v>1</v>
      </c>
      <c r="D210" s="79" t="s">
        <v>309</v>
      </c>
      <c r="E210" s="78">
        <v>0.77</v>
      </c>
      <c r="F210" s="80" t="s">
        <v>508</v>
      </c>
      <c r="G210" s="15">
        <v>1</v>
      </c>
    </row>
    <row r="211" spans="1:7" s="16" customFormat="1" x14ac:dyDescent="0.25">
      <c r="A211" s="76">
        <v>20171209</v>
      </c>
      <c r="B211" s="77" t="s">
        <v>323</v>
      </c>
      <c r="C211" s="130">
        <v>2.0499999999999998</v>
      </c>
      <c r="D211" s="79" t="s">
        <v>324</v>
      </c>
      <c r="E211" s="78">
        <v>2.09</v>
      </c>
      <c r="F211" s="80" t="s">
        <v>508</v>
      </c>
      <c r="G211" s="15">
        <v>1</v>
      </c>
    </row>
    <row r="212" spans="1:7" s="16" customFormat="1" x14ac:dyDescent="0.25">
      <c r="A212" s="76">
        <v>20171210</v>
      </c>
      <c r="B212" s="77" t="s">
        <v>325</v>
      </c>
      <c r="C212" s="130">
        <v>1.54</v>
      </c>
      <c r="D212" s="79" t="s">
        <v>324</v>
      </c>
      <c r="E212" s="78">
        <v>2.09</v>
      </c>
      <c r="F212" s="80" t="s">
        <v>508</v>
      </c>
      <c r="G212" s="15">
        <v>1</v>
      </c>
    </row>
    <row r="213" spans="1:7" s="16" customFormat="1" x14ac:dyDescent="0.25">
      <c r="A213" s="76">
        <v>20171211</v>
      </c>
      <c r="B213" s="77" t="s">
        <v>326</v>
      </c>
      <c r="C213" s="130">
        <v>1.92</v>
      </c>
      <c r="D213" s="79" t="s">
        <v>324</v>
      </c>
      <c r="E213" s="78">
        <v>2.09</v>
      </c>
      <c r="F213" s="80" t="s">
        <v>508</v>
      </c>
      <c r="G213" s="15">
        <v>1</v>
      </c>
    </row>
    <row r="214" spans="1:7" s="16" customFormat="1" x14ac:dyDescent="0.25">
      <c r="A214" s="76">
        <v>20171212</v>
      </c>
      <c r="B214" s="77" t="s">
        <v>327</v>
      </c>
      <c r="C214" s="130">
        <v>2.56</v>
      </c>
      <c r="D214" s="79" t="s">
        <v>324</v>
      </c>
      <c r="E214" s="78">
        <v>2.09</v>
      </c>
      <c r="F214" s="80" t="s">
        <v>508</v>
      </c>
      <c r="G214" s="15">
        <v>1</v>
      </c>
    </row>
    <row r="215" spans="1:7" s="16" customFormat="1" x14ac:dyDescent="0.25">
      <c r="A215" s="76">
        <v>20171213</v>
      </c>
      <c r="B215" s="77" t="s">
        <v>328</v>
      </c>
      <c r="C215" s="130">
        <v>4.12</v>
      </c>
      <c r="D215" s="79" t="s">
        <v>324</v>
      </c>
      <c r="E215" s="78">
        <v>2.09</v>
      </c>
      <c r="F215" s="80" t="s">
        <v>508</v>
      </c>
      <c r="G215" s="15">
        <v>1</v>
      </c>
    </row>
    <row r="216" spans="1:7" s="16" customFormat="1" x14ac:dyDescent="0.25">
      <c r="A216" s="76">
        <v>20171214</v>
      </c>
      <c r="B216" s="77" t="s">
        <v>329</v>
      </c>
      <c r="C216" s="130">
        <v>0.99</v>
      </c>
      <c r="D216" s="79" t="s">
        <v>330</v>
      </c>
      <c r="E216" s="78">
        <v>1.37</v>
      </c>
      <c r="F216" s="80" t="s">
        <v>508</v>
      </c>
      <c r="G216" s="15">
        <v>1</v>
      </c>
    </row>
    <row r="217" spans="1:7" s="16" customFormat="1" x14ac:dyDescent="0.25">
      <c r="A217" s="76">
        <v>20171215</v>
      </c>
      <c r="B217" s="77" t="s">
        <v>331</v>
      </c>
      <c r="C217" s="130">
        <v>1.52</v>
      </c>
      <c r="D217" s="79" t="s">
        <v>330</v>
      </c>
      <c r="E217" s="78">
        <v>1.37</v>
      </c>
      <c r="F217" s="80" t="s">
        <v>508</v>
      </c>
      <c r="G217" s="15">
        <v>1</v>
      </c>
    </row>
    <row r="218" spans="1:7" s="16" customFormat="1" x14ac:dyDescent="0.25">
      <c r="A218" s="76">
        <v>20171216</v>
      </c>
      <c r="B218" s="77" t="s">
        <v>332</v>
      </c>
      <c r="C218" s="130">
        <v>0.69</v>
      </c>
      <c r="D218" s="79" t="s">
        <v>330</v>
      </c>
      <c r="E218" s="78">
        <v>1.37</v>
      </c>
      <c r="F218" s="80" t="s">
        <v>508</v>
      </c>
      <c r="G218" s="15">
        <v>1</v>
      </c>
    </row>
    <row r="219" spans="1:7" s="16" customFormat="1" x14ac:dyDescent="0.25">
      <c r="A219" s="76">
        <v>20171217</v>
      </c>
      <c r="B219" s="77" t="s">
        <v>333</v>
      </c>
      <c r="C219" s="130">
        <v>0.56000000000000005</v>
      </c>
      <c r="D219" s="79" t="s">
        <v>330</v>
      </c>
      <c r="E219" s="78">
        <v>1.37</v>
      </c>
      <c r="F219" s="80" t="s">
        <v>508</v>
      </c>
      <c r="G219" s="15">
        <v>1</v>
      </c>
    </row>
    <row r="220" spans="1:7" s="16" customFormat="1" x14ac:dyDescent="0.25">
      <c r="A220" s="76">
        <v>20171218</v>
      </c>
      <c r="B220" s="77" t="s">
        <v>334</v>
      </c>
      <c r="C220" s="130">
        <v>0.74</v>
      </c>
      <c r="D220" s="79" t="s">
        <v>330</v>
      </c>
      <c r="E220" s="78">
        <v>1.37</v>
      </c>
      <c r="F220" s="80" t="s">
        <v>508</v>
      </c>
      <c r="G220" s="15">
        <v>1</v>
      </c>
    </row>
    <row r="221" spans="1:7" s="16" customFormat="1" x14ac:dyDescent="0.25">
      <c r="A221" s="76">
        <v>20171219</v>
      </c>
      <c r="B221" s="77" t="s">
        <v>335</v>
      </c>
      <c r="C221" s="130">
        <v>1.44</v>
      </c>
      <c r="D221" s="79" t="s">
        <v>330</v>
      </c>
      <c r="E221" s="78">
        <v>1.37</v>
      </c>
      <c r="F221" s="80" t="s">
        <v>508</v>
      </c>
      <c r="G221" s="15">
        <v>1</v>
      </c>
    </row>
    <row r="222" spans="1:7" s="16" customFormat="1" x14ac:dyDescent="0.25">
      <c r="A222" s="76">
        <v>20171220</v>
      </c>
      <c r="B222" s="77" t="s">
        <v>336</v>
      </c>
      <c r="C222" s="130">
        <v>5.54</v>
      </c>
      <c r="D222" s="79" t="s">
        <v>330</v>
      </c>
      <c r="E222" s="78">
        <v>1.37</v>
      </c>
      <c r="F222" s="80" t="s">
        <v>508</v>
      </c>
      <c r="G222" s="15">
        <v>1</v>
      </c>
    </row>
    <row r="223" spans="1:7" s="16" customFormat="1" x14ac:dyDescent="0.25">
      <c r="A223" s="76">
        <v>20171221</v>
      </c>
      <c r="B223" s="77" t="s">
        <v>337</v>
      </c>
      <c r="C223" s="130">
        <v>4.46</v>
      </c>
      <c r="D223" s="79" t="s">
        <v>330</v>
      </c>
      <c r="E223" s="78">
        <v>1.37</v>
      </c>
      <c r="F223" s="80" t="s">
        <v>508</v>
      </c>
      <c r="G223" s="15">
        <v>1</v>
      </c>
    </row>
    <row r="224" spans="1:7" s="16" customFormat="1" x14ac:dyDescent="0.25">
      <c r="A224" s="76">
        <v>20171222</v>
      </c>
      <c r="B224" s="77" t="s">
        <v>338</v>
      </c>
      <c r="C224" s="130">
        <v>0.79</v>
      </c>
      <c r="D224" s="79" t="s">
        <v>330</v>
      </c>
      <c r="E224" s="78">
        <v>1.37</v>
      </c>
      <c r="F224" s="80" t="s">
        <v>508</v>
      </c>
      <c r="G224" s="15">
        <v>1</v>
      </c>
    </row>
    <row r="225" spans="1:7" s="16" customFormat="1" x14ac:dyDescent="0.25">
      <c r="A225" s="76">
        <v>20171223</v>
      </c>
      <c r="B225" s="77" t="s">
        <v>339</v>
      </c>
      <c r="C225" s="130">
        <v>0.93</v>
      </c>
      <c r="D225" s="79" t="s">
        <v>330</v>
      </c>
      <c r="E225" s="78">
        <v>1.37</v>
      </c>
      <c r="F225" s="80" t="s">
        <v>508</v>
      </c>
      <c r="G225" s="15">
        <v>1</v>
      </c>
    </row>
    <row r="226" spans="1:7" s="16" customFormat="1" x14ac:dyDescent="0.25">
      <c r="A226" s="76">
        <v>20171224</v>
      </c>
      <c r="B226" s="77" t="s">
        <v>340</v>
      </c>
      <c r="C226" s="130">
        <v>1.37</v>
      </c>
      <c r="D226" s="79" t="s">
        <v>330</v>
      </c>
      <c r="E226" s="78">
        <v>1.37</v>
      </c>
      <c r="F226" s="80" t="s">
        <v>508</v>
      </c>
      <c r="G226" s="15">
        <v>1</v>
      </c>
    </row>
    <row r="227" spans="1:7" s="16" customFormat="1" x14ac:dyDescent="0.25">
      <c r="A227" s="76">
        <v>20171225</v>
      </c>
      <c r="B227" s="77" t="s">
        <v>341</v>
      </c>
      <c r="C227" s="130">
        <v>2.42</v>
      </c>
      <c r="D227" s="79" t="s">
        <v>330</v>
      </c>
      <c r="E227" s="78">
        <v>1.37</v>
      </c>
      <c r="F227" s="80" t="s">
        <v>508</v>
      </c>
      <c r="G227" s="15">
        <v>1</v>
      </c>
    </row>
    <row r="228" spans="1:7" s="16" customFormat="1" x14ac:dyDescent="0.25">
      <c r="A228" s="76">
        <v>20171226</v>
      </c>
      <c r="B228" s="77" t="s">
        <v>342</v>
      </c>
      <c r="C228" s="130">
        <v>3.15</v>
      </c>
      <c r="D228" s="79" t="s">
        <v>330</v>
      </c>
      <c r="E228" s="78">
        <v>1.37</v>
      </c>
      <c r="F228" s="80" t="s">
        <v>508</v>
      </c>
      <c r="G228" s="15">
        <v>1</v>
      </c>
    </row>
    <row r="229" spans="1:7" s="16" customFormat="1" x14ac:dyDescent="0.25">
      <c r="A229" s="76">
        <v>20171227</v>
      </c>
      <c r="B229" s="77" t="s">
        <v>343</v>
      </c>
      <c r="C229" s="130">
        <v>0.86</v>
      </c>
      <c r="D229" s="79" t="s">
        <v>344</v>
      </c>
      <c r="E229" s="78">
        <v>1.2</v>
      </c>
      <c r="F229" s="80" t="s">
        <v>508</v>
      </c>
      <c r="G229" s="15">
        <v>1</v>
      </c>
    </row>
    <row r="230" spans="1:7" s="16" customFormat="1" x14ac:dyDescent="0.25">
      <c r="A230" s="76">
        <v>20171228</v>
      </c>
      <c r="B230" s="77" t="s">
        <v>345</v>
      </c>
      <c r="C230" s="130">
        <v>0.49</v>
      </c>
      <c r="D230" s="79" t="s">
        <v>344</v>
      </c>
      <c r="E230" s="78">
        <v>1.2</v>
      </c>
      <c r="F230" s="80" t="s">
        <v>508</v>
      </c>
      <c r="G230" s="15">
        <v>1</v>
      </c>
    </row>
    <row r="231" spans="1:7" s="16" customFormat="1" ht="31.5" x14ac:dyDescent="0.25">
      <c r="A231" s="76">
        <v>20171229</v>
      </c>
      <c r="B231" s="77" t="s">
        <v>346</v>
      </c>
      <c r="C231" s="130">
        <v>0.64</v>
      </c>
      <c r="D231" s="79" t="s">
        <v>344</v>
      </c>
      <c r="E231" s="78">
        <v>1.2</v>
      </c>
      <c r="F231" s="80" t="s">
        <v>508</v>
      </c>
      <c r="G231" s="15">
        <v>1</v>
      </c>
    </row>
    <row r="232" spans="1:7" s="16" customFormat="1" ht="21.75" customHeight="1" x14ac:dyDescent="0.25">
      <c r="A232" s="76">
        <v>20171230</v>
      </c>
      <c r="B232" s="84" t="s">
        <v>347</v>
      </c>
      <c r="C232" s="130">
        <v>0.73</v>
      </c>
      <c r="D232" s="79" t="s">
        <v>344</v>
      </c>
      <c r="E232" s="78">
        <v>1.2</v>
      </c>
      <c r="F232" s="80" t="s">
        <v>508</v>
      </c>
      <c r="G232" s="15">
        <v>0</v>
      </c>
    </row>
    <row r="233" spans="1:7" s="16" customFormat="1" x14ac:dyDescent="0.25">
      <c r="A233" s="76">
        <v>20171231</v>
      </c>
      <c r="B233" s="77" t="s">
        <v>348</v>
      </c>
      <c r="C233" s="130">
        <v>0.67</v>
      </c>
      <c r="D233" s="79" t="s">
        <v>344</v>
      </c>
      <c r="E233" s="78">
        <v>1.2</v>
      </c>
      <c r="F233" s="80" t="s">
        <v>508</v>
      </c>
      <c r="G233" s="15">
        <v>1</v>
      </c>
    </row>
    <row r="234" spans="1:7" s="16" customFormat="1" x14ac:dyDescent="0.25">
      <c r="A234" s="76">
        <v>20171232</v>
      </c>
      <c r="B234" s="77" t="s">
        <v>349</v>
      </c>
      <c r="C234" s="130">
        <v>1.2</v>
      </c>
      <c r="D234" s="79" t="s">
        <v>344</v>
      </c>
      <c r="E234" s="78">
        <v>1.2</v>
      </c>
      <c r="F234" s="80" t="s">
        <v>508</v>
      </c>
      <c r="G234" s="15">
        <v>1</v>
      </c>
    </row>
    <row r="235" spans="1:7" s="16" customFormat="1" x14ac:dyDescent="0.25">
      <c r="A235" s="76">
        <v>20171233</v>
      </c>
      <c r="B235" s="77" t="s">
        <v>350</v>
      </c>
      <c r="C235" s="130">
        <v>1.42</v>
      </c>
      <c r="D235" s="79" t="s">
        <v>344</v>
      </c>
      <c r="E235" s="78">
        <v>1.2</v>
      </c>
      <c r="F235" s="80" t="s">
        <v>508</v>
      </c>
      <c r="G235" s="15">
        <v>1</v>
      </c>
    </row>
    <row r="236" spans="1:7" s="16" customFormat="1" x14ac:dyDescent="0.25">
      <c r="A236" s="76">
        <v>20171234</v>
      </c>
      <c r="B236" s="77" t="s">
        <v>351</v>
      </c>
      <c r="C236" s="130">
        <v>2.31</v>
      </c>
      <c r="D236" s="79" t="s">
        <v>344</v>
      </c>
      <c r="E236" s="78">
        <v>1.2</v>
      </c>
      <c r="F236" s="80" t="s">
        <v>508</v>
      </c>
      <c r="G236" s="15">
        <v>1</v>
      </c>
    </row>
    <row r="237" spans="1:7" s="16" customFormat="1" x14ac:dyDescent="0.25">
      <c r="A237" s="76">
        <v>20171235</v>
      </c>
      <c r="B237" s="77" t="s">
        <v>352</v>
      </c>
      <c r="C237" s="130">
        <v>3.12</v>
      </c>
      <c r="D237" s="79" t="s">
        <v>344</v>
      </c>
      <c r="E237" s="78">
        <v>1.2</v>
      </c>
      <c r="F237" s="80" t="s">
        <v>508</v>
      </c>
      <c r="G237" s="15">
        <v>1</v>
      </c>
    </row>
    <row r="238" spans="1:7" s="16" customFormat="1" x14ac:dyDescent="0.25">
      <c r="A238" s="76">
        <v>20171236</v>
      </c>
      <c r="B238" s="77" t="s">
        <v>353</v>
      </c>
      <c r="C238" s="130">
        <v>1.08</v>
      </c>
      <c r="D238" s="79" t="s">
        <v>344</v>
      </c>
      <c r="E238" s="78">
        <v>1.2</v>
      </c>
      <c r="F238" s="80" t="s">
        <v>508</v>
      </c>
      <c r="G238" s="15">
        <v>1</v>
      </c>
    </row>
    <row r="239" spans="1:7" s="16" customFormat="1" x14ac:dyDescent="0.25">
      <c r="A239" s="76">
        <v>20171237</v>
      </c>
      <c r="B239" s="77" t="s">
        <v>354</v>
      </c>
      <c r="C239" s="130">
        <v>1.1200000000000001</v>
      </c>
      <c r="D239" s="79" t="s">
        <v>344</v>
      </c>
      <c r="E239" s="78">
        <v>1.2</v>
      </c>
      <c r="F239" s="80" t="s">
        <v>508</v>
      </c>
      <c r="G239" s="15">
        <v>1</v>
      </c>
    </row>
    <row r="240" spans="1:7" s="16" customFormat="1" x14ac:dyDescent="0.25">
      <c r="A240" s="76">
        <v>20171238</v>
      </c>
      <c r="B240" s="77" t="s">
        <v>355</v>
      </c>
      <c r="C240" s="130">
        <v>1.62</v>
      </c>
      <c r="D240" s="79" t="s">
        <v>344</v>
      </c>
      <c r="E240" s="78">
        <v>1.2</v>
      </c>
      <c r="F240" s="80" t="s">
        <v>508</v>
      </c>
      <c r="G240" s="15">
        <v>1</v>
      </c>
    </row>
    <row r="241" spans="1:8" s="16" customFormat="1" x14ac:dyDescent="0.25">
      <c r="A241" s="76">
        <v>20171239</v>
      </c>
      <c r="B241" s="77" t="s">
        <v>356</v>
      </c>
      <c r="C241" s="130">
        <v>1.95</v>
      </c>
      <c r="D241" s="79" t="s">
        <v>344</v>
      </c>
      <c r="E241" s="78">
        <v>1.2</v>
      </c>
      <c r="F241" s="80" t="s">
        <v>508</v>
      </c>
      <c r="G241" s="15">
        <v>1</v>
      </c>
    </row>
    <row r="242" spans="1:8" s="16" customFormat="1" x14ac:dyDescent="0.25">
      <c r="A242" s="76">
        <v>20171240</v>
      </c>
      <c r="B242" s="77" t="s">
        <v>357</v>
      </c>
      <c r="C242" s="130">
        <v>2.14</v>
      </c>
      <c r="D242" s="79" t="s">
        <v>344</v>
      </c>
      <c r="E242" s="78">
        <v>1.2</v>
      </c>
      <c r="F242" s="80" t="s">
        <v>508</v>
      </c>
      <c r="G242" s="15">
        <v>1</v>
      </c>
    </row>
    <row r="243" spans="1:8" s="16" customFormat="1" x14ac:dyDescent="0.25">
      <c r="A243" s="76">
        <v>20171241</v>
      </c>
      <c r="B243" s="77" t="s">
        <v>358</v>
      </c>
      <c r="C243" s="130">
        <v>4.13</v>
      </c>
      <c r="D243" s="79" t="s">
        <v>344</v>
      </c>
      <c r="E243" s="78">
        <v>1.2</v>
      </c>
      <c r="F243" s="80" t="s">
        <v>508</v>
      </c>
      <c r="G243" s="15">
        <v>1</v>
      </c>
    </row>
    <row r="244" spans="1:8" s="16" customFormat="1" x14ac:dyDescent="0.25">
      <c r="A244" s="76">
        <v>20171242</v>
      </c>
      <c r="B244" s="77" t="s">
        <v>359</v>
      </c>
      <c r="C244" s="130">
        <v>0.61</v>
      </c>
      <c r="D244" s="79" t="s">
        <v>360</v>
      </c>
      <c r="E244" s="78">
        <v>0.9</v>
      </c>
      <c r="F244" s="80" t="s">
        <v>508</v>
      </c>
      <c r="G244" s="15">
        <v>1</v>
      </c>
    </row>
    <row r="245" spans="1:8" s="16" customFormat="1" x14ac:dyDescent="0.25">
      <c r="A245" s="76">
        <v>20171243</v>
      </c>
      <c r="B245" s="77" t="s">
        <v>361</v>
      </c>
      <c r="C245" s="157">
        <v>0.28000000000000003</v>
      </c>
      <c r="D245" s="79" t="s">
        <v>360</v>
      </c>
      <c r="E245" s="78">
        <v>0.9</v>
      </c>
      <c r="F245" s="80" t="s">
        <v>508</v>
      </c>
      <c r="G245" s="15">
        <v>0</v>
      </c>
      <c r="H245" s="16">
        <v>0.5</v>
      </c>
    </row>
    <row r="246" spans="1:8" s="16" customFormat="1" x14ac:dyDescent="0.25">
      <c r="A246" s="76">
        <v>20171244</v>
      </c>
      <c r="B246" s="77" t="s">
        <v>362</v>
      </c>
      <c r="C246" s="130">
        <v>0.71</v>
      </c>
      <c r="D246" s="79" t="s">
        <v>360</v>
      </c>
      <c r="E246" s="78">
        <v>0.9</v>
      </c>
      <c r="F246" s="80" t="s">
        <v>508</v>
      </c>
      <c r="G246" s="15">
        <v>1</v>
      </c>
    </row>
    <row r="247" spans="1:8" s="16" customFormat="1" x14ac:dyDescent="0.25">
      <c r="A247" s="76">
        <v>20171245</v>
      </c>
      <c r="B247" s="77" t="s">
        <v>363</v>
      </c>
      <c r="C247" s="130">
        <v>1.38</v>
      </c>
      <c r="D247" s="79" t="s">
        <v>360</v>
      </c>
      <c r="E247" s="78">
        <v>0.9</v>
      </c>
      <c r="F247" s="80" t="s">
        <v>508</v>
      </c>
      <c r="G247" s="15">
        <v>1</v>
      </c>
    </row>
    <row r="248" spans="1:8" s="16" customFormat="1" x14ac:dyDescent="0.25">
      <c r="A248" s="76">
        <v>20171246</v>
      </c>
      <c r="B248" s="77" t="s">
        <v>364</v>
      </c>
      <c r="C248" s="130">
        <v>2.41</v>
      </c>
      <c r="D248" s="79" t="s">
        <v>360</v>
      </c>
      <c r="E248" s="78">
        <v>0.9</v>
      </c>
      <c r="F248" s="80" t="s">
        <v>508</v>
      </c>
      <c r="G248" s="15">
        <v>1</v>
      </c>
    </row>
    <row r="249" spans="1:8" s="16" customFormat="1" x14ac:dyDescent="0.25">
      <c r="A249" s="76">
        <v>20171247</v>
      </c>
      <c r="B249" s="77" t="s">
        <v>365</v>
      </c>
      <c r="C249" s="130">
        <v>1.43</v>
      </c>
      <c r="D249" s="79" t="s">
        <v>360</v>
      </c>
      <c r="E249" s="78">
        <v>0.9</v>
      </c>
      <c r="F249" s="80" t="s">
        <v>508</v>
      </c>
      <c r="G249" s="15">
        <v>1</v>
      </c>
    </row>
    <row r="250" spans="1:8" s="16" customFormat="1" x14ac:dyDescent="0.25">
      <c r="A250" s="76">
        <v>20171248</v>
      </c>
      <c r="B250" s="77" t="s">
        <v>366</v>
      </c>
      <c r="C250" s="130">
        <v>1.83</v>
      </c>
      <c r="D250" s="79" t="s">
        <v>360</v>
      </c>
      <c r="E250" s="78">
        <v>0.9</v>
      </c>
      <c r="F250" s="80" t="s">
        <v>508</v>
      </c>
      <c r="G250" s="15">
        <v>1</v>
      </c>
    </row>
    <row r="251" spans="1:8" s="16" customFormat="1" x14ac:dyDescent="0.25">
      <c r="A251" s="76">
        <v>20171249</v>
      </c>
      <c r="B251" s="77" t="s">
        <v>367</v>
      </c>
      <c r="C251" s="130">
        <v>2.16</v>
      </c>
      <c r="D251" s="79" t="s">
        <v>360</v>
      </c>
      <c r="E251" s="78">
        <v>0.9</v>
      </c>
      <c r="F251" s="80" t="s">
        <v>508</v>
      </c>
      <c r="G251" s="15">
        <v>1</v>
      </c>
    </row>
    <row r="252" spans="1:8" s="16" customFormat="1" x14ac:dyDescent="0.25">
      <c r="A252" s="76">
        <v>20171250</v>
      </c>
      <c r="B252" s="77" t="s">
        <v>368</v>
      </c>
      <c r="C252" s="130">
        <v>1.81</v>
      </c>
      <c r="D252" s="79" t="s">
        <v>360</v>
      </c>
      <c r="E252" s="78">
        <v>0.9</v>
      </c>
      <c r="F252" s="80" t="s">
        <v>508</v>
      </c>
      <c r="G252" s="15">
        <v>1</v>
      </c>
    </row>
    <row r="253" spans="1:8" s="16" customFormat="1" x14ac:dyDescent="0.25">
      <c r="A253" s="76">
        <v>20171251</v>
      </c>
      <c r="B253" s="77" t="s">
        <v>369</v>
      </c>
      <c r="C253" s="130">
        <v>2.67</v>
      </c>
      <c r="D253" s="79" t="s">
        <v>360</v>
      </c>
      <c r="E253" s="78">
        <v>0.9</v>
      </c>
      <c r="F253" s="80" t="s">
        <v>508</v>
      </c>
      <c r="G253" s="15">
        <v>1</v>
      </c>
    </row>
    <row r="254" spans="1:8" s="16" customFormat="1" ht="31.5" x14ac:dyDescent="0.25">
      <c r="A254" s="76">
        <v>20171252</v>
      </c>
      <c r="B254" s="77" t="s">
        <v>370</v>
      </c>
      <c r="C254" s="130">
        <v>0.73</v>
      </c>
      <c r="D254" s="79" t="s">
        <v>360</v>
      </c>
      <c r="E254" s="78">
        <v>0.9</v>
      </c>
      <c r="F254" s="80" t="s">
        <v>508</v>
      </c>
      <c r="G254" s="15">
        <v>1</v>
      </c>
    </row>
    <row r="255" spans="1:8" s="16" customFormat="1" x14ac:dyDescent="0.25">
      <c r="A255" s="76">
        <v>20171253</v>
      </c>
      <c r="B255" s="77" t="s">
        <v>371</v>
      </c>
      <c r="C255" s="130">
        <v>0.76</v>
      </c>
      <c r="D255" s="79" t="s">
        <v>360</v>
      </c>
      <c r="E255" s="78">
        <v>0.9</v>
      </c>
      <c r="F255" s="80" t="s">
        <v>508</v>
      </c>
      <c r="G255" s="15">
        <v>0</v>
      </c>
    </row>
    <row r="256" spans="1:8" s="16" customFormat="1" x14ac:dyDescent="0.25">
      <c r="A256" s="76">
        <v>20171254</v>
      </c>
      <c r="B256" s="77" t="s">
        <v>372</v>
      </c>
      <c r="C256" s="130">
        <v>2.42</v>
      </c>
      <c r="D256" s="79" t="s">
        <v>360</v>
      </c>
      <c r="E256" s="78">
        <v>0.9</v>
      </c>
      <c r="F256" s="80" t="s">
        <v>508</v>
      </c>
      <c r="G256" s="15">
        <v>1</v>
      </c>
    </row>
    <row r="257" spans="1:7" s="16" customFormat="1" x14ac:dyDescent="0.25">
      <c r="A257" s="76">
        <v>20171255</v>
      </c>
      <c r="B257" s="77" t="s">
        <v>373</v>
      </c>
      <c r="C257" s="130">
        <v>3.51</v>
      </c>
      <c r="D257" s="79" t="s">
        <v>360</v>
      </c>
      <c r="E257" s="78">
        <v>0.9</v>
      </c>
      <c r="F257" s="80" t="s">
        <v>508</v>
      </c>
      <c r="G257" s="15">
        <v>1</v>
      </c>
    </row>
    <row r="258" spans="1:7" s="16" customFormat="1" x14ac:dyDescent="0.25">
      <c r="A258" s="76">
        <v>20171256</v>
      </c>
      <c r="B258" s="77" t="s">
        <v>374</v>
      </c>
      <c r="C258" s="130">
        <v>4.0199999999999996</v>
      </c>
      <c r="D258" s="79" t="s">
        <v>360</v>
      </c>
      <c r="E258" s="78">
        <v>0.9</v>
      </c>
      <c r="F258" s="80" t="s">
        <v>508</v>
      </c>
      <c r="G258" s="15">
        <v>1</v>
      </c>
    </row>
    <row r="259" spans="1:7" s="16" customFormat="1" x14ac:dyDescent="0.25">
      <c r="A259" s="76">
        <v>20171257</v>
      </c>
      <c r="B259" s="77" t="s">
        <v>375</v>
      </c>
      <c r="C259" s="130">
        <v>0.84</v>
      </c>
      <c r="D259" s="79" t="s">
        <v>360</v>
      </c>
      <c r="E259" s="78">
        <v>0.9</v>
      </c>
      <c r="F259" s="80" t="s">
        <v>508</v>
      </c>
      <c r="G259" s="15">
        <v>1</v>
      </c>
    </row>
    <row r="260" spans="1:7" s="16" customFormat="1" x14ac:dyDescent="0.25">
      <c r="A260" s="76">
        <v>20171258</v>
      </c>
      <c r="B260" s="77" t="s">
        <v>376</v>
      </c>
      <c r="C260" s="130">
        <v>0.66</v>
      </c>
      <c r="D260" s="79" t="s">
        <v>360</v>
      </c>
      <c r="E260" s="78">
        <v>0.9</v>
      </c>
      <c r="F260" s="80" t="s">
        <v>508</v>
      </c>
      <c r="G260" s="15">
        <v>1</v>
      </c>
    </row>
    <row r="261" spans="1:7" s="16" customFormat="1" x14ac:dyDescent="0.25">
      <c r="A261" s="76">
        <v>20171259</v>
      </c>
      <c r="B261" s="77" t="s">
        <v>377</v>
      </c>
      <c r="C261" s="130">
        <v>0.37</v>
      </c>
      <c r="D261" s="79" t="s">
        <v>360</v>
      </c>
      <c r="E261" s="78">
        <v>0.9</v>
      </c>
      <c r="F261" s="80" t="s">
        <v>508</v>
      </c>
      <c r="G261" s="15">
        <v>0</v>
      </c>
    </row>
    <row r="262" spans="1:7" s="16" customFormat="1" x14ac:dyDescent="0.25">
      <c r="A262" s="76">
        <v>20171260</v>
      </c>
      <c r="B262" s="77" t="s">
        <v>378</v>
      </c>
      <c r="C262" s="130">
        <v>1.19</v>
      </c>
      <c r="D262" s="79" t="s">
        <v>360</v>
      </c>
      <c r="E262" s="78">
        <v>0.9</v>
      </c>
      <c r="F262" s="80" t="s">
        <v>508</v>
      </c>
      <c r="G262" s="15">
        <v>1</v>
      </c>
    </row>
    <row r="263" spans="1:7" s="16" customFormat="1" x14ac:dyDescent="0.25">
      <c r="A263" s="76">
        <v>20171261</v>
      </c>
      <c r="B263" s="77" t="s">
        <v>379</v>
      </c>
      <c r="C263" s="130">
        <v>1.1499999999999999</v>
      </c>
      <c r="D263" s="79" t="s">
        <v>380</v>
      </c>
      <c r="E263" s="78">
        <v>1.2</v>
      </c>
      <c r="F263" s="80" t="s">
        <v>508</v>
      </c>
      <c r="G263" s="15">
        <v>1</v>
      </c>
    </row>
    <row r="264" spans="1:7" s="16" customFormat="1" x14ac:dyDescent="0.25">
      <c r="A264" s="76">
        <v>20171262</v>
      </c>
      <c r="B264" s="77" t="s">
        <v>381</v>
      </c>
      <c r="C264" s="130">
        <v>1.43</v>
      </c>
      <c r="D264" s="79" t="s">
        <v>380</v>
      </c>
      <c r="E264" s="78">
        <v>1.2</v>
      </c>
      <c r="F264" s="80" t="s">
        <v>508</v>
      </c>
      <c r="G264" s="15">
        <v>1</v>
      </c>
    </row>
    <row r="265" spans="1:7" s="16" customFormat="1" x14ac:dyDescent="0.25">
      <c r="A265" s="76">
        <v>20171263</v>
      </c>
      <c r="B265" s="77" t="s">
        <v>382</v>
      </c>
      <c r="C265" s="130">
        <v>3</v>
      </c>
      <c r="D265" s="79" t="s">
        <v>380</v>
      </c>
      <c r="E265" s="78">
        <v>1.2</v>
      </c>
      <c r="F265" s="80" t="s">
        <v>508</v>
      </c>
      <c r="G265" s="15">
        <v>1</v>
      </c>
    </row>
    <row r="266" spans="1:7" s="16" customFormat="1" x14ac:dyDescent="0.25">
      <c r="A266" s="76">
        <v>20171264</v>
      </c>
      <c r="B266" s="77" t="s">
        <v>383</v>
      </c>
      <c r="C266" s="130">
        <v>4.3</v>
      </c>
      <c r="D266" s="79" t="s">
        <v>380</v>
      </c>
      <c r="E266" s="78">
        <v>1.2</v>
      </c>
      <c r="F266" s="80" t="s">
        <v>508</v>
      </c>
      <c r="G266" s="15">
        <v>1</v>
      </c>
    </row>
    <row r="267" spans="1:7" s="16" customFormat="1" x14ac:dyDescent="0.25">
      <c r="A267" s="76">
        <v>20171265</v>
      </c>
      <c r="B267" s="77" t="s">
        <v>384</v>
      </c>
      <c r="C267" s="130">
        <v>2.42</v>
      </c>
      <c r="D267" s="79" t="s">
        <v>380</v>
      </c>
      <c r="E267" s="78">
        <v>1.2</v>
      </c>
      <c r="F267" s="80" t="s">
        <v>508</v>
      </c>
      <c r="G267" s="15">
        <v>1</v>
      </c>
    </row>
    <row r="268" spans="1:7" s="16" customFormat="1" x14ac:dyDescent="0.25">
      <c r="A268" s="76">
        <v>20171266</v>
      </c>
      <c r="B268" s="77" t="s">
        <v>385</v>
      </c>
      <c r="C268" s="130">
        <v>2.69</v>
      </c>
      <c r="D268" s="79" t="s">
        <v>380</v>
      </c>
      <c r="E268" s="78">
        <v>1.2</v>
      </c>
      <c r="F268" s="80" t="s">
        <v>508</v>
      </c>
      <c r="G268" s="15">
        <v>1</v>
      </c>
    </row>
    <row r="269" spans="1:7" s="16" customFormat="1" x14ac:dyDescent="0.25">
      <c r="A269" s="76">
        <v>20171267</v>
      </c>
      <c r="B269" s="77" t="s">
        <v>386</v>
      </c>
      <c r="C269" s="130">
        <v>4.12</v>
      </c>
      <c r="D269" s="79" t="s">
        <v>380</v>
      </c>
      <c r="E269" s="78">
        <v>1.2</v>
      </c>
      <c r="F269" s="80" t="s">
        <v>508</v>
      </c>
      <c r="G269" s="15">
        <v>1</v>
      </c>
    </row>
    <row r="270" spans="1:7" s="16" customFormat="1" x14ac:dyDescent="0.25">
      <c r="A270" s="76">
        <v>20171268</v>
      </c>
      <c r="B270" s="77" t="s">
        <v>387</v>
      </c>
      <c r="C270" s="130">
        <v>1.1599999999999999</v>
      </c>
      <c r="D270" s="79" t="s">
        <v>380</v>
      </c>
      <c r="E270" s="78">
        <v>1.2</v>
      </c>
      <c r="F270" s="80" t="s">
        <v>508</v>
      </c>
      <c r="G270" s="15">
        <v>1</v>
      </c>
    </row>
    <row r="271" spans="1:7" s="16" customFormat="1" x14ac:dyDescent="0.25">
      <c r="A271" s="76">
        <v>20171269</v>
      </c>
      <c r="B271" s="77" t="s">
        <v>388</v>
      </c>
      <c r="C271" s="130">
        <v>1.95</v>
      </c>
      <c r="D271" s="79" t="s">
        <v>380</v>
      </c>
      <c r="E271" s="78">
        <v>1.2</v>
      </c>
      <c r="F271" s="80" t="s">
        <v>508</v>
      </c>
      <c r="G271" s="15">
        <v>1</v>
      </c>
    </row>
    <row r="272" spans="1:7" s="16" customFormat="1" x14ac:dyDescent="0.25">
      <c r="A272" s="76">
        <v>20171270</v>
      </c>
      <c r="B272" s="77" t="s">
        <v>389</v>
      </c>
      <c r="C272" s="130">
        <v>2.46</v>
      </c>
      <c r="D272" s="79" t="s">
        <v>380</v>
      </c>
      <c r="E272" s="78">
        <v>1.2</v>
      </c>
      <c r="F272" s="80" t="s">
        <v>508</v>
      </c>
      <c r="G272" s="15">
        <v>1</v>
      </c>
    </row>
    <row r="273" spans="1:7" s="16" customFormat="1" x14ac:dyDescent="0.25">
      <c r="A273" s="76">
        <v>20171271</v>
      </c>
      <c r="B273" s="77" t="s">
        <v>390</v>
      </c>
      <c r="C273" s="130">
        <v>0.73</v>
      </c>
      <c r="D273" s="79" t="s">
        <v>380</v>
      </c>
      <c r="E273" s="78">
        <v>1.2</v>
      </c>
      <c r="F273" s="80" t="s">
        <v>508</v>
      </c>
      <c r="G273" s="15">
        <v>0</v>
      </c>
    </row>
    <row r="274" spans="1:7" s="16" customFormat="1" x14ac:dyDescent="0.25">
      <c r="A274" s="76">
        <v>20171272</v>
      </c>
      <c r="B274" s="77" t="s">
        <v>391</v>
      </c>
      <c r="C274" s="130">
        <v>0.91</v>
      </c>
      <c r="D274" s="79" t="s">
        <v>380</v>
      </c>
      <c r="E274" s="78">
        <v>1.2</v>
      </c>
      <c r="F274" s="80" t="s">
        <v>508</v>
      </c>
      <c r="G274" s="15">
        <v>0</v>
      </c>
    </row>
    <row r="275" spans="1:7" s="16" customFormat="1" x14ac:dyDescent="0.25">
      <c r="A275" s="76">
        <v>20171273</v>
      </c>
      <c r="B275" s="77" t="s">
        <v>392</v>
      </c>
      <c r="C275" s="130">
        <v>0.86</v>
      </c>
      <c r="D275" s="79" t="s">
        <v>380</v>
      </c>
      <c r="E275" s="78">
        <v>1.2</v>
      </c>
      <c r="F275" s="80" t="s">
        <v>508</v>
      </c>
      <c r="G275" s="15">
        <v>0</v>
      </c>
    </row>
    <row r="276" spans="1:7" s="16" customFormat="1" x14ac:dyDescent="0.25">
      <c r="A276" s="76">
        <v>20171274</v>
      </c>
      <c r="B276" s="77" t="s">
        <v>393</v>
      </c>
      <c r="C276" s="130">
        <v>1.24</v>
      </c>
      <c r="D276" s="79" t="s">
        <v>380</v>
      </c>
      <c r="E276" s="78">
        <v>1.2</v>
      </c>
      <c r="F276" s="80" t="s">
        <v>508</v>
      </c>
      <c r="G276" s="15">
        <v>0</v>
      </c>
    </row>
    <row r="277" spans="1:7" s="16" customFormat="1" x14ac:dyDescent="0.25">
      <c r="A277" s="76">
        <v>20171275</v>
      </c>
      <c r="B277" s="77" t="s">
        <v>394</v>
      </c>
      <c r="C277" s="130">
        <v>1.78</v>
      </c>
      <c r="D277" s="79" t="s">
        <v>380</v>
      </c>
      <c r="E277" s="78">
        <v>1.2</v>
      </c>
      <c r="F277" s="80" t="s">
        <v>508</v>
      </c>
      <c r="G277" s="15">
        <v>0</v>
      </c>
    </row>
    <row r="278" spans="1:7" s="16" customFormat="1" x14ac:dyDescent="0.25">
      <c r="A278" s="76">
        <v>20171276</v>
      </c>
      <c r="B278" s="77" t="s">
        <v>395</v>
      </c>
      <c r="C278" s="130">
        <v>1.1299999999999999</v>
      </c>
      <c r="D278" s="79" t="s">
        <v>380</v>
      </c>
      <c r="E278" s="78">
        <v>1.2</v>
      </c>
      <c r="F278" s="80" t="s">
        <v>508</v>
      </c>
      <c r="G278" s="15">
        <v>1</v>
      </c>
    </row>
    <row r="279" spans="1:7" s="16" customFormat="1" x14ac:dyDescent="0.25">
      <c r="A279" s="76">
        <v>20171277</v>
      </c>
      <c r="B279" s="77" t="s">
        <v>396</v>
      </c>
      <c r="C279" s="130">
        <v>1.19</v>
      </c>
      <c r="D279" s="79" t="s">
        <v>380</v>
      </c>
      <c r="E279" s="78">
        <v>1.2</v>
      </c>
      <c r="F279" s="80" t="s">
        <v>508</v>
      </c>
      <c r="G279" s="15">
        <v>1</v>
      </c>
    </row>
    <row r="280" spans="1:7" s="16" customFormat="1" x14ac:dyDescent="0.25">
      <c r="A280" s="76">
        <v>20171278</v>
      </c>
      <c r="B280" s="77" t="s">
        <v>397</v>
      </c>
      <c r="C280" s="130">
        <v>2.13</v>
      </c>
      <c r="D280" s="79" t="s">
        <v>380</v>
      </c>
      <c r="E280" s="78">
        <v>1.2</v>
      </c>
      <c r="F280" s="80" t="s">
        <v>508</v>
      </c>
      <c r="G280" s="15">
        <v>1</v>
      </c>
    </row>
    <row r="281" spans="1:7" s="16" customFormat="1" x14ac:dyDescent="0.25">
      <c r="A281" s="76">
        <v>20171279</v>
      </c>
      <c r="B281" s="77" t="s">
        <v>398</v>
      </c>
      <c r="C281" s="130">
        <v>1.17</v>
      </c>
      <c r="D281" s="79" t="s">
        <v>399</v>
      </c>
      <c r="E281" s="78">
        <v>1.95</v>
      </c>
      <c r="F281" s="80" t="s">
        <v>508</v>
      </c>
      <c r="G281" s="15">
        <v>1</v>
      </c>
    </row>
    <row r="282" spans="1:7" s="16" customFormat="1" x14ac:dyDescent="0.25">
      <c r="A282" s="76">
        <v>20171280</v>
      </c>
      <c r="B282" s="77" t="s">
        <v>400</v>
      </c>
      <c r="C282" s="130">
        <v>2.91</v>
      </c>
      <c r="D282" s="79" t="s">
        <v>399</v>
      </c>
      <c r="E282" s="78">
        <v>1.95</v>
      </c>
      <c r="F282" s="80" t="s">
        <v>508</v>
      </c>
      <c r="G282" s="15">
        <v>1</v>
      </c>
    </row>
    <row r="283" spans="1:7" s="16" customFormat="1" x14ac:dyDescent="0.25">
      <c r="A283" s="76">
        <v>20171281</v>
      </c>
      <c r="B283" s="77" t="s">
        <v>401</v>
      </c>
      <c r="C283" s="130">
        <v>1.21</v>
      </c>
      <c r="D283" s="79" t="s">
        <v>399</v>
      </c>
      <c r="E283" s="78">
        <v>1.95</v>
      </c>
      <c r="F283" s="80" t="s">
        <v>508</v>
      </c>
      <c r="G283" s="15">
        <v>1</v>
      </c>
    </row>
    <row r="284" spans="1:7" s="16" customFormat="1" x14ac:dyDescent="0.25">
      <c r="A284" s="76">
        <v>20171282</v>
      </c>
      <c r="B284" s="77" t="s">
        <v>402</v>
      </c>
      <c r="C284" s="130">
        <v>2.0299999999999998</v>
      </c>
      <c r="D284" s="79" t="s">
        <v>399</v>
      </c>
      <c r="E284" s="78">
        <v>1.95</v>
      </c>
      <c r="F284" s="80" t="s">
        <v>508</v>
      </c>
      <c r="G284" s="15">
        <v>1</v>
      </c>
    </row>
    <row r="285" spans="1:7" s="16" customFormat="1" x14ac:dyDescent="0.25">
      <c r="A285" s="76">
        <v>20171283</v>
      </c>
      <c r="B285" s="77" t="s">
        <v>403</v>
      </c>
      <c r="C285" s="130">
        <v>3.54</v>
      </c>
      <c r="D285" s="79" t="s">
        <v>399</v>
      </c>
      <c r="E285" s="78">
        <v>1.95</v>
      </c>
      <c r="F285" s="80" t="s">
        <v>508</v>
      </c>
      <c r="G285" s="15">
        <v>1</v>
      </c>
    </row>
    <row r="286" spans="1:7" s="16" customFormat="1" x14ac:dyDescent="0.25">
      <c r="A286" s="76">
        <v>20171284</v>
      </c>
      <c r="B286" s="77" t="s">
        <v>404</v>
      </c>
      <c r="C286" s="130">
        <v>5.21</v>
      </c>
      <c r="D286" s="79" t="s">
        <v>399</v>
      </c>
      <c r="E286" s="78">
        <v>1.95</v>
      </c>
      <c r="F286" s="80" t="s">
        <v>508</v>
      </c>
      <c r="G286" s="15">
        <v>1</v>
      </c>
    </row>
    <row r="287" spans="1:7" s="16" customFormat="1" x14ac:dyDescent="0.25">
      <c r="A287" s="76">
        <v>20171285</v>
      </c>
      <c r="B287" s="77" t="s">
        <v>405</v>
      </c>
      <c r="C287" s="130">
        <v>11.12</v>
      </c>
      <c r="D287" s="79" t="s">
        <v>399</v>
      </c>
      <c r="E287" s="78">
        <v>1.95</v>
      </c>
      <c r="F287" s="80" t="s">
        <v>508</v>
      </c>
      <c r="G287" s="15">
        <v>1</v>
      </c>
    </row>
    <row r="288" spans="1:7" s="16" customFormat="1" x14ac:dyDescent="0.25">
      <c r="A288" s="76">
        <v>20171286</v>
      </c>
      <c r="B288" s="77" t="s">
        <v>406</v>
      </c>
      <c r="C288" s="130">
        <v>0.89</v>
      </c>
      <c r="D288" s="79" t="s">
        <v>407</v>
      </c>
      <c r="E288" s="78">
        <v>1.18</v>
      </c>
      <c r="F288" s="80" t="s">
        <v>508</v>
      </c>
      <c r="G288" s="15">
        <v>1</v>
      </c>
    </row>
    <row r="289" spans="1:7" s="16" customFormat="1" x14ac:dyDescent="0.25">
      <c r="A289" s="76">
        <v>20171287</v>
      </c>
      <c r="B289" s="77" t="s">
        <v>408</v>
      </c>
      <c r="C289" s="130">
        <v>0.74</v>
      </c>
      <c r="D289" s="79" t="s">
        <v>407</v>
      </c>
      <c r="E289" s="78">
        <v>1.18</v>
      </c>
      <c r="F289" s="80" t="s">
        <v>508</v>
      </c>
      <c r="G289" s="15">
        <v>1</v>
      </c>
    </row>
    <row r="290" spans="1:7" s="16" customFormat="1" x14ac:dyDescent="0.25">
      <c r="A290" s="76">
        <v>20171288</v>
      </c>
      <c r="B290" s="77" t="s">
        <v>409</v>
      </c>
      <c r="C290" s="130">
        <v>1.27</v>
      </c>
      <c r="D290" s="79" t="s">
        <v>407</v>
      </c>
      <c r="E290" s="78">
        <v>1.18</v>
      </c>
      <c r="F290" s="80" t="s">
        <v>508</v>
      </c>
      <c r="G290" s="15">
        <v>1</v>
      </c>
    </row>
    <row r="291" spans="1:7" s="16" customFormat="1" x14ac:dyDescent="0.25">
      <c r="A291" s="76">
        <v>20171289</v>
      </c>
      <c r="B291" s="77" t="s">
        <v>410</v>
      </c>
      <c r="C291" s="130">
        <v>1.63</v>
      </c>
      <c r="D291" s="79" t="s">
        <v>407</v>
      </c>
      <c r="E291" s="78">
        <v>1.18</v>
      </c>
      <c r="F291" s="80" t="s">
        <v>508</v>
      </c>
      <c r="G291" s="15">
        <v>1</v>
      </c>
    </row>
    <row r="292" spans="1:7" s="16" customFormat="1" x14ac:dyDescent="0.25">
      <c r="A292" s="76">
        <v>20171290</v>
      </c>
      <c r="B292" s="77" t="s">
        <v>411</v>
      </c>
      <c r="C292" s="130">
        <v>1.9</v>
      </c>
      <c r="D292" s="79" t="s">
        <v>407</v>
      </c>
      <c r="E292" s="78">
        <v>1.18</v>
      </c>
      <c r="F292" s="80" t="s">
        <v>508</v>
      </c>
      <c r="G292" s="15">
        <v>1</v>
      </c>
    </row>
    <row r="293" spans="1:7" s="16" customFormat="1" x14ac:dyDescent="0.25">
      <c r="A293" s="76">
        <v>20171291</v>
      </c>
      <c r="B293" s="77" t="s">
        <v>412</v>
      </c>
      <c r="C293" s="130">
        <v>1.02</v>
      </c>
      <c r="D293" s="79" t="s">
        <v>413</v>
      </c>
      <c r="E293" s="78">
        <v>1.4</v>
      </c>
      <c r="F293" s="80" t="s">
        <v>508</v>
      </c>
      <c r="G293" s="15">
        <v>1</v>
      </c>
    </row>
    <row r="294" spans="1:7" s="16" customFormat="1" x14ac:dyDescent="0.25">
      <c r="A294" s="76">
        <v>20171292</v>
      </c>
      <c r="B294" s="77" t="s">
        <v>414</v>
      </c>
      <c r="C294" s="130">
        <v>1.49</v>
      </c>
      <c r="D294" s="79" t="s">
        <v>413</v>
      </c>
      <c r="E294" s="78">
        <v>1.4</v>
      </c>
      <c r="F294" s="80" t="s">
        <v>508</v>
      </c>
      <c r="G294" s="15">
        <v>1</v>
      </c>
    </row>
    <row r="295" spans="1:7" s="16" customFormat="1" x14ac:dyDescent="0.25">
      <c r="A295" s="76">
        <v>20171293</v>
      </c>
      <c r="B295" s="77" t="s">
        <v>415</v>
      </c>
      <c r="C295" s="130">
        <v>2.14</v>
      </c>
      <c r="D295" s="79" t="s">
        <v>413</v>
      </c>
      <c r="E295" s="78">
        <v>1.4</v>
      </c>
      <c r="F295" s="80" t="s">
        <v>508</v>
      </c>
      <c r="G295" s="15">
        <v>1</v>
      </c>
    </row>
    <row r="296" spans="1:7" s="16" customFormat="1" x14ac:dyDescent="0.25">
      <c r="A296" s="76">
        <v>20171294</v>
      </c>
      <c r="B296" s="77" t="s">
        <v>416</v>
      </c>
      <c r="C296" s="130">
        <v>1.25</v>
      </c>
      <c r="D296" s="79" t="s">
        <v>413</v>
      </c>
      <c r="E296" s="78">
        <v>1.4</v>
      </c>
      <c r="F296" s="80" t="s">
        <v>508</v>
      </c>
      <c r="G296" s="15">
        <v>1</v>
      </c>
    </row>
    <row r="297" spans="1:7" s="16" customFormat="1" x14ac:dyDescent="0.25">
      <c r="A297" s="76">
        <v>20171295</v>
      </c>
      <c r="B297" s="77" t="s">
        <v>417</v>
      </c>
      <c r="C297" s="130">
        <v>2.76</v>
      </c>
      <c r="D297" s="79" t="s">
        <v>413</v>
      </c>
      <c r="E297" s="78">
        <v>1.4</v>
      </c>
      <c r="F297" s="80" t="s">
        <v>508</v>
      </c>
      <c r="G297" s="15">
        <v>1</v>
      </c>
    </row>
    <row r="298" spans="1:7" s="16" customFormat="1" ht="31.5" x14ac:dyDescent="0.25">
      <c r="A298" s="76">
        <v>20171296</v>
      </c>
      <c r="B298" s="77" t="s">
        <v>418</v>
      </c>
      <c r="C298" s="130">
        <v>0.76</v>
      </c>
      <c r="D298" s="79" t="s">
        <v>413</v>
      </c>
      <c r="E298" s="78">
        <v>1.4</v>
      </c>
      <c r="F298" s="80" t="s">
        <v>508</v>
      </c>
      <c r="G298" s="15">
        <v>1</v>
      </c>
    </row>
    <row r="299" spans="1:7" s="16" customFormat="1" x14ac:dyDescent="0.25">
      <c r="A299" s="76">
        <v>20171297</v>
      </c>
      <c r="B299" s="77" t="s">
        <v>419</v>
      </c>
      <c r="C299" s="130">
        <v>1.06</v>
      </c>
      <c r="D299" s="79" t="s">
        <v>413</v>
      </c>
      <c r="E299" s="78">
        <v>1.4</v>
      </c>
      <c r="F299" s="80" t="s">
        <v>508</v>
      </c>
      <c r="G299" s="15">
        <v>1</v>
      </c>
    </row>
    <row r="300" spans="1:7" s="16" customFormat="1" x14ac:dyDescent="0.25">
      <c r="A300" s="76">
        <v>20171298</v>
      </c>
      <c r="B300" s="77" t="s">
        <v>420</v>
      </c>
      <c r="C300" s="130">
        <v>1.1599999999999999</v>
      </c>
      <c r="D300" s="79" t="s">
        <v>413</v>
      </c>
      <c r="E300" s="78">
        <v>1.4</v>
      </c>
      <c r="F300" s="80" t="s">
        <v>508</v>
      </c>
      <c r="G300" s="15">
        <v>1</v>
      </c>
    </row>
    <row r="301" spans="1:7" s="16" customFormat="1" x14ac:dyDescent="0.25">
      <c r="A301" s="76">
        <v>20171299</v>
      </c>
      <c r="B301" s="77" t="s">
        <v>421</v>
      </c>
      <c r="C301" s="130">
        <v>3.32</v>
      </c>
      <c r="D301" s="79" t="s">
        <v>413</v>
      </c>
      <c r="E301" s="78">
        <v>1.4</v>
      </c>
      <c r="F301" s="80" t="s">
        <v>508</v>
      </c>
      <c r="G301" s="15">
        <v>1</v>
      </c>
    </row>
    <row r="302" spans="1:7" s="16" customFormat="1" x14ac:dyDescent="0.25">
      <c r="A302" s="76">
        <v>20171301</v>
      </c>
      <c r="B302" s="77" t="s">
        <v>422</v>
      </c>
      <c r="C302" s="130">
        <v>3.5</v>
      </c>
      <c r="D302" s="79" t="s">
        <v>423</v>
      </c>
      <c r="E302" s="78">
        <v>0.57999999999999996</v>
      </c>
      <c r="F302" s="80" t="s">
        <v>508</v>
      </c>
      <c r="G302" s="15">
        <v>1</v>
      </c>
    </row>
    <row r="303" spans="1:7" s="16" customFormat="1" ht="31.5" x14ac:dyDescent="0.25">
      <c r="A303" s="76">
        <v>20171302</v>
      </c>
      <c r="B303" s="77" t="s">
        <v>424</v>
      </c>
      <c r="C303" s="130">
        <v>5.35</v>
      </c>
      <c r="D303" s="79" t="s">
        <v>423</v>
      </c>
      <c r="E303" s="78">
        <v>0.57999999999999996</v>
      </c>
      <c r="F303" s="80" t="s">
        <v>508</v>
      </c>
      <c r="G303" s="15">
        <v>0</v>
      </c>
    </row>
    <row r="304" spans="1:7" s="16" customFormat="1" x14ac:dyDescent="0.25">
      <c r="A304" s="76">
        <v>20171303</v>
      </c>
      <c r="B304" s="77" t="s">
        <v>425</v>
      </c>
      <c r="C304" s="130">
        <v>0.32</v>
      </c>
      <c r="D304" s="79" t="s">
        <v>423</v>
      </c>
      <c r="E304" s="78">
        <v>0.57999999999999996</v>
      </c>
      <c r="F304" s="80" t="s">
        <v>508</v>
      </c>
      <c r="G304" s="15">
        <v>1</v>
      </c>
    </row>
    <row r="305" spans="1:8" s="16" customFormat="1" ht="31.5" x14ac:dyDescent="0.25">
      <c r="A305" s="76">
        <v>20171304</v>
      </c>
      <c r="B305" s="77" t="s">
        <v>426</v>
      </c>
      <c r="C305" s="130">
        <v>0.46</v>
      </c>
      <c r="D305" s="79" t="s">
        <v>423</v>
      </c>
      <c r="E305" s="78">
        <v>0.57999999999999996</v>
      </c>
      <c r="F305" s="80" t="s">
        <v>508</v>
      </c>
      <c r="G305" s="15">
        <v>1</v>
      </c>
    </row>
    <row r="306" spans="1:8" s="16" customFormat="1" x14ac:dyDescent="0.25">
      <c r="A306" s="76">
        <v>20171305</v>
      </c>
      <c r="B306" s="77" t="s">
        <v>427</v>
      </c>
      <c r="C306" s="130">
        <v>8.4</v>
      </c>
      <c r="D306" s="79" t="s">
        <v>423</v>
      </c>
      <c r="E306" s="78">
        <v>0.57999999999999996</v>
      </c>
      <c r="F306" s="80" t="s">
        <v>508</v>
      </c>
      <c r="G306" s="15">
        <v>1</v>
      </c>
    </row>
    <row r="307" spans="1:8" s="16" customFormat="1" x14ac:dyDescent="0.25">
      <c r="A307" s="76">
        <v>20171306</v>
      </c>
      <c r="B307" s="77" t="s">
        <v>428</v>
      </c>
      <c r="C307" s="130">
        <v>2.3199999999999998</v>
      </c>
      <c r="D307" s="79" t="s">
        <v>423</v>
      </c>
      <c r="E307" s="78">
        <v>0.57999999999999996</v>
      </c>
      <c r="F307" s="80" t="s">
        <v>508</v>
      </c>
      <c r="G307" s="15">
        <v>0</v>
      </c>
    </row>
    <row r="308" spans="1:8" s="16" customFormat="1" x14ac:dyDescent="0.25">
      <c r="A308" s="76">
        <v>20171307</v>
      </c>
      <c r="B308" s="77" t="s">
        <v>429</v>
      </c>
      <c r="C308" s="130">
        <v>3</v>
      </c>
      <c r="D308" s="79" t="s">
        <v>430</v>
      </c>
      <c r="E308" s="78">
        <v>0.75</v>
      </c>
      <c r="F308" s="80" t="s">
        <v>508</v>
      </c>
      <c r="G308" s="15">
        <v>1</v>
      </c>
    </row>
    <row r="309" spans="1:8" s="16" customFormat="1" x14ac:dyDescent="0.25">
      <c r="A309" s="76">
        <v>20171308</v>
      </c>
      <c r="B309" s="77" t="s">
        <v>431</v>
      </c>
      <c r="C309" s="130">
        <v>1.5</v>
      </c>
      <c r="D309" s="79" t="s">
        <v>430</v>
      </c>
      <c r="E309" s="78">
        <v>0.75</v>
      </c>
      <c r="F309" s="80" t="s">
        <v>508</v>
      </c>
      <c r="G309" s="15">
        <v>1</v>
      </c>
    </row>
    <row r="310" spans="1:8" s="16" customFormat="1" x14ac:dyDescent="0.25">
      <c r="A310" s="76">
        <v>20171309</v>
      </c>
      <c r="B310" s="77" t="s">
        <v>432</v>
      </c>
      <c r="C310" s="130">
        <v>2.25</v>
      </c>
      <c r="D310" s="79" t="s">
        <v>430</v>
      </c>
      <c r="E310" s="78">
        <v>0.75</v>
      </c>
      <c r="F310" s="80" t="s">
        <v>508</v>
      </c>
      <c r="G310" s="15">
        <v>1</v>
      </c>
    </row>
    <row r="311" spans="1:8" s="16" customFormat="1" x14ac:dyDescent="0.25">
      <c r="A311" s="76">
        <v>20171310</v>
      </c>
      <c r="B311" s="77" t="s">
        <v>433</v>
      </c>
      <c r="C311" s="130">
        <v>1.5</v>
      </c>
      <c r="D311" s="79" t="s">
        <v>430</v>
      </c>
      <c r="E311" s="78">
        <v>0.75</v>
      </c>
      <c r="F311" s="80" t="s">
        <v>508</v>
      </c>
      <c r="G311" s="15">
        <v>1</v>
      </c>
    </row>
    <row r="312" spans="1:8" s="16" customFormat="1" x14ac:dyDescent="0.25">
      <c r="A312" s="76">
        <v>20171311</v>
      </c>
      <c r="B312" s="77" t="s">
        <v>434</v>
      </c>
      <c r="C312" s="130">
        <v>0.7</v>
      </c>
      <c r="D312" s="79" t="s">
        <v>430</v>
      </c>
      <c r="E312" s="78">
        <v>0.75</v>
      </c>
      <c r="F312" s="80" t="s">
        <v>508</v>
      </c>
      <c r="G312" s="15">
        <v>1</v>
      </c>
    </row>
    <row r="313" spans="1:8" s="16" customFormat="1" ht="31.5" x14ac:dyDescent="0.25">
      <c r="A313" s="76">
        <v>20171312</v>
      </c>
      <c r="B313" s="77" t="s">
        <v>435</v>
      </c>
      <c r="C313" s="130">
        <v>1.8</v>
      </c>
      <c r="D313" s="79" t="s">
        <v>430</v>
      </c>
      <c r="E313" s="78">
        <v>0.75</v>
      </c>
      <c r="F313" s="80" t="s">
        <v>508</v>
      </c>
      <c r="G313" s="15">
        <v>1</v>
      </c>
    </row>
    <row r="314" spans="1:8" s="16" customFormat="1" ht="31.5" x14ac:dyDescent="0.25">
      <c r="A314" s="76">
        <v>20171313</v>
      </c>
      <c r="B314" s="77" t="s">
        <v>436</v>
      </c>
      <c r="C314" s="130">
        <v>4.8099999999999996</v>
      </c>
      <c r="D314" s="79" t="s">
        <v>430</v>
      </c>
      <c r="E314" s="78">
        <v>0.75</v>
      </c>
      <c r="F314" s="80" t="s">
        <v>508</v>
      </c>
      <c r="G314" s="15">
        <v>1</v>
      </c>
    </row>
    <row r="315" spans="1:8" s="16" customFormat="1" x14ac:dyDescent="0.25">
      <c r="A315" s="76">
        <v>20171314</v>
      </c>
      <c r="B315" s="77" t="s">
        <v>437</v>
      </c>
      <c r="C315" s="130">
        <v>2.75</v>
      </c>
      <c r="D315" s="79" t="s">
        <v>430</v>
      </c>
      <c r="E315" s="78">
        <v>0.75</v>
      </c>
      <c r="F315" s="80" t="s">
        <v>508</v>
      </c>
      <c r="G315" s="15">
        <v>1</v>
      </c>
    </row>
    <row r="316" spans="1:8" s="16" customFormat="1" ht="31.5" x14ac:dyDescent="0.25">
      <c r="A316" s="76">
        <v>20171315</v>
      </c>
      <c r="B316" s="77" t="s">
        <v>438</v>
      </c>
      <c r="C316" s="130">
        <v>2.35</v>
      </c>
      <c r="D316" s="79" t="s">
        <v>430</v>
      </c>
      <c r="E316" s="78">
        <v>0.75</v>
      </c>
      <c r="F316" s="80" t="s">
        <v>508</v>
      </c>
      <c r="G316" s="15">
        <v>1</v>
      </c>
    </row>
    <row r="317" spans="1:8" x14ac:dyDescent="0.25">
      <c r="A317" s="75">
        <v>20172001</v>
      </c>
      <c r="B317" s="71" t="s">
        <v>439</v>
      </c>
      <c r="C317" s="157">
        <v>0.75</v>
      </c>
      <c r="D317" s="74" t="s">
        <v>90</v>
      </c>
      <c r="E317" s="73">
        <v>0.8</v>
      </c>
      <c r="F317" s="68" t="s">
        <v>509</v>
      </c>
      <c r="G317" s="15">
        <v>1</v>
      </c>
      <c r="H317">
        <v>0.9</v>
      </c>
    </row>
    <row r="318" spans="1:8" x14ac:dyDescent="0.25">
      <c r="A318" s="75">
        <v>20172002</v>
      </c>
      <c r="B318" s="71" t="s">
        <v>440</v>
      </c>
      <c r="C318" s="132">
        <v>0.66</v>
      </c>
      <c r="D318" s="74" t="s">
        <v>90</v>
      </c>
      <c r="E318" s="73">
        <v>0.8</v>
      </c>
      <c r="F318" s="68" t="s">
        <v>509</v>
      </c>
      <c r="G318" s="15">
        <v>1</v>
      </c>
    </row>
    <row r="319" spans="1:8" x14ac:dyDescent="0.25">
      <c r="A319" s="75">
        <v>20172003</v>
      </c>
      <c r="B319" s="71" t="s">
        <v>99</v>
      </c>
      <c r="C319" s="132">
        <v>0.71</v>
      </c>
      <c r="D319" s="74" t="s">
        <v>90</v>
      </c>
      <c r="E319" s="73">
        <v>0.8</v>
      </c>
      <c r="F319" s="68" t="s">
        <v>509</v>
      </c>
      <c r="G319" s="15">
        <v>1</v>
      </c>
    </row>
    <row r="320" spans="1:8" x14ac:dyDescent="0.25">
      <c r="A320" s="75">
        <v>20172004</v>
      </c>
      <c r="B320" s="71" t="s">
        <v>100</v>
      </c>
      <c r="C320" s="132">
        <v>1.06</v>
      </c>
      <c r="D320" s="74" t="s">
        <v>90</v>
      </c>
      <c r="E320" s="73">
        <v>0.8</v>
      </c>
      <c r="F320" s="68" t="s">
        <v>509</v>
      </c>
      <c r="G320" s="15">
        <v>1</v>
      </c>
    </row>
    <row r="321" spans="1:8" x14ac:dyDescent="0.25">
      <c r="A321" s="75">
        <v>20172005</v>
      </c>
      <c r="B321" s="71" t="s">
        <v>441</v>
      </c>
      <c r="C321" s="132">
        <v>9.83</v>
      </c>
      <c r="D321" s="74" t="s">
        <v>90</v>
      </c>
      <c r="E321" s="73">
        <v>0.8</v>
      </c>
      <c r="F321" s="68" t="s">
        <v>509</v>
      </c>
      <c r="G321" s="15">
        <v>0</v>
      </c>
    </row>
    <row r="322" spans="1:8" x14ac:dyDescent="0.25">
      <c r="A322" s="75">
        <v>20172006</v>
      </c>
      <c r="B322" s="71" t="s">
        <v>442</v>
      </c>
      <c r="C322" s="157">
        <v>0.17</v>
      </c>
      <c r="D322" s="74" t="s">
        <v>90</v>
      </c>
      <c r="E322" s="73">
        <v>0.8</v>
      </c>
      <c r="F322" s="68" t="s">
        <v>509</v>
      </c>
      <c r="G322" s="15">
        <v>1</v>
      </c>
      <c r="H322">
        <v>0.5</v>
      </c>
    </row>
    <row r="323" spans="1:8" x14ac:dyDescent="0.25">
      <c r="A323" s="75">
        <v>20172007</v>
      </c>
      <c r="B323" s="71" t="s">
        <v>443</v>
      </c>
      <c r="C323" s="132">
        <v>1.04</v>
      </c>
      <c r="D323" s="74" t="s">
        <v>90</v>
      </c>
      <c r="E323" s="73">
        <v>0.8</v>
      </c>
      <c r="F323" s="68" t="s">
        <v>509</v>
      </c>
      <c r="G323" s="15">
        <v>1</v>
      </c>
    </row>
    <row r="324" spans="1:8" x14ac:dyDescent="0.25">
      <c r="A324" s="75">
        <v>20172008</v>
      </c>
      <c r="B324" s="71" t="s">
        <v>103</v>
      </c>
      <c r="C324" s="132">
        <v>0.98</v>
      </c>
      <c r="D324" s="74" t="s">
        <v>104</v>
      </c>
      <c r="E324" s="73">
        <v>0.98</v>
      </c>
      <c r="F324" s="68" t="s">
        <v>509</v>
      </c>
      <c r="G324" s="15">
        <v>1</v>
      </c>
    </row>
    <row r="325" spans="1:8" x14ac:dyDescent="0.25">
      <c r="A325" s="75">
        <v>20172009</v>
      </c>
      <c r="B325" s="71" t="s">
        <v>444</v>
      </c>
      <c r="C325" s="132">
        <v>0.89</v>
      </c>
      <c r="D325" s="74" t="s">
        <v>107</v>
      </c>
      <c r="E325" s="73">
        <v>0.89</v>
      </c>
      <c r="F325" s="68" t="s">
        <v>509</v>
      </c>
      <c r="G325" s="15">
        <v>1</v>
      </c>
    </row>
    <row r="326" spans="1:8" x14ac:dyDescent="0.25">
      <c r="A326" s="75">
        <v>20172010</v>
      </c>
      <c r="B326" s="71" t="s">
        <v>445</v>
      </c>
      <c r="C326" s="132">
        <v>1.17</v>
      </c>
      <c r="D326" s="74" t="s">
        <v>113</v>
      </c>
      <c r="E326" s="73">
        <v>1.17</v>
      </c>
      <c r="F326" s="68" t="s">
        <v>509</v>
      </c>
      <c r="G326" s="15">
        <v>1</v>
      </c>
    </row>
    <row r="327" spans="1:8" x14ac:dyDescent="0.25">
      <c r="A327" s="75">
        <v>20172011</v>
      </c>
      <c r="B327" s="71" t="s">
        <v>446</v>
      </c>
      <c r="C327" s="157">
        <v>0.77</v>
      </c>
      <c r="D327" s="74" t="s">
        <v>119</v>
      </c>
      <c r="E327" s="73">
        <v>1.54</v>
      </c>
      <c r="F327" s="68" t="s">
        <v>509</v>
      </c>
      <c r="G327" s="15">
        <v>1</v>
      </c>
      <c r="H327">
        <v>0.5</v>
      </c>
    </row>
    <row r="328" spans="1:8" x14ac:dyDescent="0.25">
      <c r="A328" s="75">
        <v>20172012</v>
      </c>
      <c r="B328" s="71" t="s">
        <v>447</v>
      </c>
      <c r="C328" s="132">
        <v>0.98</v>
      </c>
      <c r="D328" s="74" t="s">
        <v>123</v>
      </c>
      <c r="E328" s="73">
        <v>0.98</v>
      </c>
      <c r="F328" s="68" t="s">
        <v>509</v>
      </c>
      <c r="G328" s="15">
        <v>1</v>
      </c>
    </row>
    <row r="329" spans="1:8" x14ac:dyDescent="0.25">
      <c r="A329" s="75">
        <v>20172013</v>
      </c>
      <c r="B329" s="71" t="s">
        <v>124</v>
      </c>
      <c r="C329" s="132">
        <v>14.23</v>
      </c>
      <c r="D329" s="74" t="s">
        <v>125</v>
      </c>
      <c r="E329" s="73">
        <v>9.23</v>
      </c>
      <c r="F329" s="68" t="s">
        <v>509</v>
      </c>
      <c r="G329" s="15">
        <v>1</v>
      </c>
    </row>
    <row r="330" spans="1:8" x14ac:dyDescent="0.25">
      <c r="A330" s="75">
        <v>20172014</v>
      </c>
      <c r="B330" s="71" t="s">
        <v>126</v>
      </c>
      <c r="C330" s="132">
        <v>10.34</v>
      </c>
      <c r="D330" s="74" t="s">
        <v>125</v>
      </c>
      <c r="E330" s="73">
        <v>9.23</v>
      </c>
      <c r="F330" s="68" t="s">
        <v>509</v>
      </c>
      <c r="G330" s="15">
        <v>1</v>
      </c>
    </row>
    <row r="331" spans="1:8" x14ac:dyDescent="0.25">
      <c r="A331" s="75">
        <v>20172015</v>
      </c>
      <c r="B331" s="71" t="s">
        <v>127</v>
      </c>
      <c r="C331" s="132">
        <v>7.95</v>
      </c>
      <c r="D331" s="74" t="s">
        <v>125</v>
      </c>
      <c r="E331" s="73">
        <v>9.23</v>
      </c>
      <c r="F331" s="68" t="s">
        <v>509</v>
      </c>
      <c r="G331" s="15">
        <v>1</v>
      </c>
    </row>
    <row r="332" spans="1:8" x14ac:dyDescent="0.25">
      <c r="A332" s="75">
        <v>20172016</v>
      </c>
      <c r="B332" s="71" t="s">
        <v>448</v>
      </c>
      <c r="C332" s="132">
        <v>1.38</v>
      </c>
      <c r="D332" s="74" t="s">
        <v>129</v>
      </c>
      <c r="E332" s="73">
        <v>1.42</v>
      </c>
      <c r="F332" s="68" t="s">
        <v>509</v>
      </c>
      <c r="G332" s="15">
        <v>1</v>
      </c>
    </row>
    <row r="333" spans="1:8" x14ac:dyDescent="0.25">
      <c r="A333" s="75">
        <v>20172017</v>
      </c>
      <c r="B333" s="71" t="s">
        <v>449</v>
      </c>
      <c r="C333" s="132">
        <v>2.09</v>
      </c>
      <c r="D333" s="74" t="s">
        <v>129</v>
      </c>
      <c r="E333" s="73">
        <v>1.42</v>
      </c>
      <c r="F333" s="68" t="s">
        <v>509</v>
      </c>
      <c r="G333" s="15">
        <v>1</v>
      </c>
    </row>
    <row r="334" spans="1:8" x14ac:dyDescent="0.25">
      <c r="A334" s="75">
        <v>20172018</v>
      </c>
      <c r="B334" s="71" t="s">
        <v>450</v>
      </c>
      <c r="C334" s="132">
        <v>1.6</v>
      </c>
      <c r="D334" s="74" t="s">
        <v>140</v>
      </c>
      <c r="E334" s="73">
        <v>1.6</v>
      </c>
      <c r="F334" s="68" t="s">
        <v>509</v>
      </c>
      <c r="G334" s="15">
        <v>1</v>
      </c>
    </row>
    <row r="335" spans="1:8" x14ac:dyDescent="0.25">
      <c r="A335" s="75">
        <v>20172019</v>
      </c>
      <c r="B335" s="71" t="s">
        <v>147</v>
      </c>
      <c r="C335" s="132">
        <v>1.49</v>
      </c>
      <c r="D335" s="74" t="s">
        <v>148</v>
      </c>
      <c r="E335" s="73">
        <v>1.49</v>
      </c>
      <c r="F335" s="68" t="s">
        <v>509</v>
      </c>
      <c r="G335" s="15">
        <v>1</v>
      </c>
    </row>
    <row r="336" spans="1:8" x14ac:dyDescent="0.25">
      <c r="A336" s="75">
        <v>20172020</v>
      </c>
      <c r="B336" s="71" t="s">
        <v>451</v>
      </c>
      <c r="C336" s="132">
        <v>1.36</v>
      </c>
      <c r="D336" s="74" t="s">
        <v>148</v>
      </c>
      <c r="E336" s="73">
        <v>1.49</v>
      </c>
      <c r="F336" s="68" t="s">
        <v>509</v>
      </c>
      <c r="G336" s="15">
        <v>1</v>
      </c>
    </row>
    <row r="337" spans="1:8" x14ac:dyDescent="0.25">
      <c r="A337" s="75">
        <v>20172021</v>
      </c>
      <c r="B337" s="71" t="s">
        <v>452</v>
      </c>
      <c r="C337" s="132">
        <v>2.75</v>
      </c>
      <c r="D337" s="74" t="s">
        <v>153</v>
      </c>
      <c r="E337" s="73">
        <v>0.92</v>
      </c>
      <c r="F337" s="68" t="s">
        <v>509</v>
      </c>
      <c r="G337" s="15">
        <v>1</v>
      </c>
    </row>
    <row r="338" spans="1:8" x14ac:dyDescent="0.25">
      <c r="A338" s="75">
        <v>20172022</v>
      </c>
      <c r="B338" s="71" t="s">
        <v>453</v>
      </c>
      <c r="C338" s="132">
        <v>1.1000000000000001</v>
      </c>
      <c r="D338" s="74" t="s">
        <v>153</v>
      </c>
      <c r="E338" s="73">
        <v>0.92</v>
      </c>
      <c r="F338" s="68" t="s">
        <v>509</v>
      </c>
      <c r="G338" s="15">
        <v>1</v>
      </c>
    </row>
    <row r="339" spans="1:8" x14ac:dyDescent="0.25">
      <c r="A339" s="75">
        <v>20172023</v>
      </c>
      <c r="B339" s="71" t="s">
        <v>454</v>
      </c>
      <c r="C339" s="132">
        <v>9</v>
      </c>
      <c r="D339" s="74" t="s">
        <v>153</v>
      </c>
      <c r="E339" s="73">
        <v>0.92</v>
      </c>
      <c r="F339" s="68" t="s">
        <v>509</v>
      </c>
      <c r="G339" s="15">
        <v>1</v>
      </c>
    </row>
    <row r="340" spans="1:8" x14ac:dyDescent="0.25">
      <c r="A340" s="75">
        <v>20172024</v>
      </c>
      <c r="B340" s="71" t="s">
        <v>455</v>
      </c>
      <c r="C340" s="132">
        <v>4.9000000000000004</v>
      </c>
      <c r="D340" s="74" t="s">
        <v>153</v>
      </c>
      <c r="E340" s="73">
        <v>0.92</v>
      </c>
      <c r="F340" s="68" t="s">
        <v>509</v>
      </c>
      <c r="G340" s="15">
        <v>1</v>
      </c>
    </row>
    <row r="341" spans="1:8" x14ac:dyDescent="0.25">
      <c r="A341" s="75">
        <v>20172025</v>
      </c>
      <c r="B341" s="71" t="s">
        <v>456</v>
      </c>
      <c r="C341" s="133">
        <v>22.2</v>
      </c>
      <c r="D341" s="74" t="s">
        <v>153</v>
      </c>
      <c r="E341" s="73">
        <v>0.92</v>
      </c>
      <c r="F341" s="68" t="s">
        <v>509</v>
      </c>
      <c r="G341" s="15">
        <v>1</v>
      </c>
    </row>
    <row r="342" spans="1:8" x14ac:dyDescent="0.25">
      <c r="A342" s="75">
        <v>20172026</v>
      </c>
      <c r="B342" s="71" t="s">
        <v>457</v>
      </c>
      <c r="C342" s="132">
        <v>0.97</v>
      </c>
      <c r="D342" s="74" t="s">
        <v>153</v>
      </c>
      <c r="E342" s="73">
        <v>0.92</v>
      </c>
      <c r="F342" s="68" t="s">
        <v>509</v>
      </c>
      <c r="G342" s="15">
        <v>1</v>
      </c>
    </row>
    <row r="343" spans="1:8" x14ac:dyDescent="0.25">
      <c r="A343" s="75">
        <v>20172027</v>
      </c>
      <c r="B343" s="71" t="s">
        <v>458</v>
      </c>
      <c r="C343" s="132">
        <v>1.1599999999999999</v>
      </c>
      <c r="D343" s="74" t="s">
        <v>153</v>
      </c>
      <c r="E343" s="73">
        <v>0.92</v>
      </c>
      <c r="F343" s="68" t="s">
        <v>509</v>
      </c>
      <c r="G343" s="15">
        <v>1</v>
      </c>
    </row>
    <row r="344" spans="1:8" x14ac:dyDescent="0.25">
      <c r="A344" s="75">
        <v>20172028</v>
      </c>
      <c r="B344" s="71" t="s">
        <v>459</v>
      </c>
      <c r="C344" s="132">
        <v>0.97</v>
      </c>
      <c r="D344" s="74" t="s">
        <v>153</v>
      </c>
      <c r="E344" s="73">
        <v>0.92</v>
      </c>
      <c r="F344" s="68" t="s">
        <v>509</v>
      </c>
      <c r="G344" s="15">
        <v>1</v>
      </c>
    </row>
    <row r="345" spans="1:8" x14ac:dyDescent="0.25">
      <c r="A345" s="75">
        <v>20172029</v>
      </c>
      <c r="B345" s="71" t="s">
        <v>460</v>
      </c>
      <c r="C345" s="157">
        <v>0.26</v>
      </c>
      <c r="D345" s="74" t="s">
        <v>153</v>
      </c>
      <c r="E345" s="73">
        <v>0.92</v>
      </c>
      <c r="F345" s="68" t="s">
        <v>509</v>
      </c>
      <c r="G345" s="15">
        <v>1</v>
      </c>
      <c r="H345">
        <v>0.5</v>
      </c>
    </row>
    <row r="346" spans="1:8" x14ac:dyDescent="0.25">
      <c r="A346" s="75">
        <v>20172030</v>
      </c>
      <c r="B346" s="71" t="s">
        <v>162</v>
      </c>
      <c r="C346" s="132">
        <v>0.65</v>
      </c>
      <c r="D346" s="74" t="s">
        <v>153</v>
      </c>
      <c r="E346" s="73">
        <v>0.92</v>
      </c>
      <c r="F346" s="68" t="s">
        <v>509</v>
      </c>
      <c r="G346" s="15">
        <v>1</v>
      </c>
    </row>
    <row r="347" spans="1:8" x14ac:dyDescent="0.25">
      <c r="A347" s="75">
        <v>20172031</v>
      </c>
      <c r="B347" s="71" t="s">
        <v>461</v>
      </c>
      <c r="C347" s="132">
        <v>0.8</v>
      </c>
      <c r="D347" s="74" t="s">
        <v>166</v>
      </c>
      <c r="E347" s="73">
        <v>0.8</v>
      </c>
      <c r="F347" s="68" t="s">
        <v>509</v>
      </c>
      <c r="G347" s="15">
        <v>1</v>
      </c>
    </row>
    <row r="348" spans="1:8" x14ac:dyDescent="0.25">
      <c r="A348" s="75">
        <v>20172032</v>
      </c>
      <c r="B348" s="71" t="s">
        <v>462</v>
      </c>
      <c r="C348" s="132">
        <v>3.39</v>
      </c>
      <c r="D348" s="74" t="s">
        <v>166</v>
      </c>
      <c r="E348" s="73">
        <v>0.8</v>
      </c>
      <c r="F348" s="68" t="s">
        <v>509</v>
      </c>
      <c r="G348" s="15">
        <v>1</v>
      </c>
    </row>
    <row r="349" spans="1:8" x14ac:dyDescent="0.25">
      <c r="A349" s="75">
        <v>20172033</v>
      </c>
      <c r="B349" s="71" t="s">
        <v>173</v>
      </c>
      <c r="C349" s="132">
        <v>1.53</v>
      </c>
      <c r="D349" s="74" t="s">
        <v>174</v>
      </c>
      <c r="E349" s="73">
        <v>1.7</v>
      </c>
      <c r="F349" s="68" t="s">
        <v>509</v>
      </c>
      <c r="G349" s="15">
        <v>1</v>
      </c>
    </row>
    <row r="350" spans="1:8" x14ac:dyDescent="0.25">
      <c r="A350" s="75">
        <v>20172034</v>
      </c>
      <c r="B350" s="71" t="s">
        <v>175</v>
      </c>
      <c r="C350" s="132">
        <v>3.17</v>
      </c>
      <c r="D350" s="74" t="s">
        <v>174</v>
      </c>
      <c r="E350" s="73">
        <v>1.7</v>
      </c>
      <c r="F350" s="68" t="s">
        <v>509</v>
      </c>
      <c r="G350" s="15">
        <v>1</v>
      </c>
    </row>
    <row r="351" spans="1:8" x14ac:dyDescent="0.25">
      <c r="A351" s="75">
        <v>20172035</v>
      </c>
      <c r="B351" s="71" t="s">
        <v>463</v>
      </c>
      <c r="C351" s="132">
        <v>0.98</v>
      </c>
      <c r="D351" s="74" t="s">
        <v>178</v>
      </c>
      <c r="E351" s="73">
        <v>1.05</v>
      </c>
      <c r="F351" s="68" t="s">
        <v>509</v>
      </c>
      <c r="G351" s="15">
        <v>1</v>
      </c>
    </row>
    <row r="352" spans="1:8" x14ac:dyDescent="0.25">
      <c r="A352" s="75">
        <v>20172036</v>
      </c>
      <c r="B352" s="71" t="s">
        <v>185</v>
      </c>
      <c r="C352" s="132">
        <v>2.79</v>
      </c>
      <c r="D352" s="74" t="s">
        <v>178</v>
      </c>
      <c r="E352" s="73">
        <v>1.05</v>
      </c>
      <c r="F352" s="68" t="s">
        <v>509</v>
      </c>
      <c r="G352" s="15">
        <v>1</v>
      </c>
    </row>
    <row r="353" spans="1:8" x14ac:dyDescent="0.25">
      <c r="A353" s="75">
        <v>20172108</v>
      </c>
      <c r="B353" s="71" t="s">
        <v>186</v>
      </c>
      <c r="C353" s="132">
        <v>7.86</v>
      </c>
      <c r="D353" s="74" t="s">
        <v>423</v>
      </c>
      <c r="E353" s="73">
        <v>1</v>
      </c>
      <c r="F353" s="68" t="s">
        <v>509</v>
      </c>
      <c r="G353" s="15">
        <v>1</v>
      </c>
    </row>
    <row r="354" spans="1:8" x14ac:dyDescent="0.25">
      <c r="A354" s="75">
        <v>20172037</v>
      </c>
      <c r="B354" s="71" t="s">
        <v>464</v>
      </c>
      <c r="C354" s="132">
        <v>0.94</v>
      </c>
      <c r="D354" s="74" t="s">
        <v>196</v>
      </c>
      <c r="E354" s="73">
        <v>1.06</v>
      </c>
      <c r="F354" s="68" t="s">
        <v>509</v>
      </c>
      <c r="G354" s="15">
        <v>1</v>
      </c>
    </row>
    <row r="355" spans="1:8" x14ac:dyDescent="0.25">
      <c r="A355" s="75">
        <v>20172038</v>
      </c>
      <c r="B355" s="71" t="s">
        <v>465</v>
      </c>
      <c r="C355" s="132">
        <v>2.57</v>
      </c>
      <c r="D355" s="74" t="s">
        <v>196</v>
      </c>
      <c r="E355" s="73">
        <v>1.06</v>
      </c>
      <c r="F355" s="68" t="s">
        <v>509</v>
      </c>
      <c r="G355" s="15">
        <v>1</v>
      </c>
    </row>
    <row r="356" spans="1:8" x14ac:dyDescent="0.25">
      <c r="A356" s="75">
        <v>20172039</v>
      </c>
      <c r="B356" s="71" t="s">
        <v>466</v>
      </c>
      <c r="C356" s="132">
        <v>1.79</v>
      </c>
      <c r="D356" s="74" t="s">
        <v>209</v>
      </c>
      <c r="E356" s="73">
        <v>1.87</v>
      </c>
      <c r="F356" s="68" t="s">
        <v>509</v>
      </c>
      <c r="G356" s="15">
        <v>1</v>
      </c>
    </row>
    <row r="357" spans="1:8" x14ac:dyDescent="0.25">
      <c r="A357" s="75">
        <v>20172040</v>
      </c>
      <c r="B357" s="71" t="s">
        <v>467</v>
      </c>
      <c r="C357" s="132">
        <v>1.6</v>
      </c>
      <c r="D357" s="74" t="s">
        <v>217</v>
      </c>
      <c r="E357" s="73">
        <v>2.74</v>
      </c>
      <c r="F357" s="68" t="s">
        <v>509</v>
      </c>
      <c r="G357" s="15">
        <v>1</v>
      </c>
    </row>
    <row r="358" spans="1:8" x14ac:dyDescent="0.25">
      <c r="A358" s="75">
        <v>20172041</v>
      </c>
      <c r="B358" s="71" t="s">
        <v>468</v>
      </c>
      <c r="C358" s="157">
        <v>1</v>
      </c>
      <c r="D358" s="74" t="s">
        <v>217</v>
      </c>
      <c r="E358" s="73">
        <v>2.74</v>
      </c>
      <c r="F358" s="68" t="s">
        <v>509</v>
      </c>
      <c r="G358" s="15">
        <v>0</v>
      </c>
      <c r="H358">
        <v>0.31</v>
      </c>
    </row>
    <row r="359" spans="1:8" x14ac:dyDescent="0.25">
      <c r="A359" s="75">
        <v>20172042</v>
      </c>
      <c r="B359" s="71" t="s">
        <v>469</v>
      </c>
      <c r="C359" s="132">
        <v>3.18</v>
      </c>
      <c r="D359" s="74" t="s">
        <v>217</v>
      </c>
      <c r="E359" s="73">
        <v>2.74</v>
      </c>
      <c r="F359" s="68" t="s">
        <v>509</v>
      </c>
      <c r="G359" s="15">
        <v>1</v>
      </c>
    </row>
    <row r="360" spans="1:8" x14ac:dyDescent="0.25">
      <c r="A360" s="75">
        <v>20172043</v>
      </c>
      <c r="B360" s="71" t="s">
        <v>470</v>
      </c>
      <c r="C360" s="132">
        <v>0.8</v>
      </c>
      <c r="D360" s="74" t="s">
        <v>217</v>
      </c>
      <c r="E360" s="73">
        <v>2.74</v>
      </c>
      <c r="F360" s="68" t="s">
        <v>509</v>
      </c>
      <c r="G360" s="15">
        <v>1</v>
      </c>
    </row>
    <row r="361" spans="1:8" x14ac:dyDescent="0.25">
      <c r="A361" s="75">
        <v>20172044</v>
      </c>
      <c r="B361" s="71" t="s">
        <v>253</v>
      </c>
      <c r="C361" s="132">
        <v>3.64</v>
      </c>
      <c r="D361" s="74" t="s">
        <v>221</v>
      </c>
      <c r="E361" s="73">
        <v>3.01</v>
      </c>
      <c r="F361" s="68" t="s">
        <v>509</v>
      </c>
      <c r="G361" s="15">
        <v>1</v>
      </c>
    </row>
    <row r="362" spans="1:8" x14ac:dyDescent="0.25">
      <c r="A362" s="75">
        <v>20172045</v>
      </c>
      <c r="B362" s="71" t="s">
        <v>254</v>
      </c>
      <c r="C362" s="132">
        <v>4.0199999999999996</v>
      </c>
      <c r="D362" s="74" t="s">
        <v>221</v>
      </c>
      <c r="E362" s="73">
        <v>3.01</v>
      </c>
      <c r="F362" s="68" t="s">
        <v>509</v>
      </c>
      <c r="G362" s="15">
        <v>1</v>
      </c>
    </row>
    <row r="363" spans="1:8" x14ac:dyDescent="0.25">
      <c r="A363" s="75">
        <v>20172046</v>
      </c>
      <c r="B363" s="71" t="s">
        <v>255</v>
      </c>
      <c r="C363" s="132">
        <v>6.42</v>
      </c>
      <c r="D363" s="74" t="s">
        <v>221</v>
      </c>
      <c r="E363" s="73">
        <v>3.01</v>
      </c>
      <c r="F363" s="68" t="s">
        <v>509</v>
      </c>
      <c r="G363" s="15">
        <v>1</v>
      </c>
    </row>
    <row r="364" spans="1:8" x14ac:dyDescent="0.25">
      <c r="A364" s="75">
        <v>20172047</v>
      </c>
      <c r="B364" s="71" t="s">
        <v>229</v>
      </c>
      <c r="C364" s="132">
        <v>2.35</v>
      </c>
      <c r="D364" s="74" t="s">
        <v>221</v>
      </c>
      <c r="E364" s="73">
        <v>3.01</v>
      </c>
      <c r="F364" s="68" t="s">
        <v>509</v>
      </c>
      <c r="G364" s="15">
        <v>1</v>
      </c>
    </row>
    <row r="365" spans="1:8" x14ac:dyDescent="0.25">
      <c r="A365" s="75">
        <v>20172048</v>
      </c>
      <c r="B365" s="71" t="s">
        <v>230</v>
      </c>
      <c r="C365" s="132">
        <v>2.48</v>
      </c>
      <c r="D365" s="74" t="s">
        <v>221</v>
      </c>
      <c r="E365" s="73">
        <v>3.01</v>
      </c>
      <c r="F365" s="68" t="s">
        <v>509</v>
      </c>
      <c r="G365" s="15">
        <v>1</v>
      </c>
    </row>
    <row r="366" spans="1:8" x14ac:dyDescent="0.25">
      <c r="A366" s="75">
        <v>20172049</v>
      </c>
      <c r="B366" s="71" t="s">
        <v>242</v>
      </c>
      <c r="C366" s="132">
        <v>0.5</v>
      </c>
      <c r="D366" s="74" t="s">
        <v>221</v>
      </c>
      <c r="E366" s="73">
        <v>3.01</v>
      </c>
      <c r="F366" s="68" t="s">
        <v>509</v>
      </c>
      <c r="G366" s="15">
        <v>1</v>
      </c>
    </row>
    <row r="367" spans="1:8" x14ac:dyDescent="0.25">
      <c r="A367" s="75">
        <v>20172050</v>
      </c>
      <c r="B367" s="71" t="s">
        <v>248</v>
      </c>
      <c r="C367" s="132">
        <v>7.77</v>
      </c>
      <c r="D367" s="74" t="s">
        <v>221</v>
      </c>
      <c r="E367" s="73">
        <v>3.01</v>
      </c>
      <c r="F367" s="68" t="s">
        <v>509</v>
      </c>
      <c r="G367" s="15">
        <v>1</v>
      </c>
    </row>
    <row r="368" spans="1:8" x14ac:dyDescent="0.25">
      <c r="A368" s="75">
        <v>20172051</v>
      </c>
      <c r="B368" s="71" t="s">
        <v>249</v>
      </c>
      <c r="C368" s="132">
        <v>6.3</v>
      </c>
      <c r="D368" s="74" t="s">
        <v>221</v>
      </c>
      <c r="E368" s="73">
        <v>3.01</v>
      </c>
      <c r="F368" s="68" t="s">
        <v>509</v>
      </c>
      <c r="G368" s="15">
        <v>1</v>
      </c>
    </row>
    <row r="369" spans="1:7" x14ac:dyDescent="0.25">
      <c r="A369" s="75">
        <v>20172052</v>
      </c>
      <c r="B369" s="71" t="s">
        <v>471</v>
      </c>
      <c r="C369" s="132">
        <v>3.73</v>
      </c>
      <c r="D369" s="74" t="s">
        <v>221</v>
      </c>
      <c r="E369" s="73">
        <v>3.01</v>
      </c>
      <c r="F369" s="68" t="s">
        <v>509</v>
      </c>
      <c r="G369" s="15">
        <v>1</v>
      </c>
    </row>
    <row r="370" spans="1:7" x14ac:dyDescent="0.25">
      <c r="A370" s="75">
        <v>20172053</v>
      </c>
      <c r="B370" s="71" t="s">
        <v>472</v>
      </c>
      <c r="C370" s="132">
        <v>5.0999999999999996</v>
      </c>
      <c r="D370" s="74" t="s">
        <v>221</v>
      </c>
      <c r="E370" s="73">
        <v>3.01</v>
      </c>
      <c r="F370" s="68" t="s">
        <v>509</v>
      </c>
      <c r="G370" s="15">
        <v>1</v>
      </c>
    </row>
    <row r="371" spans="1:7" x14ac:dyDescent="0.25">
      <c r="A371" s="75">
        <v>20172054</v>
      </c>
      <c r="B371" s="71" t="s">
        <v>252</v>
      </c>
      <c r="C371" s="133">
        <v>14.41</v>
      </c>
      <c r="D371" s="74" t="s">
        <v>221</v>
      </c>
      <c r="E371" s="73">
        <v>3.01</v>
      </c>
      <c r="F371" s="68" t="s">
        <v>509</v>
      </c>
      <c r="G371" s="15">
        <v>1</v>
      </c>
    </row>
    <row r="372" spans="1:7" x14ac:dyDescent="0.25">
      <c r="A372" s="75">
        <v>20172055</v>
      </c>
      <c r="B372" s="71" t="s">
        <v>473</v>
      </c>
      <c r="C372" s="132">
        <v>0.74</v>
      </c>
      <c r="D372" s="74" t="s">
        <v>257</v>
      </c>
      <c r="E372" s="73">
        <v>0.98</v>
      </c>
      <c r="F372" s="68" t="s">
        <v>509</v>
      </c>
      <c r="G372" s="15">
        <v>1</v>
      </c>
    </row>
    <row r="373" spans="1:7" x14ac:dyDescent="0.25">
      <c r="A373" s="75">
        <v>20172056</v>
      </c>
      <c r="B373" s="71" t="s">
        <v>261</v>
      </c>
      <c r="C373" s="132">
        <v>1.1200000000000001</v>
      </c>
      <c r="D373" s="74" t="s">
        <v>257</v>
      </c>
      <c r="E373" s="73">
        <v>0.98</v>
      </c>
      <c r="F373" s="68" t="s">
        <v>509</v>
      </c>
      <c r="G373" s="15">
        <v>1</v>
      </c>
    </row>
    <row r="374" spans="1:7" x14ac:dyDescent="0.25">
      <c r="A374" s="75">
        <v>20172057</v>
      </c>
      <c r="B374" s="71" t="s">
        <v>262</v>
      </c>
      <c r="C374" s="132">
        <v>1.66</v>
      </c>
      <c r="D374" s="74" t="s">
        <v>257</v>
      </c>
      <c r="E374" s="73">
        <v>0.98</v>
      </c>
      <c r="F374" s="68" t="s">
        <v>509</v>
      </c>
      <c r="G374" s="15">
        <v>1</v>
      </c>
    </row>
    <row r="375" spans="1:7" x14ac:dyDescent="0.25">
      <c r="A375" s="75">
        <v>20172058</v>
      </c>
      <c r="B375" s="71" t="s">
        <v>263</v>
      </c>
      <c r="C375" s="132">
        <v>2</v>
      </c>
      <c r="D375" s="74" t="s">
        <v>257</v>
      </c>
      <c r="E375" s="73">
        <v>0.98</v>
      </c>
      <c r="F375" s="68" t="s">
        <v>509</v>
      </c>
      <c r="G375" s="15">
        <v>1</v>
      </c>
    </row>
    <row r="376" spans="1:7" x14ac:dyDescent="0.25">
      <c r="A376" s="75">
        <v>20172059</v>
      </c>
      <c r="B376" s="71" t="s">
        <v>264</v>
      </c>
      <c r="C376" s="132">
        <v>2.46</v>
      </c>
      <c r="D376" s="74" t="s">
        <v>257</v>
      </c>
      <c r="E376" s="73">
        <v>0.98</v>
      </c>
      <c r="F376" s="68" t="s">
        <v>509</v>
      </c>
      <c r="G376" s="15">
        <v>1</v>
      </c>
    </row>
    <row r="377" spans="1:7" x14ac:dyDescent="0.25">
      <c r="A377" s="75">
        <v>20172060</v>
      </c>
      <c r="B377" s="71" t="s">
        <v>266</v>
      </c>
      <c r="C377" s="132">
        <v>45.5</v>
      </c>
      <c r="D377" s="74" t="s">
        <v>257</v>
      </c>
      <c r="E377" s="73">
        <v>0.98</v>
      </c>
      <c r="F377" s="68" t="s">
        <v>509</v>
      </c>
      <c r="G377" s="15">
        <v>1</v>
      </c>
    </row>
    <row r="378" spans="1:7" x14ac:dyDescent="0.25">
      <c r="A378" s="75">
        <v>20172061</v>
      </c>
      <c r="B378" s="71" t="s">
        <v>474</v>
      </c>
      <c r="C378" s="132">
        <v>0.39</v>
      </c>
      <c r="D378" s="74" t="s">
        <v>268</v>
      </c>
      <c r="E378" s="73">
        <v>0.98</v>
      </c>
      <c r="F378" s="68" t="s">
        <v>509</v>
      </c>
      <c r="G378" s="15">
        <v>1</v>
      </c>
    </row>
    <row r="379" spans="1:7" x14ac:dyDescent="0.25">
      <c r="A379" s="75">
        <v>20172062</v>
      </c>
      <c r="B379" s="71" t="s">
        <v>267</v>
      </c>
      <c r="C379" s="132">
        <v>0.96</v>
      </c>
      <c r="D379" s="74" t="s">
        <v>268</v>
      </c>
      <c r="E379" s="73">
        <v>0.98</v>
      </c>
      <c r="F379" s="68" t="s">
        <v>509</v>
      </c>
      <c r="G379" s="15">
        <v>1</v>
      </c>
    </row>
    <row r="380" spans="1:7" x14ac:dyDescent="0.25">
      <c r="A380" s="75">
        <v>20172063</v>
      </c>
      <c r="B380" s="71" t="s">
        <v>269</v>
      </c>
      <c r="C380" s="132">
        <v>1.44</v>
      </c>
      <c r="D380" s="74" t="s">
        <v>268</v>
      </c>
      <c r="E380" s="73">
        <v>0.98</v>
      </c>
      <c r="F380" s="68" t="s">
        <v>509</v>
      </c>
      <c r="G380" s="15">
        <v>1</v>
      </c>
    </row>
    <row r="381" spans="1:7" x14ac:dyDescent="0.25">
      <c r="A381" s="75">
        <v>20172064</v>
      </c>
      <c r="B381" s="71" t="s">
        <v>270</v>
      </c>
      <c r="C381" s="132">
        <v>1.95</v>
      </c>
      <c r="D381" s="74" t="s">
        <v>268</v>
      </c>
      <c r="E381" s="73">
        <v>0.98</v>
      </c>
      <c r="F381" s="68" t="s">
        <v>509</v>
      </c>
      <c r="G381" s="15">
        <v>1</v>
      </c>
    </row>
    <row r="382" spans="1:7" x14ac:dyDescent="0.25">
      <c r="A382" s="75">
        <v>20172065</v>
      </c>
      <c r="B382" s="71" t="s">
        <v>271</v>
      </c>
      <c r="C382" s="132">
        <v>2.17</v>
      </c>
      <c r="D382" s="74" t="s">
        <v>268</v>
      </c>
      <c r="E382" s="73">
        <v>0.98</v>
      </c>
      <c r="F382" s="68" t="s">
        <v>509</v>
      </c>
      <c r="G382" s="15">
        <v>1</v>
      </c>
    </row>
    <row r="383" spans="1:7" x14ac:dyDescent="0.25">
      <c r="A383" s="75">
        <v>20172066</v>
      </c>
      <c r="B383" s="71" t="s">
        <v>272</v>
      </c>
      <c r="C383" s="132">
        <v>3.84</v>
      </c>
      <c r="D383" s="74" t="s">
        <v>268</v>
      </c>
      <c r="E383" s="73">
        <v>0.98</v>
      </c>
      <c r="F383" s="68" t="s">
        <v>509</v>
      </c>
      <c r="G383" s="15">
        <v>1</v>
      </c>
    </row>
    <row r="384" spans="1:7" x14ac:dyDescent="0.25">
      <c r="A384" s="75">
        <v>20172067</v>
      </c>
      <c r="B384" s="71" t="s">
        <v>475</v>
      </c>
      <c r="C384" s="132">
        <v>2.31</v>
      </c>
      <c r="D384" s="74" t="s">
        <v>277</v>
      </c>
      <c r="E384" s="73">
        <v>0.93</v>
      </c>
      <c r="F384" s="68" t="s">
        <v>509</v>
      </c>
      <c r="G384" s="15">
        <v>1</v>
      </c>
    </row>
    <row r="385" spans="1:7" x14ac:dyDescent="0.25">
      <c r="A385" s="75">
        <v>20172068</v>
      </c>
      <c r="B385" s="71" t="s">
        <v>476</v>
      </c>
      <c r="C385" s="132">
        <v>0.89</v>
      </c>
      <c r="D385" s="74" t="s">
        <v>277</v>
      </c>
      <c r="E385" s="73">
        <v>0.93</v>
      </c>
      <c r="F385" s="68" t="s">
        <v>509</v>
      </c>
      <c r="G385" s="15">
        <v>1</v>
      </c>
    </row>
    <row r="386" spans="1:7" x14ac:dyDescent="0.25">
      <c r="A386" s="75">
        <v>20172069</v>
      </c>
      <c r="B386" s="71" t="s">
        <v>477</v>
      </c>
      <c r="C386" s="132">
        <v>0.9</v>
      </c>
      <c r="D386" s="74" t="s">
        <v>282</v>
      </c>
      <c r="E386" s="73">
        <v>0.9</v>
      </c>
      <c r="F386" s="68" t="s">
        <v>509</v>
      </c>
      <c r="G386" s="15">
        <v>1</v>
      </c>
    </row>
    <row r="387" spans="1:7" x14ac:dyDescent="0.25">
      <c r="A387" s="75">
        <v>20172070</v>
      </c>
      <c r="B387" s="71" t="s">
        <v>478</v>
      </c>
      <c r="C387" s="132">
        <v>1.46</v>
      </c>
      <c r="D387" s="74" t="s">
        <v>289</v>
      </c>
      <c r="E387" s="73">
        <v>1.46</v>
      </c>
      <c r="F387" s="68" t="s">
        <v>509</v>
      </c>
      <c r="G387" s="15">
        <v>1</v>
      </c>
    </row>
    <row r="388" spans="1:7" x14ac:dyDescent="0.25">
      <c r="A388" s="75">
        <v>20172071</v>
      </c>
      <c r="B388" s="71" t="s">
        <v>479</v>
      </c>
      <c r="C388" s="132">
        <v>1.84</v>
      </c>
      <c r="D388" s="74" t="s">
        <v>294</v>
      </c>
      <c r="E388" s="73">
        <v>1.88</v>
      </c>
      <c r="F388" s="68" t="s">
        <v>509</v>
      </c>
      <c r="G388" s="15">
        <v>1</v>
      </c>
    </row>
    <row r="389" spans="1:7" x14ac:dyDescent="0.25">
      <c r="A389" s="75">
        <v>20172072</v>
      </c>
      <c r="B389" s="71" t="s">
        <v>301</v>
      </c>
      <c r="C389" s="132">
        <v>2.1800000000000002</v>
      </c>
      <c r="D389" s="74" t="s">
        <v>294</v>
      </c>
      <c r="E389" s="73">
        <v>1.88</v>
      </c>
      <c r="F389" s="68" t="s">
        <v>509</v>
      </c>
      <c r="G389" s="15">
        <v>1</v>
      </c>
    </row>
    <row r="390" spans="1:7" x14ac:dyDescent="0.25">
      <c r="A390" s="75">
        <v>20172073</v>
      </c>
      <c r="B390" s="71" t="s">
        <v>302</v>
      </c>
      <c r="C390" s="132">
        <v>4.3099999999999996</v>
      </c>
      <c r="D390" s="74" t="s">
        <v>294</v>
      </c>
      <c r="E390" s="73">
        <v>1.88</v>
      </c>
      <c r="F390" s="68" t="s">
        <v>509</v>
      </c>
      <c r="G390" s="15">
        <v>1</v>
      </c>
    </row>
    <row r="391" spans="1:7" x14ac:dyDescent="0.25">
      <c r="A391" s="75">
        <v>20172074</v>
      </c>
      <c r="B391" s="71" t="s">
        <v>306</v>
      </c>
      <c r="C391" s="132">
        <v>0.98</v>
      </c>
      <c r="D391" s="74" t="s">
        <v>307</v>
      </c>
      <c r="E391" s="73">
        <v>0.98</v>
      </c>
      <c r="F391" s="68" t="s">
        <v>509</v>
      </c>
      <c r="G391" s="15">
        <v>1</v>
      </c>
    </row>
    <row r="392" spans="1:7" x14ac:dyDescent="0.25">
      <c r="A392" s="75">
        <v>20172075</v>
      </c>
      <c r="B392" s="71" t="s">
        <v>480</v>
      </c>
      <c r="C392" s="132">
        <v>0.74</v>
      </c>
      <c r="D392" s="74" t="s">
        <v>309</v>
      </c>
      <c r="E392" s="73">
        <v>0.74</v>
      </c>
      <c r="F392" s="68" t="s">
        <v>509</v>
      </c>
      <c r="G392" s="15">
        <v>1</v>
      </c>
    </row>
    <row r="393" spans="1:7" x14ac:dyDescent="0.25">
      <c r="A393" s="75">
        <v>20172076</v>
      </c>
      <c r="B393" s="71" t="s">
        <v>481</v>
      </c>
      <c r="C393" s="132">
        <v>1.32</v>
      </c>
      <c r="D393" s="74" t="s">
        <v>324</v>
      </c>
      <c r="E393" s="73">
        <v>1.32</v>
      </c>
      <c r="F393" s="68" t="s">
        <v>509</v>
      </c>
      <c r="G393" s="15">
        <v>1</v>
      </c>
    </row>
    <row r="394" spans="1:7" x14ac:dyDescent="0.25">
      <c r="A394" s="75">
        <v>20172077</v>
      </c>
      <c r="B394" s="71" t="s">
        <v>338</v>
      </c>
      <c r="C394" s="132">
        <v>1.44</v>
      </c>
      <c r="D394" s="74" t="s">
        <v>330</v>
      </c>
      <c r="E394" s="73">
        <v>1.25</v>
      </c>
      <c r="F394" s="68" t="s">
        <v>509</v>
      </c>
      <c r="G394" s="15">
        <v>1</v>
      </c>
    </row>
    <row r="395" spans="1:7" x14ac:dyDescent="0.25">
      <c r="A395" s="75">
        <v>20172078</v>
      </c>
      <c r="B395" s="71" t="s">
        <v>339</v>
      </c>
      <c r="C395" s="132">
        <v>1.69</v>
      </c>
      <c r="D395" s="74" t="s">
        <v>330</v>
      </c>
      <c r="E395" s="73">
        <v>1.25</v>
      </c>
      <c r="F395" s="68" t="s">
        <v>509</v>
      </c>
      <c r="G395" s="15">
        <v>1</v>
      </c>
    </row>
    <row r="396" spans="1:7" x14ac:dyDescent="0.25">
      <c r="A396" s="75">
        <v>20172079</v>
      </c>
      <c r="B396" s="71" t="s">
        <v>340</v>
      </c>
      <c r="C396" s="132">
        <v>2.4900000000000002</v>
      </c>
      <c r="D396" s="74" t="s">
        <v>330</v>
      </c>
      <c r="E396" s="73">
        <v>1.25</v>
      </c>
      <c r="F396" s="68" t="s">
        <v>509</v>
      </c>
      <c r="G396" s="15">
        <v>1</v>
      </c>
    </row>
    <row r="397" spans="1:7" x14ac:dyDescent="0.25">
      <c r="A397" s="75">
        <v>20172080</v>
      </c>
      <c r="B397" s="71" t="s">
        <v>482</v>
      </c>
      <c r="C397" s="132">
        <v>1.05</v>
      </c>
      <c r="D397" s="74" t="s">
        <v>330</v>
      </c>
      <c r="E397" s="73">
        <v>1.25</v>
      </c>
      <c r="F397" s="68" t="s">
        <v>509</v>
      </c>
      <c r="G397" s="15">
        <v>1</v>
      </c>
    </row>
    <row r="398" spans="1:7" ht="22.5" customHeight="1" x14ac:dyDescent="0.25">
      <c r="A398" s="75">
        <v>20172081</v>
      </c>
      <c r="B398" s="71" t="s">
        <v>483</v>
      </c>
      <c r="C398" s="132">
        <v>0.8</v>
      </c>
      <c r="D398" s="74" t="s">
        <v>344</v>
      </c>
      <c r="E398" s="73">
        <v>0.98</v>
      </c>
      <c r="F398" s="68" t="s">
        <v>509</v>
      </c>
      <c r="G398" s="15">
        <v>1</v>
      </c>
    </row>
    <row r="399" spans="1:7" x14ac:dyDescent="0.25">
      <c r="A399" s="75">
        <v>20172082</v>
      </c>
      <c r="B399" s="71" t="s">
        <v>349</v>
      </c>
      <c r="C399" s="132">
        <v>2.1800000000000002</v>
      </c>
      <c r="D399" s="74" t="s">
        <v>344</v>
      </c>
      <c r="E399" s="73">
        <v>0.98</v>
      </c>
      <c r="F399" s="68" t="s">
        <v>509</v>
      </c>
      <c r="G399" s="15">
        <v>1</v>
      </c>
    </row>
    <row r="400" spans="1:7" x14ac:dyDescent="0.25">
      <c r="A400" s="75">
        <v>20172083</v>
      </c>
      <c r="B400" s="71" t="s">
        <v>350</v>
      </c>
      <c r="C400" s="132">
        <v>2.58</v>
      </c>
      <c r="D400" s="74" t="s">
        <v>344</v>
      </c>
      <c r="E400" s="73">
        <v>0.98</v>
      </c>
      <c r="F400" s="68" t="s">
        <v>509</v>
      </c>
      <c r="G400" s="15">
        <v>1</v>
      </c>
    </row>
    <row r="401" spans="1:7" x14ac:dyDescent="0.25">
      <c r="A401" s="75">
        <v>20172084</v>
      </c>
      <c r="B401" s="71" t="s">
        <v>353</v>
      </c>
      <c r="C401" s="132">
        <v>1.97</v>
      </c>
      <c r="D401" s="74" t="s">
        <v>344</v>
      </c>
      <c r="E401" s="73">
        <v>0.98</v>
      </c>
      <c r="F401" s="68" t="s">
        <v>509</v>
      </c>
      <c r="G401" s="15">
        <v>1</v>
      </c>
    </row>
    <row r="402" spans="1:7" x14ac:dyDescent="0.25">
      <c r="A402" s="75">
        <v>20172085</v>
      </c>
      <c r="B402" s="71" t="s">
        <v>354</v>
      </c>
      <c r="C402" s="132">
        <v>2.04</v>
      </c>
      <c r="D402" s="74" t="s">
        <v>344</v>
      </c>
      <c r="E402" s="73">
        <v>0.98</v>
      </c>
      <c r="F402" s="68" t="s">
        <v>509</v>
      </c>
      <c r="G402" s="15">
        <v>1</v>
      </c>
    </row>
    <row r="403" spans="1:7" x14ac:dyDescent="0.25">
      <c r="A403" s="75">
        <v>20172086</v>
      </c>
      <c r="B403" s="71" t="s">
        <v>355</v>
      </c>
      <c r="C403" s="132">
        <v>2.95</v>
      </c>
      <c r="D403" s="74" t="s">
        <v>344</v>
      </c>
      <c r="E403" s="73">
        <v>0.98</v>
      </c>
      <c r="F403" s="68" t="s">
        <v>509</v>
      </c>
      <c r="G403" s="15">
        <v>1</v>
      </c>
    </row>
    <row r="404" spans="1:7" x14ac:dyDescent="0.25">
      <c r="A404" s="75">
        <v>20172087</v>
      </c>
      <c r="B404" s="71" t="s">
        <v>484</v>
      </c>
      <c r="C404" s="132">
        <v>0.89</v>
      </c>
      <c r="D404" s="74" t="s">
        <v>360</v>
      </c>
      <c r="E404" s="73">
        <v>0.92</v>
      </c>
      <c r="F404" s="68" t="s">
        <v>509</v>
      </c>
      <c r="G404" s="15">
        <v>1</v>
      </c>
    </row>
    <row r="405" spans="1:7" x14ac:dyDescent="0.25">
      <c r="A405" s="75">
        <v>20172088</v>
      </c>
      <c r="B405" s="71" t="s">
        <v>361</v>
      </c>
      <c r="C405" s="132">
        <v>0.75</v>
      </c>
      <c r="D405" s="74" t="s">
        <v>360</v>
      </c>
      <c r="E405" s="73">
        <v>0.92</v>
      </c>
      <c r="F405" s="68" t="s">
        <v>509</v>
      </c>
      <c r="G405" s="15">
        <v>1</v>
      </c>
    </row>
    <row r="406" spans="1:7" x14ac:dyDescent="0.25">
      <c r="A406" s="75">
        <v>20172089</v>
      </c>
      <c r="B406" s="71" t="s">
        <v>362</v>
      </c>
      <c r="C406" s="132">
        <v>1</v>
      </c>
      <c r="D406" s="74" t="s">
        <v>360</v>
      </c>
      <c r="E406" s="73">
        <v>0.92</v>
      </c>
      <c r="F406" s="68" t="s">
        <v>509</v>
      </c>
      <c r="G406" s="15">
        <v>1</v>
      </c>
    </row>
    <row r="407" spans="1:7" x14ac:dyDescent="0.25">
      <c r="A407" s="75">
        <v>20172090</v>
      </c>
      <c r="B407" s="71" t="s">
        <v>363</v>
      </c>
      <c r="C407" s="132">
        <v>4.34</v>
      </c>
      <c r="D407" s="74" t="s">
        <v>360</v>
      </c>
      <c r="E407" s="73">
        <v>0.92</v>
      </c>
      <c r="F407" s="68" t="s">
        <v>509</v>
      </c>
      <c r="G407" s="15">
        <v>1</v>
      </c>
    </row>
    <row r="408" spans="1:7" x14ac:dyDescent="0.25">
      <c r="A408" s="75">
        <v>20172091</v>
      </c>
      <c r="B408" s="71" t="s">
        <v>485</v>
      </c>
      <c r="C408" s="132">
        <v>1.29</v>
      </c>
      <c r="D408" s="74" t="s">
        <v>360</v>
      </c>
      <c r="E408" s="73">
        <v>0.92</v>
      </c>
      <c r="F408" s="68" t="s">
        <v>509</v>
      </c>
      <c r="G408" s="15">
        <v>1</v>
      </c>
    </row>
    <row r="409" spans="1:7" x14ac:dyDescent="0.25">
      <c r="A409" s="75">
        <v>20172092</v>
      </c>
      <c r="B409" s="71" t="s">
        <v>486</v>
      </c>
      <c r="C409" s="132">
        <v>2.6</v>
      </c>
      <c r="D409" s="74" t="s">
        <v>360</v>
      </c>
      <c r="E409" s="73">
        <v>0.92</v>
      </c>
      <c r="F409" s="68" t="s">
        <v>509</v>
      </c>
      <c r="G409" s="15">
        <v>1</v>
      </c>
    </row>
    <row r="410" spans="1:7" x14ac:dyDescent="0.25">
      <c r="A410" s="75">
        <v>20172093</v>
      </c>
      <c r="B410" s="71" t="s">
        <v>387</v>
      </c>
      <c r="C410" s="132">
        <v>2.11</v>
      </c>
      <c r="D410" s="74" t="s">
        <v>380</v>
      </c>
      <c r="E410" s="73">
        <v>1.85</v>
      </c>
      <c r="F410" s="68" t="s">
        <v>509</v>
      </c>
      <c r="G410" s="15">
        <v>1</v>
      </c>
    </row>
    <row r="411" spans="1:7" x14ac:dyDescent="0.25">
      <c r="A411" s="75">
        <v>20172094</v>
      </c>
      <c r="B411" s="71" t="s">
        <v>388</v>
      </c>
      <c r="C411" s="132">
        <v>3.55</v>
      </c>
      <c r="D411" s="74" t="s">
        <v>380</v>
      </c>
      <c r="E411" s="73">
        <v>1.85</v>
      </c>
      <c r="F411" s="68" t="s">
        <v>509</v>
      </c>
      <c r="G411" s="15">
        <v>1</v>
      </c>
    </row>
    <row r="412" spans="1:7" x14ac:dyDescent="0.25">
      <c r="A412" s="75">
        <v>20172095</v>
      </c>
      <c r="B412" s="71" t="s">
        <v>392</v>
      </c>
      <c r="C412" s="132">
        <v>1.57</v>
      </c>
      <c r="D412" s="74" t="s">
        <v>380</v>
      </c>
      <c r="E412" s="73">
        <v>1.85</v>
      </c>
      <c r="F412" s="68" t="s">
        <v>509</v>
      </c>
      <c r="G412" s="15">
        <v>1</v>
      </c>
    </row>
    <row r="413" spans="1:7" x14ac:dyDescent="0.25">
      <c r="A413" s="75">
        <v>20172096</v>
      </c>
      <c r="B413" s="71" t="s">
        <v>393</v>
      </c>
      <c r="C413" s="132">
        <v>2.2599999999999998</v>
      </c>
      <c r="D413" s="74" t="s">
        <v>380</v>
      </c>
      <c r="E413" s="73">
        <v>1.85</v>
      </c>
      <c r="F413" s="68" t="s">
        <v>509</v>
      </c>
      <c r="G413" s="15">
        <v>1</v>
      </c>
    </row>
    <row r="414" spans="1:7" x14ac:dyDescent="0.25">
      <c r="A414" s="75">
        <v>20172097</v>
      </c>
      <c r="B414" s="71" t="s">
        <v>394</v>
      </c>
      <c r="C414" s="132">
        <v>3.24</v>
      </c>
      <c r="D414" s="74" t="s">
        <v>380</v>
      </c>
      <c r="E414" s="73">
        <v>1.85</v>
      </c>
      <c r="F414" s="68" t="s">
        <v>509</v>
      </c>
      <c r="G414" s="15">
        <v>1</v>
      </c>
    </row>
    <row r="415" spans="1:7" x14ac:dyDescent="0.25">
      <c r="A415" s="75">
        <v>20172098</v>
      </c>
      <c r="B415" s="71" t="s">
        <v>395</v>
      </c>
      <c r="C415" s="132">
        <v>2.06</v>
      </c>
      <c r="D415" s="74" t="s">
        <v>380</v>
      </c>
      <c r="E415" s="73">
        <v>1.85</v>
      </c>
      <c r="F415" s="68" t="s">
        <v>509</v>
      </c>
      <c r="G415" s="15">
        <v>1</v>
      </c>
    </row>
    <row r="416" spans="1:7" x14ac:dyDescent="0.25">
      <c r="A416" s="75">
        <v>20172099</v>
      </c>
      <c r="B416" s="71" t="s">
        <v>396</v>
      </c>
      <c r="C416" s="132">
        <v>2.17</v>
      </c>
      <c r="D416" s="74" t="s">
        <v>380</v>
      </c>
      <c r="E416" s="73">
        <v>1.85</v>
      </c>
      <c r="F416" s="68" t="s">
        <v>509</v>
      </c>
      <c r="G416" s="15">
        <v>1</v>
      </c>
    </row>
    <row r="417" spans="1:7" x14ac:dyDescent="0.25">
      <c r="A417" s="75">
        <v>20172100</v>
      </c>
      <c r="B417" s="71" t="s">
        <v>487</v>
      </c>
      <c r="C417" s="132">
        <v>1.1000000000000001</v>
      </c>
      <c r="D417" s="74" t="s">
        <v>399</v>
      </c>
      <c r="E417" s="73">
        <v>1.1000000000000001</v>
      </c>
      <c r="F417" s="68" t="s">
        <v>509</v>
      </c>
      <c r="G417" s="15">
        <v>1</v>
      </c>
    </row>
    <row r="418" spans="1:7" x14ac:dyDescent="0.25">
      <c r="A418" s="75">
        <v>20172101</v>
      </c>
      <c r="B418" s="71" t="s">
        <v>406</v>
      </c>
      <c r="C418" s="132">
        <v>0.88</v>
      </c>
      <c r="D418" s="74" t="s">
        <v>407</v>
      </c>
      <c r="E418" s="73">
        <v>0.89</v>
      </c>
      <c r="F418" s="68" t="s">
        <v>509</v>
      </c>
      <c r="G418" s="15">
        <v>1</v>
      </c>
    </row>
    <row r="419" spans="1:7" x14ac:dyDescent="0.25">
      <c r="A419" s="75">
        <v>20172102</v>
      </c>
      <c r="B419" s="71" t="s">
        <v>408</v>
      </c>
      <c r="C419" s="132">
        <v>0.92</v>
      </c>
      <c r="D419" s="74" t="s">
        <v>407</v>
      </c>
      <c r="E419" s="73">
        <v>0.89</v>
      </c>
      <c r="F419" s="68" t="s">
        <v>509</v>
      </c>
      <c r="G419" s="15">
        <v>1</v>
      </c>
    </row>
    <row r="420" spans="1:7" x14ac:dyDescent="0.25">
      <c r="A420" s="75">
        <v>20172103</v>
      </c>
      <c r="B420" s="71" t="s">
        <v>409</v>
      </c>
      <c r="C420" s="132">
        <v>1.56</v>
      </c>
      <c r="D420" s="74" t="s">
        <v>407</v>
      </c>
      <c r="E420" s="73">
        <v>0.89</v>
      </c>
      <c r="F420" s="68" t="s">
        <v>509</v>
      </c>
      <c r="G420" s="15">
        <v>1</v>
      </c>
    </row>
    <row r="421" spans="1:7" x14ac:dyDescent="0.25">
      <c r="A421" s="75">
        <v>20172104</v>
      </c>
      <c r="B421" s="71" t="s">
        <v>488</v>
      </c>
      <c r="C421" s="132">
        <v>1.08</v>
      </c>
      <c r="D421" s="74" t="s">
        <v>413</v>
      </c>
      <c r="E421" s="73">
        <v>1.23</v>
      </c>
      <c r="F421" s="68" t="s">
        <v>509</v>
      </c>
      <c r="G421" s="15">
        <v>1</v>
      </c>
    </row>
    <row r="422" spans="1:7" x14ac:dyDescent="0.25">
      <c r="A422" s="75">
        <v>20172105</v>
      </c>
      <c r="B422" s="71" t="s">
        <v>489</v>
      </c>
      <c r="C422" s="132">
        <v>1.41</v>
      </c>
      <c r="D422" s="74" t="s">
        <v>413</v>
      </c>
      <c r="E422" s="73">
        <v>1.23</v>
      </c>
      <c r="F422" s="68" t="s">
        <v>509</v>
      </c>
      <c r="G422" s="15">
        <v>1</v>
      </c>
    </row>
    <row r="423" spans="1:7" x14ac:dyDescent="0.25">
      <c r="A423" s="75">
        <v>20172106</v>
      </c>
      <c r="B423" s="71" t="s">
        <v>421</v>
      </c>
      <c r="C423" s="132">
        <v>2.58</v>
      </c>
      <c r="D423" s="74" t="s">
        <v>413</v>
      </c>
      <c r="E423" s="73">
        <v>1.23</v>
      </c>
      <c r="F423" s="68" t="s">
        <v>509</v>
      </c>
      <c r="G423" s="15">
        <v>1</v>
      </c>
    </row>
    <row r="424" spans="1:7" x14ac:dyDescent="0.25">
      <c r="A424" s="75">
        <v>20172107</v>
      </c>
      <c r="B424" s="71" t="s">
        <v>490</v>
      </c>
      <c r="C424" s="132">
        <v>12.27</v>
      </c>
      <c r="D424" s="74" t="s">
        <v>413</v>
      </c>
      <c r="E424" s="73">
        <v>1.23</v>
      </c>
      <c r="F424" s="68" t="s">
        <v>509</v>
      </c>
      <c r="G424" s="15">
        <v>1</v>
      </c>
    </row>
    <row r="425" spans="1:7" x14ac:dyDescent="0.25">
      <c r="A425" s="75">
        <v>20172109</v>
      </c>
      <c r="B425" s="71" t="s">
        <v>425</v>
      </c>
      <c r="C425" s="132">
        <v>0.56000000000000005</v>
      </c>
      <c r="D425" s="74" t="s">
        <v>423</v>
      </c>
      <c r="E425" s="73">
        <v>1</v>
      </c>
      <c r="F425" s="68" t="s">
        <v>509</v>
      </c>
      <c r="G425" s="15">
        <v>1</v>
      </c>
    </row>
    <row r="426" spans="1:7" x14ac:dyDescent="0.25">
      <c r="A426" s="75">
        <v>20172110</v>
      </c>
      <c r="B426" s="71" t="s">
        <v>491</v>
      </c>
      <c r="C426" s="132">
        <v>0.46</v>
      </c>
      <c r="D426" s="74" t="s">
        <v>423</v>
      </c>
      <c r="E426" s="73">
        <v>1</v>
      </c>
      <c r="F426" s="68" t="s">
        <v>509</v>
      </c>
      <c r="G426" s="15">
        <v>1</v>
      </c>
    </row>
    <row r="427" spans="1:7" x14ac:dyDescent="0.25">
      <c r="A427" s="75">
        <v>20172111</v>
      </c>
      <c r="B427" s="71" t="s">
        <v>492</v>
      </c>
      <c r="C427" s="132">
        <v>9.74</v>
      </c>
      <c r="D427" s="74" t="s">
        <v>423</v>
      </c>
      <c r="E427" s="73">
        <v>1</v>
      </c>
      <c r="F427" s="68" t="s">
        <v>509</v>
      </c>
      <c r="G427" s="15">
        <v>1</v>
      </c>
    </row>
    <row r="428" spans="1:7" x14ac:dyDescent="0.25">
      <c r="A428" s="75">
        <v>20172112</v>
      </c>
      <c r="B428" s="71" t="s">
        <v>427</v>
      </c>
      <c r="C428" s="132">
        <v>7.4</v>
      </c>
      <c r="D428" s="74" t="s">
        <v>423</v>
      </c>
      <c r="E428" s="73">
        <v>1</v>
      </c>
      <c r="F428" s="68" t="s">
        <v>509</v>
      </c>
      <c r="G428" s="15">
        <v>1</v>
      </c>
    </row>
    <row r="429" spans="1:7" x14ac:dyDescent="0.25">
      <c r="A429" s="75">
        <v>20172113</v>
      </c>
      <c r="B429" s="71" t="s">
        <v>429</v>
      </c>
      <c r="C429" s="132">
        <v>3</v>
      </c>
      <c r="D429" s="74" t="s">
        <v>430</v>
      </c>
      <c r="E429" s="73">
        <v>0.75</v>
      </c>
      <c r="F429" s="68" t="s">
        <v>509</v>
      </c>
      <c r="G429" s="15">
        <v>1</v>
      </c>
    </row>
    <row r="430" spans="1:7" x14ac:dyDescent="0.25">
      <c r="A430" s="75">
        <v>20172114</v>
      </c>
      <c r="B430" s="71" t="s">
        <v>431</v>
      </c>
      <c r="C430" s="132">
        <v>1.5</v>
      </c>
      <c r="D430" s="74" t="s">
        <v>430</v>
      </c>
      <c r="E430" s="73">
        <v>0.75</v>
      </c>
      <c r="F430" s="68" t="s">
        <v>509</v>
      </c>
      <c r="G430" s="15">
        <v>1</v>
      </c>
    </row>
    <row r="431" spans="1:7" x14ac:dyDescent="0.25">
      <c r="A431" s="75">
        <v>20172115</v>
      </c>
      <c r="B431" s="71" t="s">
        <v>493</v>
      </c>
      <c r="C431" s="132">
        <v>2.25</v>
      </c>
      <c r="D431" s="74" t="s">
        <v>430</v>
      </c>
      <c r="E431" s="73">
        <v>0.75</v>
      </c>
      <c r="F431" s="68" t="s">
        <v>509</v>
      </c>
      <c r="G431" s="15">
        <v>1</v>
      </c>
    </row>
    <row r="432" spans="1:7" x14ac:dyDescent="0.25">
      <c r="A432" s="75">
        <v>20172116</v>
      </c>
      <c r="B432" s="71" t="s">
        <v>433</v>
      </c>
      <c r="C432" s="132">
        <v>1.5</v>
      </c>
      <c r="D432" s="74" t="s">
        <v>430</v>
      </c>
      <c r="E432" s="73">
        <v>0.75</v>
      </c>
      <c r="F432" s="68" t="s">
        <v>509</v>
      </c>
      <c r="G432" s="15">
        <v>1</v>
      </c>
    </row>
    <row r="433" spans="1:7" x14ac:dyDescent="0.25">
      <c r="A433" s="75">
        <v>20172117</v>
      </c>
      <c r="B433" s="71" t="s">
        <v>434</v>
      </c>
      <c r="C433" s="132">
        <v>0.7</v>
      </c>
      <c r="D433" s="74" t="s">
        <v>430</v>
      </c>
      <c r="E433" s="73">
        <v>0.75</v>
      </c>
      <c r="F433" s="68" t="s">
        <v>509</v>
      </c>
      <c r="G433" s="15">
        <v>1</v>
      </c>
    </row>
    <row r="434" spans="1:7" x14ac:dyDescent="0.25">
      <c r="A434" s="75">
        <v>20172118</v>
      </c>
      <c r="B434" s="71" t="s">
        <v>435</v>
      </c>
      <c r="C434" s="132">
        <v>1.8</v>
      </c>
      <c r="D434" s="74" t="s">
        <v>430</v>
      </c>
      <c r="E434" s="73">
        <v>0.75</v>
      </c>
      <c r="F434" s="68" t="s">
        <v>509</v>
      </c>
      <c r="G434" s="15">
        <v>1</v>
      </c>
    </row>
    <row r="435" spans="1:7" x14ac:dyDescent="0.25">
      <c r="A435" s="75">
        <v>20172119</v>
      </c>
      <c r="B435" s="71" t="s">
        <v>437</v>
      </c>
      <c r="C435" s="132">
        <v>2.75</v>
      </c>
      <c r="D435" s="74" t="s">
        <v>430</v>
      </c>
      <c r="E435" s="73">
        <v>0.75</v>
      </c>
      <c r="F435" s="68" t="s">
        <v>509</v>
      </c>
      <c r="G435" s="15">
        <v>1</v>
      </c>
    </row>
    <row r="436" spans="1:7" x14ac:dyDescent="0.25">
      <c r="A436" s="75">
        <v>20172120</v>
      </c>
      <c r="B436" s="71" t="s">
        <v>494</v>
      </c>
      <c r="C436" s="132">
        <v>2.35</v>
      </c>
      <c r="D436" s="74" t="s">
        <v>430</v>
      </c>
      <c r="E436" s="73">
        <v>0.75</v>
      </c>
      <c r="F436" s="68" t="s">
        <v>509</v>
      </c>
      <c r="G436" s="15">
        <v>1</v>
      </c>
    </row>
  </sheetData>
  <autoFilter ref="A1:G436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workbookViewId="0">
      <selection activeCell="E14" sqref="E14"/>
    </sheetView>
  </sheetViews>
  <sheetFormatPr defaultRowHeight="15" x14ac:dyDescent="0.25"/>
  <cols>
    <col min="2" max="2" width="9.42578125" style="137" customWidth="1"/>
    <col min="3" max="3" width="9.7109375" style="138" customWidth="1"/>
    <col min="4" max="4" width="9.140625" style="138"/>
  </cols>
  <sheetData>
    <row r="2" spans="1:4" x14ac:dyDescent="0.25">
      <c r="B2" s="139" t="s">
        <v>556</v>
      </c>
      <c r="C2" s="140" t="s">
        <v>557</v>
      </c>
      <c r="D2" s="140" t="s">
        <v>558</v>
      </c>
    </row>
    <row r="3" spans="1:4" x14ac:dyDescent="0.25">
      <c r="A3" s="141"/>
      <c r="B3" s="139" t="s">
        <v>559</v>
      </c>
      <c r="C3" s="140">
        <v>0.7</v>
      </c>
      <c r="D3" s="140">
        <v>0.7</v>
      </c>
    </row>
    <row r="4" spans="1:4" x14ac:dyDescent="0.25">
      <c r="A4" s="141"/>
      <c r="B4" s="139" t="s">
        <v>560</v>
      </c>
      <c r="C4" s="140">
        <v>0.8</v>
      </c>
      <c r="D4" s="140">
        <v>0.82</v>
      </c>
    </row>
    <row r="5" spans="1:4" x14ac:dyDescent="0.25">
      <c r="A5" s="141"/>
      <c r="B5" s="139" t="s">
        <v>561</v>
      </c>
      <c r="C5" s="140">
        <v>0.875</v>
      </c>
      <c r="D5" s="140">
        <v>0.87</v>
      </c>
    </row>
    <row r="6" spans="1:4" x14ac:dyDescent="0.25">
      <c r="A6" s="142"/>
      <c r="B6" s="139" t="s">
        <v>562</v>
      </c>
      <c r="C6" s="140">
        <v>0.88</v>
      </c>
      <c r="D6" s="140">
        <v>0.89</v>
      </c>
    </row>
    <row r="7" spans="1:4" x14ac:dyDescent="0.25">
      <c r="A7" s="142"/>
      <c r="B7" s="139" t="s">
        <v>563</v>
      </c>
      <c r="C7" s="140">
        <v>0.95099999999999996</v>
      </c>
      <c r="D7" s="140">
        <v>0.9</v>
      </c>
    </row>
    <row r="8" spans="1:4" x14ac:dyDescent="0.25">
      <c r="A8" s="142"/>
      <c r="B8" s="139" t="s">
        <v>564</v>
      </c>
      <c r="C8" s="140">
        <v>1</v>
      </c>
      <c r="D8" s="140">
        <v>1</v>
      </c>
    </row>
    <row r="9" spans="1:4" x14ac:dyDescent="0.25">
      <c r="A9" s="143"/>
      <c r="B9" s="139" t="s">
        <v>565</v>
      </c>
      <c r="C9" s="140">
        <v>1.4</v>
      </c>
      <c r="D9" s="140">
        <v>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86"/>
  <sheetViews>
    <sheetView tabSelected="1" zoomScale="85" zoomScaleNormal="85" workbookViewId="0">
      <pane ySplit="8" topLeftCell="A9" activePane="bottomLeft" state="frozen"/>
      <selection pane="bottomLeft" activeCell="I1845" sqref="I1845"/>
    </sheetView>
  </sheetViews>
  <sheetFormatPr defaultRowHeight="15" x14ac:dyDescent="0.25"/>
  <cols>
    <col min="1" max="1" width="3" customWidth="1"/>
    <col min="2" max="2" width="14.85546875" customWidth="1"/>
    <col min="3" max="3" width="72.140625" style="21" customWidth="1"/>
    <col min="4" max="4" width="6.42578125" style="21" customWidth="1"/>
    <col min="5" max="5" width="12" style="128" customWidth="1"/>
    <col min="6" max="6" width="88.85546875" style="21" customWidth="1"/>
    <col min="7" max="7" width="13.42578125" style="111" customWidth="1"/>
    <col min="8" max="8" width="13" style="111" customWidth="1"/>
    <col min="9" max="9" width="13.7109375" style="112" customWidth="1"/>
    <col min="10" max="10" width="9.28515625" style="21" customWidth="1"/>
    <col min="11" max="11" width="10.42578125" style="150" customWidth="1"/>
    <col min="12" max="12" width="15.5703125" style="94" customWidth="1"/>
    <col min="13" max="13" width="20.28515625" style="94" customWidth="1"/>
    <col min="14" max="14" width="19.5703125" style="94" customWidth="1"/>
    <col min="15" max="15" width="23" style="94" customWidth="1"/>
    <col min="16" max="16" width="23.5703125" style="21" customWidth="1"/>
    <col min="17" max="17" width="8.140625" style="21" customWidth="1"/>
    <col min="18" max="18" width="21.42578125" style="43" customWidth="1"/>
    <col min="19" max="19" width="12" style="21" customWidth="1"/>
    <col min="20" max="20" width="11.5703125" style="21" customWidth="1"/>
  </cols>
  <sheetData>
    <row r="1" spans="1:20" s="22" customFormat="1" x14ac:dyDescent="0.25">
      <c r="E1" s="121"/>
      <c r="G1" s="98"/>
      <c r="H1" s="98"/>
      <c r="I1" s="99"/>
      <c r="K1" s="147"/>
      <c r="L1" s="91"/>
      <c r="M1" s="91"/>
      <c r="N1" s="91"/>
      <c r="O1" s="91"/>
      <c r="R1" s="52"/>
    </row>
    <row r="2" spans="1:20" s="22" customFormat="1" ht="18.75" x14ac:dyDescent="0.3">
      <c r="C2" s="29" t="s">
        <v>515</v>
      </c>
      <c r="D2" s="183">
        <v>17909</v>
      </c>
      <c r="E2" s="183"/>
      <c r="G2" s="98"/>
      <c r="H2" s="98"/>
      <c r="I2" s="99"/>
      <c r="K2" s="147"/>
      <c r="L2" s="91"/>
      <c r="M2" s="91"/>
      <c r="N2" s="91"/>
      <c r="O2" s="91"/>
      <c r="R2" s="52"/>
    </row>
    <row r="3" spans="1:20" s="22" customFormat="1" ht="18.75" x14ac:dyDescent="0.3">
      <c r="C3" s="29" t="s">
        <v>516</v>
      </c>
      <c r="D3" s="183">
        <v>9192.7999999999993</v>
      </c>
      <c r="E3" s="183"/>
      <c r="G3" s="98"/>
      <c r="H3" s="98"/>
      <c r="I3" s="99"/>
      <c r="K3" s="147"/>
      <c r="L3" s="91"/>
      <c r="M3" s="91"/>
      <c r="N3" s="91"/>
      <c r="O3" s="91"/>
      <c r="R3" s="52"/>
    </row>
    <row r="4" spans="1:20" s="22" customFormat="1" x14ac:dyDescent="0.25">
      <c r="E4" s="121"/>
      <c r="G4" s="98"/>
      <c r="H4" s="98"/>
      <c r="I4" s="99"/>
      <c r="K4" s="147"/>
      <c r="L4" s="91"/>
      <c r="M4" s="91"/>
      <c r="N4" s="91"/>
      <c r="O4" s="91"/>
      <c r="R4" s="52"/>
    </row>
    <row r="5" spans="1:20" ht="15" customHeight="1" x14ac:dyDescent="0.25">
      <c r="B5" s="192" t="s">
        <v>77</v>
      </c>
      <c r="C5" s="194" t="s">
        <v>78</v>
      </c>
      <c r="D5" s="194" t="s">
        <v>510</v>
      </c>
      <c r="E5" s="196" t="s">
        <v>499</v>
      </c>
      <c r="F5" s="194" t="s">
        <v>500</v>
      </c>
      <c r="G5" s="185" t="s">
        <v>547</v>
      </c>
      <c r="H5" s="185"/>
      <c r="I5" s="186"/>
      <c r="J5" s="187" t="s">
        <v>501</v>
      </c>
      <c r="K5" s="188" t="s">
        <v>548</v>
      </c>
      <c r="L5" s="190" t="s">
        <v>549</v>
      </c>
      <c r="M5" s="179" t="s">
        <v>546</v>
      </c>
      <c r="N5" s="180"/>
      <c r="O5" s="181"/>
      <c r="P5" s="187" t="s">
        <v>502</v>
      </c>
      <c r="Q5" s="187" t="s">
        <v>506</v>
      </c>
      <c r="R5" s="182" t="s">
        <v>507</v>
      </c>
      <c r="S5" s="184" t="s">
        <v>511</v>
      </c>
      <c r="T5" s="184" t="s">
        <v>512</v>
      </c>
    </row>
    <row r="6" spans="1:20" x14ac:dyDescent="0.25">
      <c r="B6" s="193"/>
      <c r="C6" s="195"/>
      <c r="D6" s="195"/>
      <c r="E6" s="197"/>
      <c r="F6" s="195"/>
      <c r="G6" s="100" t="s">
        <v>503</v>
      </c>
      <c r="H6" s="100" t="s">
        <v>504</v>
      </c>
      <c r="I6" s="101" t="s">
        <v>505</v>
      </c>
      <c r="J6" s="187"/>
      <c r="K6" s="189"/>
      <c r="L6" s="191"/>
      <c r="M6" s="95" t="s">
        <v>503</v>
      </c>
      <c r="N6" s="95" t="s">
        <v>504</v>
      </c>
      <c r="O6" s="95" t="s">
        <v>505</v>
      </c>
      <c r="P6" s="187"/>
      <c r="Q6" s="187"/>
      <c r="R6" s="182"/>
      <c r="S6" s="184"/>
      <c r="T6" s="184"/>
    </row>
    <row r="7" spans="1:20" x14ac:dyDescent="0.25">
      <c r="B7" s="26"/>
      <c r="C7" s="26"/>
      <c r="D7" s="26"/>
      <c r="E7" s="122"/>
      <c r="F7" s="26"/>
      <c r="G7" s="102">
        <f>SUBTOTAL(9,G9:G4310)</f>
        <v>121934</v>
      </c>
      <c r="H7" s="102">
        <f>SUBTOTAL(9,H9:H4310)</f>
        <v>26873</v>
      </c>
      <c r="I7" s="103">
        <f>SUBTOTAL(9,I9:I4310)</f>
        <v>148807</v>
      </c>
      <c r="J7" s="20"/>
      <c r="K7" s="148"/>
      <c r="L7" s="92"/>
      <c r="M7" s="96">
        <f>SUBTOTAL(9,M9:M4310)</f>
        <v>2189294476.52247</v>
      </c>
      <c r="N7" s="96">
        <f>SUBTOTAL(9,N9:N4310)</f>
        <v>548195444.0687207</v>
      </c>
      <c r="O7" s="96">
        <f>SUBTOTAL(9,O9:O4310)</f>
        <v>2737489920.5911927</v>
      </c>
      <c r="P7" s="20"/>
      <c r="Q7" s="20"/>
      <c r="R7" s="53"/>
      <c r="S7" s="27">
        <f>SUBTOTAL(9,S9:S4310)</f>
        <v>173198.52000000014</v>
      </c>
      <c r="T7" s="28">
        <f>S7/I7</f>
        <v>1.1639137943779536</v>
      </c>
    </row>
    <row r="8" spans="1:20" x14ac:dyDescent="0.25">
      <c r="B8" s="31" t="s">
        <v>517</v>
      </c>
      <c r="C8" s="31" t="s">
        <v>518</v>
      </c>
      <c r="D8" s="31" t="s">
        <v>519</v>
      </c>
      <c r="E8" s="54" t="s">
        <v>520</v>
      </c>
      <c r="F8" s="31" t="s">
        <v>521</v>
      </c>
      <c r="G8" s="32" t="s">
        <v>522</v>
      </c>
      <c r="H8" s="32" t="s">
        <v>523</v>
      </c>
      <c r="I8" s="32" t="s">
        <v>524</v>
      </c>
      <c r="J8" s="31" t="s">
        <v>501</v>
      </c>
      <c r="K8" s="31" t="s">
        <v>550</v>
      </c>
      <c r="L8" s="97" t="s">
        <v>551</v>
      </c>
      <c r="M8" s="97" t="s">
        <v>552</v>
      </c>
      <c r="N8" s="97" t="s">
        <v>553</v>
      </c>
      <c r="O8" s="97" t="s">
        <v>554</v>
      </c>
      <c r="P8" s="31" t="s">
        <v>525</v>
      </c>
      <c r="Q8" s="31" t="s">
        <v>526</v>
      </c>
      <c r="R8" s="42" t="s">
        <v>527</v>
      </c>
      <c r="S8" s="33" t="s">
        <v>528</v>
      </c>
      <c r="T8" s="34"/>
    </row>
    <row r="9" spans="1:20" x14ac:dyDescent="0.25">
      <c r="B9" s="14">
        <v>150007</v>
      </c>
      <c r="C9" s="23" t="str">
        <f t="shared" ref="C9:C64" si="0">IF(B9&gt;0,VLOOKUP(B9,LPU,2,0),"")</f>
        <v>ГБУЗ "Алагирская ЦРБ"</v>
      </c>
      <c r="D9" s="23" t="str">
        <f t="shared" ref="D9:D64" si="1">IF(E9&gt;0,VLOOKUP(E9,KSG,6,0),"")</f>
        <v>КС</v>
      </c>
      <c r="E9" s="62">
        <v>20171001</v>
      </c>
      <c r="F9" s="23" t="str">
        <f t="shared" ref="F9:F64" si="2">IF(E9&gt;0,VLOOKUP(E9,KSG,2,0),"")</f>
        <v>Беременность без патологии, дородовая госпитализация в отделение сестринского ухода</v>
      </c>
      <c r="G9" s="19">
        <v>130</v>
      </c>
      <c r="H9" s="19">
        <v>6</v>
      </c>
      <c r="I9" s="25">
        <f t="shared" ref="I9:I64" si="3">G9+H9</f>
        <v>136</v>
      </c>
      <c r="J9" s="23">
        <f t="shared" ref="J9:J64" si="4">IF(E9&gt;0,VLOOKUP(E9,KSG,3,0),"")</f>
        <v>0.5</v>
      </c>
      <c r="K9" s="149">
        <f t="shared" ref="K9:K64" si="5">IF(VLOOKUP(E9,KSG,7,0)=1,IF(D9="КС",VLOOKUP(B9,LPU,3,0),VLOOKUP(B9,LPU,4,0)),1)</f>
        <v>0.875</v>
      </c>
      <c r="L9" s="93">
        <f t="shared" ref="L9:L64" si="6">IF(D9="КС",K9*J9*$D$2,K9*J9*$D$3)</f>
        <v>7835.1875</v>
      </c>
      <c r="M9" s="93">
        <f t="shared" ref="M9:M64" si="7">L9*G9</f>
        <v>1018574.375</v>
      </c>
      <c r="N9" s="93">
        <f t="shared" ref="N9:N64" si="8">L9*H9</f>
        <v>47011.125</v>
      </c>
      <c r="O9" s="93">
        <f t="shared" ref="O9:O64" si="9">M9+N9</f>
        <v>1065585.5</v>
      </c>
      <c r="P9" s="23" t="str">
        <f t="shared" ref="P9:P64" si="10">IF(E9&gt;0,VLOOKUP(E9,KSG,4,0),"")</f>
        <v>Акушерское дело</v>
      </c>
      <c r="Q9" s="23">
        <f t="shared" ref="Q9:Q64" si="11">IF(E9&gt;0,VLOOKUP(E9,KSG,5,0),"")</f>
        <v>0.5</v>
      </c>
      <c r="R9" s="63" t="s">
        <v>90</v>
      </c>
      <c r="S9" s="23">
        <f t="shared" ref="S9:S64" si="12">I9*J9</f>
        <v>68</v>
      </c>
      <c r="T9" s="23"/>
    </row>
    <row r="10" spans="1:20" x14ac:dyDescent="0.25">
      <c r="A10" s="13"/>
      <c r="B10" s="14">
        <v>150023</v>
      </c>
      <c r="C10" s="23" t="str">
        <f t="shared" si="0"/>
        <v>ГБУЗ "Родильный дом №1"</v>
      </c>
      <c r="D10" s="23" t="str">
        <f t="shared" si="1"/>
        <v>КС</v>
      </c>
      <c r="E10" s="55">
        <v>20171002</v>
      </c>
      <c r="F10" s="23" t="str">
        <f t="shared" si="2"/>
        <v>Осложнения, связанные с беременностью</v>
      </c>
      <c r="G10" s="19">
        <v>995</v>
      </c>
      <c r="H10" s="19">
        <v>255</v>
      </c>
      <c r="I10" s="25">
        <f t="shared" si="3"/>
        <v>1250</v>
      </c>
      <c r="J10" s="23">
        <f t="shared" si="4"/>
        <v>0.93</v>
      </c>
      <c r="K10" s="149">
        <f t="shared" si="5"/>
        <v>0.88</v>
      </c>
      <c r="L10" s="93">
        <f t="shared" si="6"/>
        <v>14656.7256</v>
      </c>
      <c r="M10" s="93">
        <f t="shared" si="7"/>
        <v>14583441.971999999</v>
      </c>
      <c r="N10" s="93">
        <f t="shared" si="8"/>
        <v>3737465.0279999999</v>
      </c>
      <c r="O10" s="93">
        <f t="shared" si="9"/>
        <v>18320907</v>
      </c>
      <c r="P10" s="23" t="str">
        <f t="shared" si="10"/>
        <v>Акушерство и гинекология</v>
      </c>
      <c r="Q10" s="23">
        <f t="shared" si="11"/>
        <v>0.8</v>
      </c>
      <c r="R10" s="63" t="s">
        <v>513</v>
      </c>
      <c r="S10" s="23">
        <f t="shared" si="12"/>
        <v>1162.5</v>
      </c>
      <c r="T10" s="23"/>
    </row>
    <row r="11" spans="1:20" x14ac:dyDescent="0.25">
      <c r="B11" s="85">
        <v>150013</v>
      </c>
      <c r="C11" s="23" t="str">
        <f t="shared" si="0"/>
        <v>НУЗ "Узловая больница на ст. Владикавказ ОАО "РЖД"</v>
      </c>
      <c r="D11" s="23" t="str">
        <f t="shared" si="1"/>
        <v>КС</v>
      </c>
      <c r="E11" s="55">
        <v>20171002</v>
      </c>
      <c r="F11" s="23" t="str">
        <f t="shared" si="2"/>
        <v>Осложнения, связанные с беременностью</v>
      </c>
      <c r="G11" s="19">
        <v>175</v>
      </c>
      <c r="H11" s="19">
        <v>75</v>
      </c>
      <c r="I11" s="25">
        <f t="shared" si="3"/>
        <v>250</v>
      </c>
      <c r="J11" s="23">
        <f t="shared" si="4"/>
        <v>0.93</v>
      </c>
      <c r="K11" s="149">
        <f t="shared" si="5"/>
        <v>0.88</v>
      </c>
      <c r="L11" s="93">
        <f t="shared" si="6"/>
        <v>14656.7256</v>
      </c>
      <c r="M11" s="93">
        <f t="shared" si="7"/>
        <v>2564926.98</v>
      </c>
      <c r="N11" s="93">
        <f t="shared" si="8"/>
        <v>1099254.42</v>
      </c>
      <c r="O11" s="93">
        <f t="shared" si="9"/>
        <v>3664181.4</v>
      </c>
      <c r="P11" s="23" t="str">
        <f t="shared" si="10"/>
        <v>Акушерство и гинекология</v>
      </c>
      <c r="Q11" s="23">
        <f t="shared" si="11"/>
        <v>0.8</v>
      </c>
      <c r="R11" s="63" t="s">
        <v>513</v>
      </c>
      <c r="S11" s="23">
        <f t="shared" si="12"/>
        <v>232.5</v>
      </c>
      <c r="T11" s="23"/>
    </row>
    <row r="12" spans="1:20" x14ac:dyDescent="0.25">
      <c r="B12" s="85">
        <v>150009</v>
      </c>
      <c r="C12" s="23" t="str">
        <f t="shared" si="0"/>
        <v>ГБУЗ "Ардонская ЦРБ"</v>
      </c>
      <c r="D12" s="23" t="str">
        <f t="shared" si="1"/>
        <v>КС</v>
      </c>
      <c r="E12" s="55">
        <v>20171002</v>
      </c>
      <c r="F12" s="23" t="str">
        <f t="shared" si="2"/>
        <v>Осложнения, связанные с беременностью</v>
      </c>
      <c r="G12" s="19">
        <v>252</v>
      </c>
      <c r="H12" s="19">
        <v>8</v>
      </c>
      <c r="I12" s="25">
        <f t="shared" si="3"/>
        <v>260</v>
      </c>
      <c r="J12" s="23">
        <f t="shared" si="4"/>
        <v>0.93</v>
      </c>
      <c r="K12" s="149">
        <f t="shared" si="5"/>
        <v>0.95099999999999996</v>
      </c>
      <c r="L12" s="93">
        <f t="shared" si="6"/>
        <v>15839.256870000001</v>
      </c>
      <c r="M12" s="93">
        <f t="shared" si="7"/>
        <v>3991492.7312400001</v>
      </c>
      <c r="N12" s="93">
        <f t="shared" si="8"/>
        <v>126714.05496000001</v>
      </c>
      <c r="O12" s="93">
        <f t="shared" si="9"/>
        <v>4118206.7862</v>
      </c>
      <c r="P12" s="23" t="str">
        <f t="shared" si="10"/>
        <v>Акушерство и гинекология</v>
      </c>
      <c r="Q12" s="23">
        <f t="shared" si="11"/>
        <v>0.8</v>
      </c>
      <c r="R12" s="63" t="s">
        <v>90</v>
      </c>
      <c r="S12" s="23">
        <f t="shared" si="12"/>
        <v>241.8</v>
      </c>
      <c r="T12" s="23"/>
    </row>
    <row r="13" spans="1:20" x14ac:dyDescent="0.25">
      <c r="B13" s="85">
        <v>150009</v>
      </c>
      <c r="C13" s="23" t="str">
        <f t="shared" si="0"/>
        <v>ГБУЗ "Ардонская ЦРБ"</v>
      </c>
      <c r="D13" s="23" t="str">
        <f t="shared" si="1"/>
        <v>КС</v>
      </c>
      <c r="E13" s="55">
        <v>20171002</v>
      </c>
      <c r="F13" s="23" t="str">
        <f t="shared" si="2"/>
        <v>Осложнения, связанные с беременностью</v>
      </c>
      <c r="G13" s="19">
        <v>150</v>
      </c>
      <c r="H13" s="19"/>
      <c r="I13" s="25">
        <f t="shared" si="3"/>
        <v>150</v>
      </c>
      <c r="J13" s="23">
        <f t="shared" si="4"/>
        <v>0.93</v>
      </c>
      <c r="K13" s="149">
        <f t="shared" si="5"/>
        <v>0.95099999999999996</v>
      </c>
      <c r="L13" s="93">
        <f t="shared" si="6"/>
        <v>15839.256870000001</v>
      </c>
      <c r="M13" s="93">
        <f t="shared" si="7"/>
        <v>2375888.5305000003</v>
      </c>
      <c r="N13" s="93">
        <f t="shared" si="8"/>
        <v>0</v>
      </c>
      <c r="O13" s="93">
        <f t="shared" si="9"/>
        <v>2375888.5305000003</v>
      </c>
      <c r="P13" s="23" t="str">
        <f t="shared" si="10"/>
        <v>Акушерство и гинекология</v>
      </c>
      <c r="Q13" s="23">
        <f t="shared" si="11"/>
        <v>0.8</v>
      </c>
      <c r="R13" s="63" t="s">
        <v>513</v>
      </c>
      <c r="S13" s="23">
        <f t="shared" si="12"/>
        <v>139.5</v>
      </c>
      <c r="T13" s="23"/>
    </row>
    <row r="14" spans="1:20" x14ac:dyDescent="0.25">
      <c r="B14" s="85">
        <v>150009</v>
      </c>
      <c r="C14" s="23" t="str">
        <f t="shared" si="0"/>
        <v>ГБУЗ "Ардонская ЦРБ"</v>
      </c>
      <c r="D14" s="23" t="str">
        <f t="shared" si="1"/>
        <v>КС</v>
      </c>
      <c r="E14" s="55">
        <v>20171002</v>
      </c>
      <c r="F14" s="23" t="str">
        <f t="shared" si="2"/>
        <v>Осложнения, связанные с беременностью</v>
      </c>
      <c r="G14" s="19">
        <v>27</v>
      </c>
      <c r="H14" s="19">
        <v>8</v>
      </c>
      <c r="I14" s="25">
        <f t="shared" si="3"/>
        <v>35</v>
      </c>
      <c r="J14" s="23">
        <f t="shared" si="4"/>
        <v>0.93</v>
      </c>
      <c r="K14" s="149">
        <f t="shared" si="5"/>
        <v>0.95099999999999996</v>
      </c>
      <c r="L14" s="93">
        <f t="shared" si="6"/>
        <v>15839.256870000001</v>
      </c>
      <c r="M14" s="93">
        <f t="shared" si="7"/>
        <v>427659.93549</v>
      </c>
      <c r="N14" s="93">
        <f t="shared" si="8"/>
        <v>126714.05496000001</v>
      </c>
      <c r="O14" s="93">
        <f t="shared" si="9"/>
        <v>554373.99045000004</v>
      </c>
      <c r="P14" s="23" t="str">
        <f t="shared" si="10"/>
        <v>Акушерство и гинекология</v>
      </c>
      <c r="Q14" s="23">
        <f t="shared" si="11"/>
        <v>0.8</v>
      </c>
      <c r="R14" s="63" t="s">
        <v>514</v>
      </c>
      <c r="S14" s="23">
        <f t="shared" si="12"/>
        <v>32.550000000000004</v>
      </c>
      <c r="T14" s="23"/>
    </row>
    <row r="15" spans="1:20" x14ac:dyDescent="0.25">
      <c r="A15" s="24"/>
      <c r="B15" s="85">
        <v>150003</v>
      </c>
      <c r="C15" s="23" t="str">
        <f t="shared" si="0"/>
        <v>ГБУЗ "КБСП"</v>
      </c>
      <c r="D15" s="23" t="str">
        <f t="shared" si="1"/>
        <v>КС</v>
      </c>
      <c r="E15" s="55">
        <v>20171002</v>
      </c>
      <c r="F15" s="23" t="str">
        <f t="shared" si="2"/>
        <v>Осложнения, связанные с беременностью</v>
      </c>
      <c r="G15" s="19">
        <v>627</v>
      </c>
      <c r="H15" s="19">
        <v>268</v>
      </c>
      <c r="I15" s="25">
        <f t="shared" si="3"/>
        <v>895</v>
      </c>
      <c r="J15" s="23">
        <f t="shared" si="4"/>
        <v>0.93</v>
      </c>
      <c r="K15" s="149">
        <f t="shared" si="5"/>
        <v>1.4</v>
      </c>
      <c r="L15" s="93">
        <f t="shared" si="6"/>
        <v>23317.518</v>
      </c>
      <c r="M15" s="93">
        <f t="shared" si="7"/>
        <v>14620083.786</v>
      </c>
      <c r="N15" s="93">
        <f t="shared" si="8"/>
        <v>6249094.824</v>
      </c>
      <c r="O15" s="93">
        <f t="shared" si="9"/>
        <v>20869178.609999999</v>
      </c>
      <c r="P15" s="23" t="str">
        <f t="shared" si="10"/>
        <v>Акушерство и гинекология</v>
      </c>
      <c r="Q15" s="23">
        <f t="shared" si="11"/>
        <v>0.8</v>
      </c>
      <c r="R15" s="63" t="s">
        <v>90</v>
      </c>
      <c r="S15" s="23">
        <f t="shared" si="12"/>
        <v>832.35</v>
      </c>
      <c r="T15" s="23"/>
    </row>
    <row r="16" spans="1:20" x14ac:dyDescent="0.25">
      <c r="B16" s="14">
        <v>150024</v>
      </c>
      <c r="C16" s="23" t="str">
        <f t="shared" si="0"/>
        <v>ГБУЗ "Родильный дом №2"</v>
      </c>
      <c r="D16" s="23" t="str">
        <f t="shared" si="1"/>
        <v>КС</v>
      </c>
      <c r="E16" s="55">
        <v>20171002</v>
      </c>
      <c r="F16" s="23" t="str">
        <f t="shared" si="2"/>
        <v>Осложнения, связанные с беременностью</v>
      </c>
      <c r="G16" s="19">
        <v>623</v>
      </c>
      <c r="H16" s="19">
        <v>267</v>
      </c>
      <c r="I16" s="25">
        <f t="shared" si="3"/>
        <v>890</v>
      </c>
      <c r="J16" s="23">
        <f t="shared" si="4"/>
        <v>0.93</v>
      </c>
      <c r="K16" s="149">
        <f t="shared" si="5"/>
        <v>0.88</v>
      </c>
      <c r="L16" s="93">
        <f t="shared" si="6"/>
        <v>14656.7256</v>
      </c>
      <c r="M16" s="93">
        <f t="shared" si="7"/>
        <v>9131140.0487999991</v>
      </c>
      <c r="N16" s="93">
        <f t="shared" si="8"/>
        <v>3913345.7352</v>
      </c>
      <c r="O16" s="93">
        <f t="shared" si="9"/>
        <v>13044485.783999998</v>
      </c>
      <c r="P16" s="23" t="str">
        <f t="shared" si="10"/>
        <v>Акушерство и гинекология</v>
      </c>
      <c r="Q16" s="23">
        <f t="shared" si="11"/>
        <v>0.8</v>
      </c>
      <c r="R16" s="63" t="s">
        <v>90</v>
      </c>
      <c r="S16" s="23">
        <f t="shared" si="12"/>
        <v>827.7</v>
      </c>
    </row>
    <row r="17" spans="2:19" x14ac:dyDescent="0.25">
      <c r="B17" s="85">
        <v>150112</v>
      </c>
      <c r="C17" s="23" t="str">
        <f t="shared" si="0"/>
        <v>ГБУЗ "Моздокская ЦРБ"</v>
      </c>
      <c r="D17" s="23" t="str">
        <f t="shared" si="1"/>
        <v>КС</v>
      </c>
      <c r="E17" s="55">
        <v>20171002</v>
      </c>
      <c r="F17" s="23" t="str">
        <f t="shared" si="2"/>
        <v>Осложнения, связанные с беременностью</v>
      </c>
      <c r="G17" s="19">
        <v>402</v>
      </c>
      <c r="H17" s="19">
        <v>3</v>
      </c>
      <c r="I17" s="25">
        <f t="shared" si="3"/>
        <v>405</v>
      </c>
      <c r="J17" s="23">
        <f t="shared" si="4"/>
        <v>0.93</v>
      </c>
      <c r="K17" s="149">
        <f t="shared" si="5"/>
        <v>0.88</v>
      </c>
      <c r="L17" s="93">
        <f t="shared" si="6"/>
        <v>14656.7256</v>
      </c>
      <c r="M17" s="93">
        <f t="shared" si="7"/>
        <v>5892003.6912000002</v>
      </c>
      <c r="N17" s="93">
        <f t="shared" si="8"/>
        <v>43970.176800000001</v>
      </c>
      <c r="O17" s="93">
        <f t="shared" si="9"/>
        <v>5935973.8679999998</v>
      </c>
      <c r="P17" s="23" t="str">
        <f t="shared" si="10"/>
        <v>Акушерство и гинекология</v>
      </c>
      <c r="Q17" s="23">
        <f t="shared" si="11"/>
        <v>0.8</v>
      </c>
      <c r="R17" s="63" t="s">
        <v>90</v>
      </c>
      <c r="S17" s="23">
        <f t="shared" si="12"/>
        <v>376.65000000000003</v>
      </c>
    </row>
    <row r="18" spans="2:19" x14ac:dyDescent="0.25">
      <c r="B18" s="85">
        <v>150112</v>
      </c>
      <c r="C18" s="23" t="str">
        <f t="shared" si="0"/>
        <v>ГБУЗ "Моздокская ЦРБ"</v>
      </c>
      <c r="D18" s="23" t="str">
        <f t="shared" si="1"/>
        <v>КС</v>
      </c>
      <c r="E18" s="55">
        <v>20171002</v>
      </c>
      <c r="F18" s="23" t="str">
        <f t="shared" si="2"/>
        <v>Осложнения, связанные с беременностью</v>
      </c>
      <c r="G18" s="19">
        <v>450</v>
      </c>
      <c r="H18" s="19"/>
      <c r="I18" s="25">
        <f t="shared" si="3"/>
        <v>450</v>
      </c>
      <c r="J18" s="23">
        <f t="shared" si="4"/>
        <v>0.93</v>
      </c>
      <c r="K18" s="149">
        <f t="shared" si="5"/>
        <v>0.88</v>
      </c>
      <c r="L18" s="93">
        <f t="shared" si="6"/>
        <v>14656.7256</v>
      </c>
      <c r="M18" s="93">
        <f t="shared" si="7"/>
        <v>6595526.5199999996</v>
      </c>
      <c r="N18" s="93">
        <f t="shared" si="8"/>
        <v>0</v>
      </c>
      <c r="O18" s="93">
        <f t="shared" si="9"/>
        <v>6595526.5199999996</v>
      </c>
      <c r="P18" s="23" t="str">
        <f t="shared" si="10"/>
        <v>Акушерство и гинекология</v>
      </c>
      <c r="Q18" s="23">
        <f t="shared" si="11"/>
        <v>0.8</v>
      </c>
      <c r="R18" s="63" t="s">
        <v>513</v>
      </c>
      <c r="S18" s="23">
        <f t="shared" si="12"/>
        <v>418.5</v>
      </c>
    </row>
    <row r="19" spans="2:19" ht="15.75" x14ac:dyDescent="0.25">
      <c r="B19" s="85">
        <v>150019</v>
      </c>
      <c r="C19" s="23" t="str">
        <f t="shared" si="0"/>
        <v>ГБУЗ "Дигорская ЦРБ"</v>
      </c>
      <c r="D19" s="23" t="str">
        <f t="shared" si="1"/>
        <v>КС</v>
      </c>
      <c r="E19" s="55">
        <v>20171002</v>
      </c>
      <c r="F19" s="23" t="str">
        <f t="shared" si="2"/>
        <v>Осложнения, связанные с беременностью</v>
      </c>
      <c r="G19" s="38">
        <v>90</v>
      </c>
      <c r="H19" s="38">
        <v>2</v>
      </c>
      <c r="I19" s="25">
        <f t="shared" si="3"/>
        <v>92</v>
      </c>
      <c r="J19" s="23">
        <f t="shared" si="4"/>
        <v>0.93</v>
      </c>
      <c r="K19" s="149">
        <f t="shared" si="5"/>
        <v>0.875</v>
      </c>
      <c r="L19" s="93">
        <f t="shared" si="6"/>
        <v>14573.448750000001</v>
      </c>
      <c r="M19" s="93">
        <f t="shared" si="7"/>
        <v>1311610.3875000002</v>
      </c>
      <c r="N19" s="93">
        <f t="shared" si="8"/>
        <v>29146.897500000003</v>
      </c>
      <c r="O19" s="93">
        <f t="shared" si="9"/>
        <v>1340757.2850000001</v>
      </c>
      <c r="P19" s="23" t="str">
        <f t="shared" si="10"/>
        <v>Акушерство и гинекология</v>
      </c>
      <c r="Q19" s="23">
        <f t="shared" si="11"/>
        <v>0.8</v>
      </c>
      <c r="R19" s="63" t="s">
        <v>90</v>
      </c>
      <c r="S19" s="23">
        <f t="shared" si="12"/>
        <v>85.56</v>
      </c>
    </row>
    <row r="20" spans="2:19" x14ac:dyDescent="0.25">
      <c r="B20" s="85">
        <v>150001</v>
      </c>
      <c r="C20" s="23" t="str">
        <f t="shared" si="0"/>
        <v>ГБУЗ "РКБ"</v>
      </c>
      <c r="D20" s="23" t="str">
        <f t="shared" si="1"/>
        <v>КС</v>
      </c>
      <c r="E20" s="55">
        <v>20171002</v>
      </c>
      <c r="F20" s="23" t="str">
        <f t="shared" si="2"/>
        <v>Осложнения, связанные с беременностью</v>
      </c>
      <c r="G20" s="19">
        <v>827</v>
      </c>
      <c r="H20" s="19">
        <v>233</v>
      </c>
      <c r="I20" s="25">
        <f t="shared" si="3"/>
        <v>1060</v>
      </c>
      <c r="J20" s="23">
        <f t="shared" si="4"/>
        <v>0.93</v>
      </c>
      <c r="K20" s="149">
        <f t="shared" si="5"/>
        <v>1</v>
      </c>
      <c r="L20" s="93">
        <f t="shared" si="6"/>
        <v>16655.370000000003</v>
      </c>
      <c r="M20" s="93">
        <f t="shared" si="7"/>
        <v>13773990.990000002</v>
      </c>
      <c r="N20" s="93">
        <f t="shared" si="8"/>
        <v>3880701.2100000004</v>
      </c>
      <c r="O20" s="93">
        <f t="shared" si="9"/>
        <v>17654692.200000003</v>
      </c>
      <c r="P20" s="23" t="str">
        <f t="shared" si="10"/>
        <v>Акушерство и гинекология</v>
      </c>
      <c r="Q20" s="23">
        <f t="shared" si="11"/>
        <v>0.8</v>
      </c>
      <c r="R20" s="63" t="s">
        <v>90</v>
      </c>
      <c r="S20" s="23">
        <f t="shared" si="12"/>
        <v>985.80000000000007</v>
      </c>
    </row>
    <row r="21" spans="2:19" x14ac:dyDescent="0.25">
      <c r="B21" s="85">
        <v>150001</v>
      </c>
      <c r="C21" s="23" t="str">
        <f t="shared" si="0"/>
        <v>ГБУЗ "РКБ"</v>
      </c>
      <c r="D21" s="23" t="str">
        <f t="shared" si="1"/>
        <v>КС</v>
      </c>
      <c r="E21" s="55">
        <v>20171002</v>
      </c>
      <c r="F21" s="23" t="str">
        <f t="shared" si="2"/>
        <v>Осложнения, связанные с беременностью</v>
      </c>
      <c r="G21" s="19">
        <v>187</v>
      </c>
      <c r="H21" s="19">
        <v>53</v>
      </c>
      <c r="I21" s="25">
        <f t="shared" si="3"/>
        <v>240</v>
      </c>
      <c r="J21" s="23">
        <f t="shared" si="4"/>
        <v>0.93</v>
      </c>
      <c r="K21" s="149">
        <f t="shared" si="5"/>
        <v>1</v>
      </c>
      <c r="L21" s="93">
        <f t="shared" si="6"/>
        <v>16655.370000000003</v>
      </c>
      <c r="M21" s="93">
        <f t="shared" si="7"/>
        <v>3114554.1900000004</v>
      </c>
      <c r="N21" s="93">
        <f t="shared" si="8"/>
        <v>882734.6100000001</v>
      </c>
      <c r="O21" s="93">
        <f t="shared" si="9"/>
        <v>3997288.8000000007</v>
      </c>
      <c r="P21" s="23" t="str">
        <f t="shared" si="10"/>
        <v>Акушерство и гинекология</v>
      </c>
      <c r="Q21" s="23">
        <f t="shared" si="11"/>
        <v>0.8</v>
      </c>
      <c r="R21" s="63" t="s">
        <v>514</v>
      </c>
      <c r="S21" s="23">
        <f t="shared" si="12"/>
        <v>223.20000000000002</v>
      </c>
    </row>
    <row r="22" spans="2:19" x14ac:dyDescent="0.25">
      <c r="B22" s="85">
        <v>150001</v>
      </c>
      <c r="C22" s="23" t="str">
        <f t="shared" si="0"/>
        <v>ГБУЗ "РКБ"</v>
      </c>
      <c r="D22" s="23" t="str">
        <f t="shared" si="1"/>
        <v>КС</v>
      </c>
      <c r="E22" s="55">
        <v>20171002</v>
      </c>
      <c r="F22" s="23" t="str">
        <f t="shared" si="2"/>
        <v>Осложнения, связанные с беременностью</v>
      </c>
      <c r="G22" s="19">
        <v>1100</v>
      </c>
      <c r="H22" s="19">
        <v>300</v>
      </c>
      <c r="I22" s="25">
        <f t="shared" si="3"/>
        <v>1400</v>
      </c>
      <c r="J22" s="23">
        <f t="shared" si="4"/>
        <v>0.93</v>
      </c>
      <c r="K22" s="149">
        <f t="shared" si="5"/>
        <v>1</v>
      </c>
      <c r="L22" s="93">
        <f t="shared" si="6"/>
        <v>16655.370000000003</v>
      </c>
      <c r="M22" s="93">
        <f t="shared" si="7"/>
        <v>18320907.000000004</v>
      </c>
      <c r="N22" s="93">
        <f t="shared" si="8"/>
        <v>4996611.0000000009</v>
      </c>
      <c r="O22" s="93">
        <f t="shared" si="9"/>
        <v>23317518.000000004</v>
      </c>
      <c r="P22" s="23" t="str">
        <f t="shared" si="10"/>
        <v>Акушерство и гинекология</v>
      </c>
      <c r="Q22" s="23">
        <f t="shared" si="11"/>
        <v>0.8</v>
      </c>
      <c r="R22" s="63" t="s">
        <v>513</v>
      </c>
      <c r="S22" s="23">
        <f t="shared" si="12"/>
        <v>1302</v>
      </c>
    </row>
    <row r="23" spans="2:19" ht="21.75" customHeight="1" x14ac:dyDescent="0.25">
      <c r="B23" s="85">
        <v>150015</v>
      </c>
      <c r="C23" s="23" t="str">
        <f t="shared" si="0"/>
        <v>ФГБОУ ВО  СОГМА МЗ</v>
      </c>
      <c r="D23" s="23" t="str">
        <f t="shared" si="1"/>
        <v>КС</v>
      </c>
      <c r="E23" s="55">
        <v>20171002</v>
      </c>
      <c r="F23" s="23" t="str">
        <f t="shared" si="2"/>
        <v>Осложнения, связанные с беременностью</v>
      </c>
      <c r="G23" s="19">
        <v>197</v>
      </c>
      <c r="H23" s="19">
        <v>43</v>
      </c>
      <c r="I23" s="25">
        <f t="shared" si="3"/>
        <v>240</v>
      </c>
      <c r="J23" s="23">
        <f t="shared" si="4"/>
        <v>0.93</v>
      </c>
      <c r="K23" s="149">
        <f t="shared" si="5"/>
        <v>1.4</v>
      </c>
      <c r="L23" s="93">
        <f t="shared" si="6"/>
        <v>23317.518</v>
      </c>
      <c r="M23" s="93">
        <f t="shared" si="7"/>
        <v>4593551.0460000001</v>
      </c>
      <c r="N23" s="93">
        <f t="shared" si="8"/>
        <v>1002653.274</v>
      </c>
      <c r="O23" s="93">
        <f t="shared" si="9"/>
        <v>5596204.3200000003</v>
      </c>
      <c r="P23" s="23" t="str">
        <f t="shared" si="10"/>
        <v>Акушерство и гинекология</v>
      </c>
      <c r="Q23" s="23">
        <f t="shared" si="11"/>
        <v>0.8</v>
      </c>
      <c r="R23" s="114" t="s">
        <v>90</v>
      </c>
      <c r="S23" s="23">
        <f t="shared" si="12"/>
        <v>223.20000000000002</v>
      </c>
    </row>
    <row r="24" spans="2:19" x14ac:dyDescent="0.25">
      <c r="B24" s="85">
        <v>150012</v>
      </c>
      <c r="C24" s="23" t="str">
        <f t="shared" si="0"/>
        <v>ГБУЗ "Кировская ЦРБ"</v>
      </c>
      <c r="D24" s="23" t="str">
        <f t="shared" si="1"/>
        <v>КС</v>
      </c>
      <c r="E24" s="55">
        <v>20171002</v>
      </c>
      <c r="F24" s="23" t="str">
        <f t="shared" si="2"/>
        <v>Осложнения, связанные с беременностью</v>
      </c>
      <c r="G24" s="19">
        <v>132</v>
      </c>
      <c r="H24" s="19">
        <v>3</v>
      </c>
      <c r="I24" s="25">
        <f t="shared" si="3"/>
        <v>135</v>
      </c>
      <c r="J24" s="23">
        <f t="shared" si="4"/>
        <v>0.93</v>
      </c>
      <c r="K24" s="149">
        <f t="shared" si="5"/>
        <v>0.875</v>
      </c>
      <c r="L24" s="93">
        <f t="shared" si="6"/>
        <v>14573.448750000001</v>
      </c>
      <c r="M24" s="93">
        <f t="shared" si="7"/>
        <v>1923695.2350000001</v>
      </c>
      <c r="N24" s="93">
        <f t="shared" si="8"/>
        <v>43720.346250000002</v>
      </c>
      <c r="O24" s="93">
        <f t="shared" si="9"/>
        <v>1967415.58125</v>
      </c>
      <c r="P24" s="23" t="str">
        <f t="shared" si="10"/>
        <v>Акушерство и гинекология</v>
      </c>
      <c r="Q24" s="23">
        <f t="shared" si="11"/>
        <v>0.8</v>
      </c>
      <c r="R24" s="63" t="s">
        <v>90</v>
      </c>
      <c r="S24" s="23">
        <f t="shared" si="12"/>
        <v>125.55000000000001</v>
      </c>
    </row>
    <row r="25" spans="2:19" x14ac:dyDescent="0.25">
      <c r="B25" s="85">
        <v>150012</v>
      </c>
      <c r="C25" s="23" t="str">
        <f t="shared" si="0"/>
        <v>ГБУЗ "Кировская ЦРБ"</v>
      </c>
      <c r="D25" s="23" t="str">
        <f t="shared" si="1"/>
        <v>КС</v>
      </c>
      <c r="E25" s="55">
        <v>20171002</v>
      </c>
      <c r="F25" s="23" t="str">
        <f t="shared" si="2"/>
        <v>Осложнения, связанные с беременностью</v>
      </c>
      <c r="G25" s="19">
        <v>122</v>
      </c>
      <c r="H25" s="19">
        <v>3</v>
      </c>
      <c r="I25" s="25">
        <f t="shared" si="3"/>
        <v>125</v>
      </c>
      <c r="J25" s="23">
        <f t="shared" si="4"/>
        <v>0.93</v>
      </c>
      <c r="K25" s="149">
        <f t="shared" si="5"/>
        <v>0.875</v>
      </c>
      <c r="L25" s="93">
        <f t="shared" si="6"/>
        <v>14573.448750000001</v>
      </c>
      <c r="M25" s="93">
        <f t="shared" si="7"/>
        <v>1777960.7475000001</v>
      </c>
      <c r="N25" s="93">
        <f t="shared" si="8"/>
        <v>43720.346250000002</v>
      </c>
      <c r="O25" s="93">
        <f t="shared" si="9"/>
        <v>1821681.09375</v>
      </c>
      <c r="P25" s="23" t="str">
        <f t="shared" si="10"/>
        <v>Акушерство и гинекология</v>
      </c>
      <c r="Q25" s="23">
        <f t="shared" si="11"/>
        <v>0.8</v>
      </c>
      <c r="R25" s="63" t="s">
        <v>513</v>
      </c>
      <c r="S25" s="23">
        <f t="shared" si="12"/>
        <v>116.25</v>
      </c>
    </row>
    <row r="26" spans="2:19" x14ac:dyDescent="0.25">
      <c r="B26" s="14">
        <v>150007</v>
      </c>
      <c r="C26" s="23" t="str">
        <f t="shared" si="0"/>
        <v>ГБУЗ "Алагирская ЦРБ"</v>
      </c>
      <c r="D26" s="23" t="str">
        <f t="shared" si="1"/>
        <v>КС</v>
      </c>
      <c r="E26" s="62">
        <v>20171002</v>
      </c>
      <c r="F26" s="23" t="str">
        <f t="shared" si="2"/>
        <v>Осложнения, связанные с беременностью</v>
      </c>
      <c r="G26" s="19">
        <v>185</v>
      </c>
      <c r="H26" s="19">
        <v>20</v>
      </c>
      <c r="I26" s="25">
        <f t="shared" si="3"/>
        <v>205</v>
      </c>
      <c r="J26" s="23">
        <f t="shared" si="4"/>
        <v>0.93</v>
      </c>
      <c r="K26" s="149">
        <f t="shared" si="5"/>
        <v>0.875</v>
      </c>
      <c r="L26" s="93">
        <f t="shared" si="6"/>
        <v>14573.448750000001</v>
      </c>
      <c r="M26" s="93">
        <f t="shared" si="7"/>
        <v>2696088.0187500003</v>
      </c>
      <c r="N26" s="93">
        <f t="shared" si="8"/>
        <v>291468.97500000003</v>
      </c>
      <c r="O26" s="93">
        <f t="shared" si="9"/>
        <v>2987556.9937500004</v>
      </c>
      <c r="P26" s="23" t="str">
        <f t="shared" si="10"/>
        <v>Акушерство и гинекология</v>
      </c>
      <c r="Q26" s="23">
        <f t="shared" si="11"/>
        <v>0.8</v>
      </c>
      <c r="R26" s="63" t="s">
        <v>513</v>
      </c>
      <c r="S26" s="23">
        <f t="shared" si="12"/>
        <v>190.65</v>
      </c>
    </row>
    <row r="27" spans="2:19" x14ac:dyDescent="0.25">
      <c r="B27" s="14">
        <v>150014</v>
      </c>
      <c r="C27" s="23" t="str">
        <f t="shared" si="0"/>
        <v>ГБУЗ "Правобережная ЦРКБ"</v>
      </c>
      <c r="D27" s="23" t="str">
        <f t="shared" si="1"/>
        <v>КС</v>
      </c>
      <c r="E27" s="62">
        <v>20171002</v>
      </c>
      <c r="F27" s="23" t="str">
        <f t="shared" si="2"/>
        <v>Осложнения, связанные с беременностью</v>
      </c>
      <c r="G27" s="19">
        <v>157</v>
      </c>
      <c r="H27" s="19">
        <v>8</v>
      </c>
      <c r="I27" s="25">
        <f t="shared" si="3"/>
        <v>165</v>
      </c>
      <c r="J27" s="23">
        <f t="shared" si="4"/>
        <v>0.93</v>
      </c>
      <c r="K27" s="149">
        <f t="shared" si="5"/>
        <v>0.95099999999999996</v>
      </c>
      <c r="L27" s="93">
        <f t="shared" si="6"/>
        <v>15839.256870000001</v>
      </c>
      <c r="M27" s="93">
        <f t="shared" si="7"/>
        <v>2486763.32859</v>
      </c>
      <c r="N27" s="93">
        <f t="shared" si="8"/>
        <v>126714.05496000001</v>
      </c>
      <c r="O27" s="93">
        <f t="shared" si="9"/>
        <v>2613477.3835499999</v>
      </c>
      <c r="P27" s="23" t="str">
        <f t="shared" si="10"/>
        <v>Акушерство и гинекология</v>
      </c>
      <c r="Q27" s="23">
        <f t="shared" si="11"/>
        <v>0.8</v>
      </c>
      <c r="R27" s="63" t="s">
        <v>90</v>
      </c>
      <c r="S27" s="23">
        <f t="shared" si="12"/>
        <v>153.45000000000002</v>
      </c>
    </row>
    <row r="28" spans="2:19" x14ac:dyDescent="0.25">
      <c r="B28" s="14">
        <v>150014</v>
      </c>
      <c r="C28" s="23" t="str">
        <f t="shared" si="0"/>
        <v>ГБУЗ "Правобережная ЦРКБ"</v>
      </c>
      <c r="D28" s="23" t="str">
        <f t="shared" si="1"/>
        <v>КС</v>
      </c>
      <c r="E28" s="62">
        <v>20171002</v>
      </c>
      <c r="F28" s="23" t="str">
        <f t="shared" si="2"/>
        <v>Осложнения, связанные с беременностью</v>
      </c>
      <c r="G28" s="19">
        <v>334</v>
      </c>
      <c r="H28" s="19">
        <v>16</v>
      </c>
      <c r="I28" s="25">
        <f t="shared" si="3"/>
        <v>350</v>
      </c>
      <c r="J28" s="23">
        <f t="shared" si="4"/>
        <v>0.93</v>
      </c>
      <c r="K28" s="149">
        <f t="shared" si="5"/>
        <v>0.95099999999999996</v>
      </c>
      <c r="L28" s="93">
        <f t="shared" si="6"/>
        <v>15839.256870000001</v>
      </c>
      <c r="M28" s="93">
        <f t="shared" si="7"/>
        <v>5290311.7945800005</v>
      </c>
      <c r="N28" s="93">
        <f t="shared" si="8"/>
        <v>253428.10992000002</v>
      </c>
      <c r="O28" s="93">
        <f t="shared" si="9"/>
        <v>5543739.9045000002</v>
      </c>
      <c r="P28" s="23" t="str">
        <f t="shared" si="10"/>
        <v>Акушерство и гинекология</v>
      </c>
      <c r="Q28" s="23">
        <f t="shared" si="11"/>
        <v>0.8</v>
      </c>
      <c r="R28" s="63" t="s">
        <v>513</v>
      </c>
      <c r="S28" s="23">
        <f t="shared" si="12"/>
        <v>325.5</v>
      </c>
    </row>
    <row r="29" spans="2:19" x14ac:dyDescent="0.25">
      <c r="B29" s="85">
        <v>150013</v>
      </c>
      <c r="C29" s="23" t="str">
        <f t="shared" si="0"/>
        <v>НУЗ "Узловая больница на ст. Владикавказ ОАО "РЖД"</v>
      </c>
      <c r="D29" s="23" t="str">
        <f t="shared" si="1"/>
        <v>КС</v>
      </c>
      <c r="E29" s="55">
        <v>20171003</v>
      </c>
      <c r="F29" s="23" t="str">
        <f t="shared" si="2"/>
        <v>Беременность, закончившаяся абортивным исходом</v>
      </c>
      <c r="G29" s="19">
        <v>6</v>
      </c>
      <c r="H29" s="19">
        <v>2</v>
      </c>
      <c r="I29" s="25">
        <f t="shared" si="3"/>
        <v>8</v>
      </c>
      <c r="J29" s="23">
        <f t="shared" si="4"/>
        <v>0.28000000000000003</v>
      </c>
      <c r="K29" s="149">
        <f t="shared" si="5"/>
        <v>0.88</v>
      </c>
      <c r="L29" s="93">
        <f t="shared" si="6"/>
        <v>4412.7776000000003</v>
      </c>
      <c r="M29" s="93">
        <f t="shared" si="7"/>
        <v>26476.6656</v>
      </c>
      <c r="N29" s="93">
        <f t="shared" si="8"/>
        <v>8825.5552000000007</v>
      </c>
      <c r="O29" s="93">
        <f t="shared" si="9"/>
        <v>35302.220800000003</v>
      </c>
      <c r="P29" s="23" t="str">
        <f t="shared" si="10"/>
        <v>Акушерство и гинекология</v>
      </c>
      <c r="Q29" s="23">
        <f t="shared" si="11"/>
        <v>0.8</v>
      </c>
      <c r="R29" s="63" t="s">
        <v>90</v>
      </c>
      <c r="S29" s="23">
        <f t="shared" si="12"/>
        <v>2.2400000000000002</v>
      </c>
    </row>
    <row r="30" spans="2:19" x14ac:dyDescent="0.25">
      <c r="B30" s="85">
        <v>150113</v>
      </c>
      <c r="C30" s="23" t="str">
        <f t="shared" si="0"/>
        <v>ФГКУ "412 ВГ" Минобороны России"</v>
      </c>
      <c r="D30" s="23" t="str">
        <f t="shared" si="1"/>
        <v>КС</v>
      </c>
      <c r="E30" s="55">
        <v>20171003</v>
      </c>
      <c r="F30" s="23" t="str">
        <f t="shared" si="2"/>
        <v>Беременность, закончившаяся абортивным исходом</v>
      </c>
      <c r="G30" s="19">
        <v>2</v>
      </c>
      <c r="H30" s="19">
        <v>1</v>
      </c>
      <c r="I30" s="25">
        <f t="shared" si="3"/>
        <v>3</v>
      </c>
      <c r="J30" s="23">
        <f t="shared" si="4"/>
        <v>0.28000000000000003</v>
      </c>
      <c r="K30" s="149">
        <f t="shared" si="5"/>
        <v>0.7</v>
      </c>
      <c r="L30" s="93">
        <f t="shared" si="6"/>
        <v>3510.1640000000002</v>
      </c>
      <c r="M30" s="93">
        <f t="shared" si="7"/>
        <v>7020.3280000000004</v>
      </c>
      <c r="N30" s="93">
        <f t="shared" si="8"/>
        <v>3510.1640000000002</v>
      </c>
      <c r="O30" s="93">
        <f t="shared" si="9"/>
        <v>10530.492</v>
      </c>
      <c r="P30" s="23" t="str">
        <f t="shared" si="10"/>
        <v>Акушерство и гинекология</v>
      </c>
      <c r="Q30" s="23">
        <f t="shared" si="11"/>
        <v>0.8</v>
      </c>
      <c r="R30" s="63" t="s">
        <v>90</v>
      </c>
      <c r="S30" s="23">
        <f t="shared" si="12"/>
        <v>0.84000000000000008</v>
      </c>
    </row>
    <row r="31" spans="2:19" x14ac:dyDescent="0.25">
      <c r="B31" s="85">
        <v>150009</v>
      </c>
      <c r="C31" s="23" t="str">
        <f t="shared" si="0"/>
        <v>ГБУЗ "Ардонская ЦРБ"</v>
      </c>
      <c r="D31" s="23" t="str">
        <f t="shared" si="1"/>
        <v>КС</v>
      </c>
      <c r="E31" s="55">
        <v>20171003</v>
      </c>
      <c r="F31" s="23" t="str">
        <f t="shared" si="2"/>
        <v>Беременность, закончившаяся абортивным исходом</v>
      </c>
      <c r="G31" s="19">
        <v>48</v>
      </c>
      <c r="H31" s="19">
        <v>2</v>
      </c>
      <c r="I31" s="25">
        <f t="shared" si="3"/>
        <v>50</v>
      </c>
      <c r="J31" s="23">
        <f t="shared" si="4"/>
        <v>0.28000000000000003</v>
      </c>
      <c r="K31" s="149">
        <f t="shared" si="5"/>
        <v>0.95099999999999996</v>
      </c>
      <c r="L31" s="93">
        <f t="shared" si="6"/>
        <v>4768.8085200000005</v>
      </c>
      <c r="M31" s="93">
        <f t="shared" si="7"/>
        <v>228902.80896000002</v>
      </c>
      <c r="N31" s="93">
        <f t="shared" si="8"/>
        <v>9537.617040000001</v>
      </c>
      <c r="O31" s="93">
        <f t="shared" si="9"/>
        <v>238440.42600000004</v>
      </c>
      <c r="P31" s="23" t="str">
        <f t="shared" si="10"/>
        <v>Акушерство и гинекология</v>
      </c>
      <c r="Q31" s="23">
        <f t="shared" si="11"/>
        <v>0.8</v>
      </c>
      <c r="R31" s="63" t="s">
        <v>90</v>
      </c>
      <c r="S31" s="23">
        <f t="shared" si="12"/>
        <v>14.000000000000002</v>
      </c>
    </row>
    <row r="32" spans="2:19" x14ac:dyDescent="0.25">
      <c r="B32" s="85">
        <v>150003</v>
      </c>
      <c r="C32" s="23" t="str">
        <f t="shared" si="0"/>
        <v>ГБУЗ "КБСП"</v>
      </c>
      <c r="D32" s="23" t="str">
        <f t="shared" si="1"/>
        <v>КС</v>
      </c>
      <c r="E32" s="55">
        <v>20171003</v>
      </c>
      <c r="F32" s="23" t="str">
        <f t="shared" si="2"/>
        <v>Беременность, закончившаяся абортивным исходом</v>
      </c>
      <c r="G32" s="19">
        <v>245</v>
      </c>
      <c r="H32" s="19">
        <v>105</v>
      </c>
      <c r="I32" s="25">
        <f t="shared" si="3"/>
        <v>350</v>
      </c>
      <c r="J32" s="23">
        <f t="shared" si="4"/>
        <v>0.28000000000000003</v>
      </c>
      <c r="K32" s="149">
        <f t="shared" si="5"/>
        <v>1.4</v>
      </c>
      <c r="L32" s="93">
        <f t="shared" si="6"/>
        <v>7020.3280000000004</v>
      </c>
      <c r="M32" s="93">
        <f t="shared" si="7"/>
        <v>1719980.36</v>
      </c>
      <c r="N32" s="93">
        <f t="shared" si="8"/>
        <v>737134.44000000006</v>
      </c>
      <c r="O32" s="93">
        <f t="shared" si="9"/>
        <v>2457114.8000000003</v>
      </c>
      <c r="P32" s="23" t="str">
        <f t="shared" si="10"/>
        <v>Акушерство и гинекология</v>
      </c>
      <c r="Q32" s="23">
        <f t="shared" si="11"/>
        <v>0.8</v>
      </c>
      <c r="R32" s="63" t="s">
        <v>90</v>
      </c>
      <c r="S32" s="23">
        <f t="shared" si="12"/>
        <v>98.000000000000014</v>
      </c>
    </row>
    <row r="33" spans="1:19" x14ac:dyDescent="0.25">
      <c r="B33" s="85">
        <v>150112</v>
      </c>
      <c r="C33" s="23" t="str">
        <f t="shared" si="0"/>
        <v>ГБУЗ "Моздокская ЦРБ"</v>
      </c>
      <c r="D33" s="23" t="str">
        <f t="shared" si="1"/>
        <v>КС</v>
      </c>
      <c r="E33" s="55">
        <v>20171003</v>
      </c>
      <c r="F33" s="23" t="str">
        <f t="shared" si="2"/>
        <v>Беременность, закончившаяся абортивным исходом</v>
      </c>
      <c r="G33" s="19">
        <v>230</v>
      </c>
      <c r="H33" s="19">
        <v>3</v>
      </c>
      <c r="I33" s="25">
        <f t="shared" si="3"/>
        <v>233</v>
      </c>
      <c r="J33" s="23">
        <f t="shared" si="4"/>
        <v>0.28000000000000003</v>
      </c>
      <c r="K33" s="149">
        <f t="shared" si="5"/>
        <v>0.88</v>
      </c>
      <c r="L33" s="93">
        <f t="shared" si="6"/>
        <v>4412.7776000000003</v>
      </c>
      <c r="M33" s="93">
        <f t="shared" si="7"/>
        <v>1014938.8480000001</v>
      </c>
      <c r="N33" s="93">
        <f t="shared" si="8"/>
        <v>13238.3328</v>
      </c>
      <c r="O33" s="93">
        <f t="shared" si="9"/>
        <v>1028177.1808000001</v>
      </c>
      <c r="P33" s="23" t="str">
        <f t="shared" si="10"/>
        <v>Акушерство и гинекология</v>
      </c>
      <c r="Q33" s="23">
        <f t="shared" si="11"/>
        <v>0.8</v>
      </c>
      <c r="R33" s="63" t="s">
        <v>90</v>
      </c>
      <c r="S33" s="23">
        <f t="shared" si="12"/>
        <v>65.240000000000009</v>
      </c>
    </row>
    <row r="34" spans="1:19" x14ac:dyDescent="0.25">
      <c r="B34" s="85">
        <v>150001</v>
      </c>
      <c r="C34" s="23" t="str">
        <f t="shared" si="0"/>
        <v>ГБУЗ "РКБ"</v>
      </c>
      <c r="D34" s="23" t="str">
        <f t="shared" si="1"/>
        <v>КС</v>
      </c>
      <c r="E34" s="55">
        <v>20171003</v>
      </c>
      <c r="F34" s="23" t="str">
        <f t="shared" si="2"/>
        <v>Беременность, закончившаяся абортивным исходом</v>
      </c>
      <c r="G34" s="19">
        <v>285</v>
      </c>
      <c r="H34" s="19">
        <v>80</v>
      </c>
      <c r="I34" s="25">
        <f t="shared" si="3"/>
        <v>365</v>
      </c>
      <c r="J34" s="23">
        <f t="shared" si="4"/>
        <v>0.28000000000000003</v>
      </c>
      <c r="K34" s="149">
        <f t="shared" si="5"/>
        <v>1</v>
      </c>
      <c r="L34" s="93">
        <f t="shared" si="6"/>
        <v>5014.5200000000004</v>
      </c>
      <c r="M34" s="93">
        <f t="shared" si="7"/>
        <v>1429138.2000000002</v>
      </c>
      <c r="N34" s="93">
        <f t="shared" si="8"/>
        <v>401161.60000000003</v>
      </c>
      <c r="O34" s="93">
        <f t="shared" si="9"/>
        <v>1830299.8000000003</v>
      </c>
      <c r="P34" s="23" t="str">
        <f t="shared" si="10"/>
        <v>Акушерство и гинекология</v>
      </c>
      <c r="Q34" s="23">
        <f t="shared" si="11"/>
        <v>0.8</v>
      </c>
      <c r="R34" s="63" t="s">
        <v>90</v>
      </c>
      <c r="S34" s="23">
        <f t="shared" si="12"/>
        <v>102.2</v>
      </c>
    </row>
    <row r="35" spans="1:19" ht="21" customHeight="1" x14ac:dyDescent="0.25">
      <c r="B35" s="85">
        <v>150015</v>
      </c>
      <c r="C35" s="23" t="str">
        <f t="shared" si="0"/>
        <v>ФГБОУ ВО  СОГМА МЗ</v>
      </c>
      <c r="D35" s="23" t="str">
        <f t="shared" si="1"/>
        <v>КС</v>
      </c>
      <c r="E35" s="55">
        <v>20171003</v>
      </c>
      <c r="F35" s="23" t="str">
        <f t="shared" si="2"/>
        <v>Беременность, закончившаяся абортивным исходом</v>
      </c>
      <c r="G35" s="19">
        <v>4</v>
      </c>
      <c r="H35" s="19">
        <v>1</v>
      </c>
      <c r="I35" s="25">
        <f t="shared" si="3"/>
        <v>5</v>
      </c>
      <c r="J35" s="23">
        <f t="shared" si="4"/>
        <v>0.28000000000000003</v>
      </c>
      <c r="K35" s="149">
        <f t="shared" si="5"/>
        <v>1.4</v>
      </c>
      <c r="L35" s="93">
        <f t="shared" si="6"/>
        <v>7020.3280000000004</v>
      </c>
      <c r="M35" s="93">
        <f t="shared" si="7"/>
        <v>28081.312000000002</v>
      </c>
      <c r="N35" s="93">
        <f t="shared" si="8"/>
        <v>7020.3280000000004</v>
      </c>
      <c r="O35" s="93">
        <f t="shared" si="9"/>
        <v>35101.64</v>
      </c>
      <c r="P35" s="23" t="str">
        <f t="shared" si="10"/>
        <v>Акушерство и гинекология</v>
      </c>
      <c r="Q35" s="23">
        <f t="shared" si="11"/>
        <v>0.8</v>
      </c>
      <c r="R35" s="114" t="s">
        <v>90</v>
      </c>
      <c r="S35" s="23">
        <f t="shared" si="12"/>
        <v>1.4000000000000001</v>
      </c>
    </row>
    <row r="36" spans="1:19" x14ac:dyDescent="0.25">
      <c r="B36" s="14">
        <v>150007</v>
      </c>
      <c r="C36" s="23" t="str">
        <f t="shared" si="0"/>
        <v>ГБУЗ "Алагирская ЦРБ"</v>
      </c>
      <c r="D36" s="23" t="str">
        <f t="shared" si="1"/>
        <v>КС</v>
      </c>
      <c r="E36" s="62">
        <v>20171003</v>
      </c>
      <c r="F36" s="23" t="str">
        <f t="shared" si="2"/>
        <v>Беременность, закончившаяся абортивным исходом</v>
      </c>
      <c r="G36" s="19">
        <v>27</v>
      </c>
      <c r="H36" s="19">
        <v>5</v>
      </c>
      <c r="I36" s="25">
        <f t="shared" si="3"/>
        <v>32</v>
      </c>
      <c r="J36" s="23">
        <f t="shared" si="4"/>
        <v>0.28000000000000003</v>
      </c>
      <c r="K36" s="149">
        <f t="shared" si="5"/>
        <v>0.875</v>
      </c>
      <c r="L36" s="93">
        <f t="shared" si="6"/>
        <v>4387.7050000000008</v>
      </c>
      <c r="M36" s="93">
        <f t="shared" si="7"/>
        <v>118468.03500000002</v>
      </c>
      <c r="N36" s="93">
        <f t="shared" si="8"/>
        <v>21938.525000000005</v>
      </c>
      <c r="O36" s="93">
        <f t="shared" si="9"/>
        <v>140406.56000000003</v>
      </c>
      <c r="P36" s="23" t="str">
        <f t="shared" si="10"/>
        <v>Акушерство и гинекология</v>
      </c>
      <c r="Q36" s="23">
        <f t="shared" si="11"/>
        <v>0.8</v>
      </c>
      <c r="R36" s="63" t="s">
        <v>90</v>
      </c>
      <c r="S36" s="23">
        <f t="shared" si="12"/>
        <v>8.9600000000000009</v>
      </c>
    </row>
    <row r="37" spans="1:19" x14ac:dyDescent="0.25">
      <c r="B37" s="14">
        <v>150014</v>
      </c>
      <c r="C37" s="23" t="str">
        <f t="shared" si="0"/>
        <v>ГБУЗ "Правобережная ЦРКБ"</v>
      </c>
      <c r="D37" s="23" t="str">
        <f t="shared" si="1"/>
        <v>КС</v>
      </c>
      <c r="E37" s="62">
        <v>20171003</v>
      </c>
      <c r="F37" s="23" t="str">
        <f t="shared" si="2"/>
        <v>Беременность, закончившаяся абортивным исходом</v>
      </c>
      <c r="G37" s="19">
        <v>10</v>
      </c>
      <c r="H37" s="19">
        <v>0</v>
      </c>
      <c r="I37" s="25">
        <f t="shared" si="3"/>
        <v>10</v>
      </c>
      <c r="J37" s="23">
        <f t="shared" si="4"/>
        <v>0.28000000000000003</v>
      </c>
      <c r="K37" s="149">
        <f t="shared" si="5"/>
        <v>0.95099999999999996</v>
      </c>
      <c r="L37" s="93">
        <f t="shared" si="6"/>
        <v>4768.8085200000005</v>
      </c>
      <c r="M37" s="93">
        <f t="shared" si="7"/>
        <v>47688.085200000001</v>
      </c>
      <c r="N37" s="93">
        <f t="shared" si="8"/>
        <v>0</v>
      </c>
      <c r="O37" s="93">
        <f t="shared" si="9"/>
        <v>47688.085200000001</v>
      </c>
      <c r="P37" s="23" t="str">
        <f t="shared" si="10"/>
        <v>Акушерство и гинекология</v>
      </c>
      <c r="Q37" s="23">
        <f t="shared" si="11"/>
        <v>0.8</v>
      </c>
      <c r="R37" s="63" t="s">
        <v>90</v>
      </c>
      <c r="S37" s="23">
        <f t="shared" si="12"/>
        <v>2.8000000000000003</v>
      </c>
    </row>
    <row r="38" spans="1:19" x14ac:dyDescent="0.25">
      <c r="A38" s="13"/>
      <c r="B38" s="14">
        <v>150023</v>
      </c>
      <c r="C38" s="23" t="str">
        <f t="shared" si="0"/>
        <v>ГБУЗ "Родильный дом №1"</v>
      </c>
      <c r="D38" s="23" t="str">
        <f t="shared" si="1"/>
        <v>КС</v>
      </c>
      <c r="E38" s="55">
        <v>20171004</v>
      </c>
      <c r="F38" s="23" t="str">
        <f t="shared" si="2"/>
        <v>Родоразрешение</v>
      </c>
      <c r="G38" s="19">
        <v>840</v>
      </c>
      <c r="H38" s="19">
        <v>280</v>
      </c>
      <c r="I38" s="25">
        <f t="shared" si="3"/>
        <v>1120</v>
      </c>
      <c r="J38" s="23">
        <f t="shared" si="4"/>
        <v>0.98</v>
      </c>
      <c r="K38" s="149">
        <f t="shared" si="5"/>
        <v>0.88</v>
      </c>
      <c r="L38" s="93">
        <f t="shared" si="6"/>
        <v>15444.721599999999</v>
      </c>
      <c r="M38" s="93">
        <f t="shared" si="7"/>
        <v>12973566.143999999</v>
      </c>
      <c r="N38" s="93">
        <f t="shared" si="8"/>
        <v>4324522.0479999995</v>
      </c>
      <c r="O38" s="93">
        <f t="shared" si="9"/>
        <v>17298088.191999998</v>
      </c>
      <c r="P38" s="23" t="str">
        <f t="shared" si="10"/>
        <v>Акушерство и гинекология</v>
      </c>
      <c r="Q38" s="23">
        <f t="shared" si="11"/>
        <v>0.8</v>
      </c>
      <c r="R38" s="63" t="s">
        <v>513</v>
      </c>
      <c r="S38" s="23">
        <f t="shared" si="12"/>
        <v>1097.5999999999999</v>
      </c>
    </row>
    <row r="39" spans="1:19" x14ac:dyDescent="0.25">
      <c r="B39" s="85">
        <v>150013</v>
      </c>
      <c r="C39" s="23" t="str">
        <f t="shared" si="0"/>
        <v>НУЗ "Узловая больница на ст. Владикавказ ОАО "РЖД"</v>
      </c>
      <c r="D39" s="23" t="str">
        <f t="shared" si="1"/>
        <v>КС</v>
      </c>
      <c r="E39" s="55">
        <v>20171004</v>
      </c>
      <c r="F39" s="23" t="str">
        <f t="shared" si="2"/>
        <v>Родоразрешение</v>
      </c>
      <c r="G39" s="19">
        <v>557</v>
      </c>
      <c r="H39" s="19">
        <v>239</v>
      </c>
      <c r="I39" s="25">
        <f t="shared" si="3"/>
        <v>796</v>
      </c>
      <c r="J39" s="23">
        <f t="shared" si="4"/>
        <v>0.98</v>
      </c>
      <c r="K39" s="149">
        <f t="shared" si="5"/>
        <v>0.88</v>
      </c>
      <c r="L39" s="93">
        <f t="shared" si="6"/>
        <v>15444.721599999999</v>
      </c>
      <c r="M39" s="93">
        <f t="shared" si="7"/>
        <v>8602709.9311999995</v>
      </c>
      <c r="N39" s="93">
        <f t="shared" si="8"/>
        <v>3691288.4623999996</v>
      </c>
      <c r="O39" s="93">
        <f t="shared" si="9"/>
        <v>12293998.393599998</v>
      </c>
      <c r="P39" s="23" t="str">
        <f t="shared" si="10"/>
        <v>Акушерство и гинекология</v>
      </c>
      <c r="Q39" s="23">
        <f t="shared" si="11"/>
        <v>0.8</v>
      </c>
      <c r="R39" s="63" t="s">
        <v>514</v>
      </c>
      <c r="S39" s="23">
        <f t="shared" si="12"/>
        <v>780.08</v>
      </c>
    </row>
    <row r="40" spans="1:19" x14ac:dyDescent="0.25">
      <c r="B40" s="85">
        <v>150009</v>
      </c>
      <c r="C40" s="23" t="str">
        <f t="shared" si="0"/>
        <v>ГБУЗ "Ардонская ЦРБ"</v>
      </c>
      <c r="D40" s="23" t="str">
        <f t="shared" si="1"/>
        <v>КС</v>
      </c>
      <c r="E40" s="55">
        <v>20171004</v>
      </c>
      <c r="F40" s="23" t="str">
        <f t="shared" si="2"/>
        <v>Родоразрешение</v>
      </c>
      <c r="G40" s="19">
        <v>68</v>
      </c>
      <c r="H40" s="19">
        <v>5</v>
      </c>
      <c r="I40" s="25">
        <f t="shared" si="3"/>
        <v>73</v>
      </c>
      <c r="J40" s="23">
        <f t="shared" si="4"/>
        <v>0.98</v>
      </c>
      <c r="K40" s="149">
        <f t="shared" si="5"/>
        <v>0.95099999999999996</v>
      </c>
      <c r="L40" s="93">
        <f t="shared" si="6"/>
        <v>16690.829819999999</v>
      </c>
      <c r="M40" s="93">
        <f t="shared" si="7"/>
        <v>1134976.4277599999</v>
      </c>
      <c r="N40" s="93">
        <f t="shared" si="8"/>
        <v>83454.149099999995</v>
      </c>
      <c r="O40" s="93">
        <f t="shared" si="9"/>
        <v>1218430.5768599999</v>
      </c>
      <c r="P40" s="23" t="str">
        <f t="shared" si="10"/>
        <v>Акушерство и гинекология</v>
      </c>
      <c r="Q40" s="23">
        <f t="shared" si="11"/>
        <v>0.8</v>
      </c>
      <c r="R40" s="63" t="s">
        <v>514</v>
      </c>
      <c r="S40" s="23">
        <f t="shared" si="12"/>
        <v>71.539999999999992</v>
      </c>
    </row>
    <row r="41" spans="1:19" x14ac:dyDescent="0.25">
      <c r="B41" s="14">
        <v>150024</v>
      </c>
      <c r="C41" s="23" t="str">
        <f t="shared" si="0"/>
        <v>ГБУЗ "Родильный дом №2"</v>
      </c>
      <c r="D41" s="23" t="str">
        <f t="shared" si="1"/>
        <v>КС</v>
      </c>
      <c r="E41" s="55">
        <v>20171004</v>
      </c>
      <c r="F41" s="23" t="str">
        <f t="shared" si="2"/>
        <v>Родоразрешение</v>
      </c>
      <c r="G41" s="19">
        <v>980</v>
      </c>
      <c r="H41" s="19">
        <v>420</v>
      </c>
      <c r="I41" s="25">
        <f t="shared" si="3"/>
        <v>1400</v>
      </c>
      <c r="J41" s="23">
        <f t="shared" si="4"/>
        <v>0.98</v>
      </c>
      <c r="K41" s="149">
        <f t="shared" si="5"/>
        <v>0.88</v>
      </c>
      <c r="L41" s="93">
        <f t="shared" si="6"/>
        <v>15444.721599999999</v>
      </c>
      <c r="M41" s="93">
        <f t="shared" si="7"/>
        <v>15135827.168</v>
      </c>
      <c r="N41" s="93">
        <f t="shared" si="8"/>
        <v>6486783.0719999997</v>
      </c>
      <c r="O41" s="93">
        <f t="shared" si="9"/>
        <v>21622610.239999998</v>
      </c>
      <c r="P41" s="23" t="str">
        <f t="shared" si="10"/>
        <v>Акушерство и гинекология</v>
      </c>
      <c r="Q41" s="23">
        <f t="shared" si="11"/>
        <v>0.8</v>
      </c>
      <c r="R41" s="63" t="s">
        <v>514</v>
      </c>
      <c r="S41" s="23">
        <f t="shared" si="12"/>
        <v>1372</v>
      </c>
    </row>
    <row r="42" spans="1:19" x14ac:dyDescent="0.25">
      <c r="B42" s="85">
        <v>150112</v>
      </c>
      <c r="C42" s="23" t="str">
        <f t="shared" si="0"/>
        <v>ГБУЗ "Моздокская ЦРБ"</v>
      </c>
      <c r="D42" s="23" t="str">
        <f t="shared" si="1"/>
        <v>КС</v>
      </c>
      <c r="E42" s="55">
        <v>20171004</v>
      </c>
      <c r="F42" s="23" t="str">
        <f t="shared" si="2"/>
        <v>Родоразрешение</v>
      </c>
      <c r="G42" s="19">
        <v>734</v>
      </c>
      <c r="H42" s="19">
        <v>3</v>
      </c>
      <c r="I42" s="25">
        <f t="shared" si="3"/>
        <v>737</v>
      </c>
      <c r="J42" s="23">
        <f t="shared" si="4"/>
        <v>0.98</v>
      </c>
      <c r="K42" s="149">
        <f t="shared" si="5"/>
        <v>0.88</v>
      </c>
      <c r="L42" s="93">
        <f t="shared" si="6"/>
        <v>15444.721599999999</v>
      </c>
      <c r="M42" s="93">
        <f t="shared" si="7"/>
        <v>11336425.654399998</v>
      </c>
      <c r="N42" s="93">
        <f t="shared" si="8"/>
        <v>46334.164799999999</v>
      </c>
      <c r="O42" s="93">
        <f t="shared" si="9"/>
        <v>11382759.819199998</v>
      </c>
      <c r="P42" s="23" t="str">
        <f t="shared" si="10"/>
        <v>Акушерство и гинекология</v>
      </c>
      <c r="Q42" s="23">
        <f t="shared" si="11"/>
        <v>0.8</v>
      </c>
      <c r="R42" s="63" t="s">
        <v>514</v>
      </c>
      <c r="S42" s="23">
        <f t="shared" si="12"/>
        <v>722.26</v>
      </c>
    </row>
    <row r="43" spans="1:19" x14ac:dyDescent="0.25">
      <c r="B43" s="85">
        <v>150001</v>
      </c>
      <c r="C43" s="23" t="str">
        <f t="shared" si="0"/>
        <v>ГБУЗ "РКБ"</v>
      </c>
      <c r="D43" s="23" t="str">
        <f t="shared" si="1"/>
        <v>КС</v>
      </c>
      <c r="E43" s="55">
        <v>20171004</v>
      </c>
      <c r="F43" s="23" t="str">
        <f t="shared" si="2"/>
        <v>Родоразрешение</v>
      </c>
      <c r="G43" s="19">
        <v>720</v>
      </c>
      <c r="H43" s="19">
        <v>180</v>
      </c>
      <c r="I43" s="25">
        <f t="shared" si="3"/>
        <v>900</v>
      </c>
      <c r="J43" s="23">
        <f t="shared" si="4"/>
        <v>0.98</v>
      </c>
      <c r="K43" s="149">
        <f t="shared" si="5"/>
        <v>1</v>
      </c>
      <c r="L43" s="93">
        <f t="shared" si="6"/>
        <v>17550.82</v>
      </c>
      <c r="M43" s="93">
        <f t="shared" si="7"/>
        <v>12636590.4</v>
      </c>
      <c r="N43" s="93">
        <f t="shared" si="8"/>
        <v>3159147.6</v>
      </c>
      <c r="O43" s="93">
        <f t="shared" si="9"/>
        <v>15795738</v>
      </c>
      <c r="P43" s="23" t="str">
        <f t="shared" si="10"/>
        <v>Акушерство и гинекология</v>
      </c>
      <c r="Q43" s="23">
        <f t="shared" si="11"/>
        <v>0.8</v>
      </c>
      <c r="R43" s="63" t="s">
        <v>514</v>
      </c>
      <c r="S43" s="23">
        <f t="shared" si="12"/>
        <v>882</v>
      </c>
    </row>
    <row r="44" spans="1:19" x14ac:dyDescent="0.25">
      <c r="B44" s="85">
        <v>150012</v>
      </c>
      <c r="C44" s="23" t="str">
        <f t="shared" si="0"/>
        <v>ГБУЗ "Кировская ЦРБ"</v>
      </c>
      <c r="D44" s="23" t="str">
        <f t="shared" si="1"/>
        <v>КС</v>
      </c>
      <c r="E44" s="55">
        <v>20171004</v>
      </c>
      <c r="F44" s="23" t="str">
        <f t="shared" si="2"/>
        <v>Родоразрешение</v>
      </c>
      <c r="G44" s="19">
        <v>112</v>
      </c>
      <c r="H44" s="19">
        <v>4</v>
      </c>
      <c r="I44" s="25">
        <f t="shared" si="3"/>
        <v>116</v>
      </c>
      <c r="J44" s="23">
        <f t="shared" si="4"/>
        <v>0.98</v>
      </c>
      <c r="K44" s="149">
        <f t="shared" si="5"/>
        <v>0.875</v>
      </c>
      <c r="L44" s="93">
        <f t="shared" si="6"/>
        <v>15356.967499999999</v>
      </c>
      <c r="M44" s="93">
        <f t="shared" si="7"/>
        <v>1719980.3599999999</v>
      </c>
      <c r="N44" s="93">
        <f t="shared" si="8"/>
        <v>61427.869999999995</v>
      </c>
      <c r="O44" s="93">
        <f t="shared" si="9"/>
        <v>1781408.23</v>
      </c>
      <c r="P44" s="23" t="str">
        <f t="shared" si="10"/>
        <v>Акушерство и гинекология</v>
      </c>
      <c r="Q44" s="23">
        <f t="shared" si="11"/>
        <v>0.8</v>
      </c>
      <c r="R44" s="63" t="s">
        <v>514</v>
      </c>
      <c r="S44" s="23">
        <f t="shared" si="12"/>
        <v>113.67999999999999</v>
      </c>
    </row>
    <row r="45" spans="1:19" x14ac:dyDescent="0.25">
      <c r="B45" s="14">
        <v>150007</v>
      </c>
      <c r="C45" s="23" t="str">
        <f t="shared" si="0"/>
        <v>ГБУЗ "Алагирская ЦРБ"</v>
      </c>
      <c r="D45" s="23" t="str">
        <f t="shared" si="1"/>
        <v>КС</v>
      </c>
      <c r="E45" s="62">
        <v>20171004</v>
      </c>
      <c r="F45" s="23" t="str">
        <f t="shared" si="2"/>
        <v>Родоразрешение</v>
      </c>
      <c r="G45" s="19">
        <v>150</v>
      </c>
      <c r="H45" s="19">
        <v>15</v>
      </c>
      <c r="I45" s="25">
        <f t="shared" si="3"/>
        <v>165</v>
      </c>
      <c r="J45" s="23">
        <f t="shared" si="4"/>
        <v>0.98</v>
      </c>
      <c r="K45" s="149">
        <f t="shared" si="5"/>
        <v>0.875</v>
      </c>
      <c r="L45" s="93">
        <f t="shared" si="6"/>
        <v>15356.967499999999</v>
      </c>
      <c r="M45" s="93">
        <f t="shared" si="7"/>
        <v>2303545.125</v>
      </c>
      <c r="N45" s="93">
        <f t="shared" si="8"/>
        <v>230354.51249999998</v>
      </c>
      <c r="O45" s="93">
        <f t="shared" si="9"/>
        <v>2533899.6375000002</v>
      </c>
      <c r="P45" s="23" t="str">
        <f t="shared" si="10"/>
        <v>Акушерство и гинекология</v>
      </c>
      <c r="Q45" s="23">
        <f t="shared" si="11"/>
        <v>0.8</v>
      </c>
      <c r="R45" s="63" t="s">
        <v>514</v>
      </c>
      <c r="S45" s="23">
        <f t="shared" si="12"/>
        <v>161.69999999999999</v>
      </c>
    </row>
    <row r="46" spans="1:19" x14ac:dyDescent="0.25">
      <c r="B46" s="14">
        <v>150014</v>
      </c>
      <c r="C46" s="23" t="str">
        <f t="shared" si="0"/>
        <v>ГБУЗ "Правобережная ЦРКБ"</v>
      </c>
      <c r="D46" s="23" t="str">
        <f t="shared" si="1"/>
        <v>КС</v>
      </c>
      <c r="E46" s="62">
        <v>20171004</v>
      </c>
      <c r="F46" s="23" t="str">
        <f t="shared" si="2"/>
        <v>Родоразрешение</v>
      </c>
      <c r="G46" s="19">
        <v>383</v>
      </c>
      <c r="H46" s="19">
        <v>17</v>
      </c>
      <c r="I46" s="25">
        <f t="shared" si="3"/>
        <v>400</v>
      </c>
      <c r="J46" s="23">
        <f t="shared" si="4"/>
        <v>0.98</v>
      </c>
      <c r="K46" s="149">
        <f t="shared" si="5"/>
        <v>0.95099999999999996</v>
      </c>
      <c r="L46" s="93">
        <f t="shared" si="6"/>
        <v>16690.829819999999</v>
      </c>
      <c r="M46" s="93">
        <f t="shared" si="7"/>
        <v>6392587.82106</v>
      </c>
      <c r="N46" s="93">
        <f t="shared" si="8"/>
        <v>283744.10693999997</v>
      </c>
      <c r="O46" s="93">
        <f t="shared" si="9"/>
        <v>6676331.9280000003</v>
      </c>
      <c r="P46" s="23" t="str">
        <f t="shared" si="10"/>
        <v>Акушерство и гинекология</v>
      </c>
      <c r="Q46" s="23">
        <f t="shared" si="11"/>
        <v>0.8</v>
      </c>
      <c r="R46" s="63" t="s">
        <v>514</v>
      </c>
      <c r="S46" s="23">
        <f t="shared" si="12"/>
        <v>392</v>
      </c>
    </row>
    <row r="47" spans="1:19" x14ac:dyDescent="0.25">
      <c r="A47" s="13"/>
      <c r="B47" s="14">
        <v>150023</v>
      </c>
      <c r="C47" s="23" t="str">
        <f t="shared" si="0"/>
        <v>ГБУЗ "Родильный дом №1"</v>
      </c>
      <c r="D47" s="23" t="str">
        <f t="shared" si="1"/>
        <v>КС</v>
      </c>
      <c r="E47" s="55">
        <v>20171005</v>
      </c>
      <c r="F47" s="23" t="str">
        <f t="shared" si="2"/>
        <v>Кесарево сечение</v>
      </c>
      <c r="G47" s="19">
        <v>420</v>
      </c>
      <c r="H47" s="19">
        <v>60</v>
      </c>
      <c r="I47" s="25">
        <f t="shared" si="3"/>
        <v>480</v>
      </c>
      <c r="J47" s="23">
        <f t="shared" si="4"/>
        <v>1.01</v>
      </c>
      <c r="K47" s="149">
        <f t="shared" si="5"/>
        <v>0.88</v>
      </c>
      <c r="L47" s="93">
        <f t="shared" si="6"/>
        <v>15917.519200000001</v>
      </c>
      <c r="M47" s="93">
        <f t="shared" si="7"/>
        <v>6685358.0640000002</v>
      </c>
      <c r="N47" s="93">
        <f t="shared" si="8"/>
        <v>955051.152</v>
      </c>
      <c r="O47" s="93">
        <f t="shared" si="9"/>
        <v>7640409.216</v>
      </c>
      <c r="P47" s="23" t="str">
        <f t="shared" si="10"/>
        <v>Акушерство и гинекология</v>
      </c>
      <c r="Q47" s="23">
        <f t="shared" si="11"/>
        <v>0.8</v>
      </c>
      <c r="R47" s="63" t="s">
        <v>514</v>
      </c>
      <c r="S47" s="23">
        <f t="shared" si="12"/>
        <v>484.8</v>
      </c>
    </row>
    <row r="48" spans="1:19" x14ac:dyDescent="0.25">
      <c r="B48" s="85">
        <v>150013</v>
      </c>
      <c r="C48" s="23" t="str">
        <f t="shared" si="0"/>
        <v>НУЗ "Узловая больница на ст. Владикавказ ОАО "РЖД"</v>
      </c>
      <c r="D48" s="23" t="str">
        <f t="shared" si="1"/>
        <v>КС</v>
      </c>
      <c r="E48" s="55">
        <v>20171005</v>
      </c>
      <c r="F48" s="23" t="str">
        <f t="shared" si="2"/>
        <v>Кесарево сечение</v>
      </c>
      <c r="G48" s="19">
        <v>144</v>
      </c>
      <c r="H48" s="19">
        <v>60</v>
      </c>
      <c r="I48" s="25">
        <f t="shared" si="3"/>
        <v>204</v>
      </c>
      <c r="J48" s="23">
        <f t="shared" si="4"/>
        <v>1.01</v>
      </c>
      <c r="K48" s="149">
        <f t="shared" si="5"/>
        <v>0.88</v>
      </c>
      <c r="L48" s="93">
        <f t="shared" si="6"/>
        <v>15917.519200000001</v>
      </c>
      <c r="M48" s="93">
        <f t="shared" si="7"/>
        <v>2292122.7648</v>
      </c>
      <c r="N48" s="93">
        <f t="shared" si="8"/>
        <v>955051.152</v>
      </c>
      <c r="O48" s="93">
        <f t="shared" si="9"/>
        <v>3247173.9167999998</v>
      </c>
      <c r="P48" s="23" t="str">
        <f t="shared" si="10"/>
        <v>Акушерство и гинекология</v>
      </c>
      <c r="Q48" s="23">
        <f t="shared" si="11"/>
        <v>0.8</v>
      </c>
      <c r="R48" s="63" t="s">
        <v>514</v>
      </c>
      <c r="S48" s="23">
        <f t="shared" si="12"/>
        <v>206.04</v>
      </c>
    </row>
    <row r="49" spans="2:19" x14ac:dyDescent="0.25">
      <c r="B49" s="85">
        <v>150009</v>
      </c>
      <c r="C49" s="23" t="str">
        <f t="shared" si="0"/>
        <v>ГБУЗ "Ардонская ЦРБ"</v>
      </c>
      <c r="D49" s="23" t="str">
        <f t="shared" si="1"/>
        <v>КС</v>
      </c>
      <c r="E49" s="55">
        <v>20171005</v>
      </c>
      <c r="F49" s="23" t="str">
        <f t="shared" si="2"/>
        <v>Кесарево сечение</v>
      </c>
      <c r="G49" s="19">
        <v>30</v>
      </c>
      <c r="H49" s="19"/>
      <c r="I49" s="25">
        <f t="shared" si="3"/>
        <v>30</v>
      </c>
      <c r="J49" s="23">
        <f t="shared" si="4"/>
        <v>1.01</v>
      </c>
      <c r="K49" s="149">
        <f t="shared" si="5"/>
        <v>0.95099999999999996</v>
      </c>
      <c r="L49" s="93">
        <f t="shared" si="6"/>
        <v>17201.773590000001</v>
      </c>
      <c r="M49" s="93">
        <f t="shared" si="7"/>
        <v>516053.20770000003</v>
      </c>
      <c r="N49" s="93">
        <f t="shared" si="8"/>
        <v>0</v>
      </c>
      <c r="O49" s="93">
        <f t="shared" si="9"/>
        <v>516053.20770000003</v>
      </c>
      <c r="P49" s="23" t="str">
        <f t="shared" si="10"/>
        <v>Акушерство и гинекология</v>
      </c>
      <c r="Q49" s="23">
        <f t="shared" si="11"/>
        <v>0.8</v>
      </c>
      <c r="R49" s="63" t="s">
        <v>514</v>
      </c>
      <c r="S49" s="23">
        <f t="shared" si="12"/>
        <v>30.3</v>
      </c>
    </row>
    <row r="50" spans="2:19" x14ac:dyDescent="0.25">
      <c r="B50" s="85">
        <v>150003</v>
      </c>
      <c r="C50" s="23" t="str">
        <f t="shared" si="0"/>
        <v>ГБУЗ "КБСП"</v>
      </c>
      <c r="D50" s="23" t="str">
        <f t="shared" si="1"/>
        <v>КС</v>
      </c>
      <c r="E50" s="55">
        <v>20171005</v>
      </c>
      <c r="F50" s="23" t="str">
        <f t="shared" si="2"/>
        <v>Кесарево сечение</v>
      </c>
      <c r="G50" s="19">
        <v>1</v>
      </c>
      <c r="H50" s="19">
        <v>1</v>
      </c>
      <c r="I50" s="25">
        <f t="shared" si="3"/>
        <v>2</v>
      </c>
      <c r="J50" s="23">
        <f t="shared" si="4"/>
        <v>1.01</v>
      </c>
      <c r="K50" s="149">
        <f t="shared" si="5"/>
        <v>1.4</v>
      </c>
      <c r="L50" s="93">
        <f t="shared" si="6"/>
        <v>25323.325999999997</v>
      </c>
      <c r="M50" s="93">
        <f t="shared" si="7"/>
        <v>25323.325999999997</v>
      </c>
      <c r="N50" s="93">
        <f t="shared" si="8"/>
        <v>25323.325999999997</v>
      </c>
      <c r="O50" s="93">
        <f t="shared" si="9"/>
        <v>50646.651999999995</v>
      </c>
      <c r="P50" s="23" t="str">
        <f t="shared" si="10"/>
        <v>Акушерство и гинекология</v>
      </c>
      <c r="Q50" s="23">
        <f t="shared" si="11"/>
        <v>0.8</v>
      </c>
      <c r="R50" s="63" t="s">
        <v>90</v>
      </c>
      <c r="S50" s="23">
        <f t="shared" si="12"/>
        <v>2.02</v>
      </c>
    </row>
    <row r="51" spans="2:19" x14ac:dyDescent="0.25">
      <c r="B51" s="14">
        <v>150024</v>
      </c>
      <c r="C51" s="23" t="str">
        <f t="shared" si="0"/>
        <v>ГБУЗ "Родильный дом №2"</v>
      </c>
      <c r="D51" s="23" t="str">
        <f t="shared" si="1"/>
        <v>КС</v>
      </c>
      <c r="E51" s="55">
        <v>20171005</v>
      </c>
      <c r="F51" s="23" t="str">
        <f t="shared" si="2"/>
        <v>Кесарево сечение</v>
      </c>
      <c r="G51" s="19">
        <v>560</v>
      </c>
      <c r="H51" s="19">
        <v>240</v>
      </c>
      <c r="I51" s="25">
        <f t="shared" si="3"/>
        <v>800</v>
      </c>
      <c r="J51" s="23">
        <f t="shared" si="4"/>
        <v>1.01</v>
      </c>
      <c r="K51" s="149">
        <f t="shared" si="5"/>
        <v>0.88</v>
      </c>
      <c r="L51" s="93">
        <f t="shared" si="6"/>
        <v>15917.519200000001</v>
      </c>
      <c r="M51" s="93">
        <f t="shared" si="7"/>
        <v>8913810.7520000003</v>
      </c>
      <c r="N51" s="93">
        <f t="shared" si="8"/>
        <v>3820204.608</v>
      </c>
      <c r="O51" s="93">
        <f t="shared" si="9"/>
        <v>12734015.359999999</v>
      </c>
      <c r="P51" s="23" t="str">
        <f t="shared" si="10"/>
        <v>Акушерство и гинекология</v>
      </c>
      <c r="Q51" s="23">
        <f t="shared" si="11"/>
        <v>0.8</v>
      </c>
      <c r="R51" s="63" t="s">
        <v>513</v>
      </c>
      <c r="S51" s="23">
        <f t="shared" si="12"/>
        <v>808</v>
      </c>
    </row>
    <row r="52" spans="2:19" x14ac:dyDescent="0.25">
      <c r="B52" s="85">
        <v>150112</v>
      </c>
      <c r="C52" s="23" t="str">
        <f t="shared" si="0"/>
        <v>ГБУЗ "Моздокская ЦРБ"</v>
      </c>
      <c r="D52" s="23" t="str">
        <f t="shared" si="1"/>
        <v>КС</v>
      </c>
      <c r="E52" s="55">
        <v>20171005</v>
      </c>
      <c r="F52" s="23" t="str">
        <f t="shared" si="2"/>
        <v>Кесарево сечение</v>
      </c>
      <c r="G52" s="19">
        <v>232</v>
      </c>
      <c r="H52" s="19">
        <v>1</v>
      </c>
      <c r="I52" s="25">
        <f t="shared" si="3"/>
        <v>233</v>
      </c>
      <c r="J52" s="23">
        <f t="shared" si="4"/>
        <v>1.01</v>
      </c>
      <c r="K52" s="149">
        <f t="shared" si="5"/>
        <v>0.88</v>
      </c>
      <c r="L52" s="93">
        <f t="shared" si="6"/>
        <v>15917.519200000001</v>
      </c>
      <c r="M52" s="93">
        <f t="shared" si="7"/>
        <v>3692864.4544000002</v>
      </c>
      <c r="N52" s="93">
        <f t="shared" si="8"/>
        <v>15917.519200000001</v>
      </c>
      <c r="O52" s="93">
        <f t="shared" si="9"/>
        <v>3708781.9736000001</v>
      </c>
      <c r="P52" s="23" t="str">
        <f t="shared" si="10"/>
        <v>Акушерство и гинекология</v>
      </c>
      <c r="Q52" s="23">
        <f t="shared" si="11"/>
        <v>0.8</v>
      </c>
      <c r="R52" s="63" t="s">
        <v>514</v>
      </c>
      <c r="S52" s="23">
        <f t="shared" si="12"/>
        <v>235.33</v>
      </c>
    </row>
    <row r="53" spans="2:19" x14ac:dyDescent="0.25">
      <c r="B53" s="85">
        <v>150001</v>
      </c>
      <c r="C53" s="23" t="str">
        <f t="shared" si="0"/>
        <v>ГБУЗ "РКБ"</v>
      </c>
      <c r="D53" s="23" t="str">
        <f t="shared" si="1"/>
        <v>КС</v>
      </c>
      <c r="E53" s="55">
        <v>20171005</v>
      </c>
      <c r="F53" s="23" t="str">
        <f t="shared" si="2"/>
        <v>Кесарево сечение</v>
      </c>
      <c r="G53" s="19">
        <v>479</v>
      </c>
      <c r="H53" s="19">
        <v>120</v>
      </c>
      <c r="I53" s="25">
        <f t="shared" si="3"/>
        <v>599</v>
      </c>
      <c r="J53" s="23">
        <f t="shared" si="4"/>
        <v>1.01</v>
      </c>
      <c r="K53" s="149">
        <f t="shared" si="5"/>
        <v>1</v>
      </c>
      <c r="L53" s="93">
        <f t="shared" si="6"/>
        <v>18088.09</v>
      </c>
      <c r="M53" s="93">
        <f t="shared" si="7"/>
        <v>8664195.1099999994</v>
      </c>
      <c r="N53" s="93">
        <f t="shared" si="8"/>
        <v>2170570.7999999998</v>
      </c>
      <c r="O53" s="93">
        <f t="shared" si="9"/>
        <v>10834765.91</v>
      </c>
      <c r="P53" s="23" t="str">
        <f t="shared" si="10"/>
        <v>Акушерство и гинекология</v>
      </c>
      <c r="Q53" s="23">
        <f t="shared" si="11"/>
        <v>0.8</v>
      </c>
      <c r="R53" s="63" t="s">
        <v>514</v>
      </c>
      <c r="S53" s="23">
        <f t="shared" si="12"/>
        <v>604.99</v>
      </c>
    </row>
    <row r="54" spans="2:19" x14ac:dyDescent="0.25">
      <c r="B54" s="85">
        <v>150012</v>
      </c>
      <c r="C54" s="23" t="str">
        <f t="shared" si="0"/>
        <v>ГБУЗ "Кировская ЦРБ"</v>
      </c>
      <c r="D54" s="23" t="str">
        <f t="shared" si="1"/>
        <v>КС</v>
      </c>
      <c r="E54" s="55">
        <v>20171005</v>
      </c>
      <c r="F54" s="23" t="str">
        <f t="shared" si="2"/>
        <v>Кесарево сечение</v>
      </c>
      <c r="G54" s="19">
        <v>14</v>
      </c>
      <c r="H54" s="19"/>
      <c r="I54" s="25">
        <f t="shared" si="3"/>
        <v>14</v>
      </c>
      <c r="J54" s="23">
        <f t="shared" si="4"/>
        <v>1.01</v>
      </c>
      <c r="K54" s="149">
        <f t="shared" si="5"/>
        <v>0.875</v>
      </c>
      <c r="L54" s="93">
        <f t="shared" si="6"/>
        <v>15827.078750000001</v>
      </c>
      <c r="M54" s="93">
        <f t="shared" si="7"/>
        <v>221579.10250000001</v>
      </c>
      <c r="N54" s="93">
        <f t="shared" si="8"/>
        <v>0</v>
      </c>
      <c r="O54" s="93">
        <f t="shared" si="9"/>
        <v>221579.10250000001</v>
      </c>
      <c r="P54" s="23" t="str">
        <f t="shared" si="10"/>
        <v>Акушерство и гинекология</v>
      </c>
      <c r="Q54" s="23">
        <f t="shared" si="11"/>
        <v>0.8</v>
      </c>
      <c r="R54" s="63" t="s">
        <v>514</v>
      </c>
      <c r="S54" s="23">
        <f t="shared" si="12"/>
        <v>14.14</v>
      </c>
    </row>
    <row r="55" spans="2:19" x14ac:dyDescent="0.25">
      <c r="B55" s="14">
        <v>150007</v>
      </c>
      <c r="C55" s="23" t="str">
        <f t="shared" si="0"/>
        <v>ГБУЗ "Алагирская ЦРБ"</v>
      </c>
      <c r="D55" s="23" t="str">
        <f t="shared" si="1"/>
        <v>КС</v>
      </c>
      <c r="E55" s="62">
        <v>20171005</v>
      </c>
      <c r="F55" s="23" t="str">
        <f t="shared" si="2"/>
        <v>Кесарево сечение</v>
      </c>
      <c r="G55" s="19">
        <v>12</v>
      </c>
      <c r="H55" s="19">
        <v>3</v>
      </c>
      <c r="I55" s="25">
        <f t="shared" si="3"/>
        <v>15</v>
      </c>
      <c r="J55" s="23">
        <f t="shared" si="4"/>
        <v>1.01</v>
      </c>
      <c r="K55" s="149">
        <f t="shared" si="5"/>
        <v>0.875</v>
      </c>
      <c r="L55" s="93">
        <f t="shared" si="6"/>
        <v>15827.078750000001</v>
      </c>
      <c r="M55" s="93">
        <f t="shared" si="7"/>
        <v>189924.94500000001</v>
      </c>
      <c r="N55" s="93">
        <f t="shared" si="8"/>
        <v>47481.236250000002</v>
      </c>
      <c r="O55" s="93">
        <f t="shared" si="9"/>
        <v>237406.18125000002</v>
      </c>
      <c r="P55" s="23" t="str">
        <f t="shared" si="10"/>
        <v>Акушерство и гинекология</v>
      </c>
      <c r="Q55" s="23">
        <f t="shared" si="11"/>
        <v>0.8</v>
      </c>
      <c r="R55" s="63" t="s">
        <v>514</v>
      </c>
      <c r="S55" s="23">
        <f t="shared" si="12"/>
        <v>15.15</v>
      </c>
    </row>
    <row r="56" spans="2:19" x14ac:dyDescent="0.25">
      <c r="B56" s="14">
        <v>150014</v>
      </c>
      <c r="C56" s="23" t="str">
        <f t="shared" si="0"/>
        <v>ГБУЗ "Правобережная ЦРКБ"</v>
      </c>
      <c r="D56" s="23" t="str">
        <f t="shared" si="1"/>
        <v>КС</v>
      </c>
      <c r="E56" s="62">
        <v>20171005</v>
      </c>
      <c r="F56" s="23" t="str">
        <f t="shared" si="2"/>
        <v>Кесарево сечение</v>
      </c>
      <c r="G56" s="19">
        <v>143</v>
      </c>
      <c r="H56" s="19">
        <v>7</v>
      </c>
      <c r="I56" s="25">
        <f t="shared" si="3"/>
        <v>150</v>
      </c>
      <c r="J56" s="23">
        <f t="shared" si="4"/>
        <v>1.01</v>
      </c>
      <c r="K56" s="149">
        <f t="shared" si="5"/>
        <v>0.95099999999999996</v>
      </c>
      <c r="L56" s="93">
        <f t="shared" si="6"/>
        <v>17201.773590000001</v>
      </c>
      <c r="M56" s="93">
        <f t="shared" si="7"/>
        <v>2459853.6233700002</v>
      </c>
      <c r="N56" s="93">
        <f t="shared" si="8"/>
        <v>120412.41513000001</v>
      </c>
      <c r="O56" s="93">
        <f t="shared" si="9"/>
        <v>2580266.0385000003</v>
      </c>
      <c r="P56" s="23" t="str">
        <f t="shared" si="10"/>
        <v>Акушерство и гинекология</v>
      </c>
      <c r="Q56" s="23">
        <f t="shared" si="11"/>
        <v>0.8</v>
      </c>
      <c r="R56" s="63" t="s">
        <v>514</v>
      </c>
      <c r="S56" s="23">
        <f t="shared" si="12"/>
        <v>151.5</v>
      </c>
    </row>
    <row r="57" spans="2:19" x14ac:dyDescent="0.25">
      <c r="B57" s="85">
        <v>150009</v>
      </c>
      <c r="C57" s="23" t="str">
        <f t="shared" si="0"/>
        <v>ГБУЗ "Ардонская ЦРБ"</v>
      </c>
      <c r="D57" s="23" t="str">
        <f t="shared" si="1"/>
        <v>КС</v>
      </c>
      <c r="E57" s="55">
        <v>20171006</v>
      </c>
      <c r="F57" s="23" t="str">
        <f t="shared" si="2"/>
        <v>Осложнения послеродового периода</v>
      </c>
      <c r="G57" s="19">
        <v>10</v>
      </c>
      <c r="H57" s="19"/>
      <c r="I57" s="25">
        <f t="shared" si="3"/>
        <v>10</v>
      </c>
      <c r="J57" s="23">
        <f t="shared" si="4"/>
        <v>0.74</v>
      </c>
      <c r="K57" s="149">
        <f t="shared" si="5"/>
        <v>0.95099999999999996</v>
      </c>
      <c r="L57" s="93">
        <f t="shared" si="6"/>
        <v>12603.279659999998</v>
      </c>
      <c r="M57" s="93">
        <f t="shared" si="7"/>
        <v>126032.79659999999</v>
      </c>
      <c r="N57" s="93">
        <f t="shared" si="8"/>
        <v>0</v>
      </c>
      <c r="O57" s="93">
        <f t="shared" si="9"/>
        <v>126032.79659999999</v>
      </c>
      <c r="P57" s="23" t="str">
        <f t="shared" si="10"/>
        <v>Акушерство и гинекология</v>
      </c>
      <c r="Q57" s="23">
        <f t="shared" si="11"/>
        <v>0.8</v>
      </c>
      <c r="R57" s="63" t="s">
        <v>90</v>
      </c>
      <c r="S57" s="23">
        <f t="shared" si="12"/>
        <v>7.4</v>
      </c>
    </row>
    <row r="58" spans="2:19" x14ac:dyDescent="0.25">
      <c r="B58" s="14">
        <v>150024</v>
      </c>
      <c r="C58" s="23" t="str">
        <f t="shared" si="0"/>
        <v>ГБУЗ "Родильный дом №2"</v>
      </c>
      <c r="D58" s="23" t="str">
        <f t="shared" si="1"/>
        <v>КС</v>
      </c>
      <c r="E58" s="55">
        <v>20171006</v>
      </c>
      <c r="F58" s="23" t="str">
        <f t="shared" si="2"/>
        <v>Осложнения послеродового периода</v>
      </c>
      <c r="G58" s="19">
        <v>18</v>
      </c>
      <c r="H58" s="19">
        <v>7</v>
      </c>
      <c r="I58" s="25">
        <f t="shared" si="3"/>
        <v>25</v>
      </c>
      <c r="J58" s="23">
        <f t="shared" si="4"/>
        <v>0.74</v>
      </c>
      <c r="K58" s="149">
        <f t="shared" si="5"/>
        <v>0.88</v>
      </c>
      <c r="L58" s="93">
        <f t="shared" si="6"/>
        <v>11662.3408</v>
      </c>
      <c r="M58" s="93">
        <f t="shared" si="7"/>
        <v>209922.13440000001</v>
      </c>
      <c r="N58" s="93">
        <f t="shared" si="8"/>
        <v>81636.385599999994</v>
      </c>
      <c r="O58" s="93">
        <f t="shared" si="9"/>
        <v>291558.52</v>
      </c>
      <c r="P58" s="23" t="str">
        <f t="shared" si="10"/>
        <v>Акушерство и гинекология</v>
      </c>
      <c r="Q58" s="23">
        <f t="shared" si="11"/>
        <v>0.8</v>
      </c>
      <c r="R58" s="63" t="s">
        <v>209</v>
      </c>
      <c r="S58" s="23">
        <f t="shared" si="12"/>
        <v>18.5</v>
      </c>
    </row>
    <row r="59" spans="2:19" x14ac:dyDescent="0.25">
      <c r="B59" s="85">
        <v>150001</v>
      </c>
      <c r="C59" s="23" t="str">
        <f t="shared" si="0"/>
        <v>ГБУЗ "РКБ"</v>
      </c>
      <c r="D59" s="23" t="str">
        <f t="shared" si="1"/>
        <v>КС</v>
      </c>
      <c r="E59" s="55">
        <v>20171006</v>
      </c>
      <c r="F59" s="23" t="str">
        <f t="shared" si="2"/>
        <v>Осложнения послеродового периода</v>
      </c>
      <c r="G59" s="19">
        <v>69</v>
      </c>
      <c r="H59" s="19">
        <v>20</v>
      </c>
      <c r="I59" s="25">
        <f t="shared" si="3"/>
        <v>89</v>
      </c>
      <c r="J59" s="23">
        <f t="shared" si="4"/>
        <v>0.74</v>
      </c>
      <c r="K59" s="149">
        <f t="shared" si="5"/>
        <v>1</v>
      </c>
      <c r="L59" s="93">
        <f t="shared" si="6"/>
        <v>13252.66</v>
      </c>
      <c r="M59" s="93">
        <f t="shared" si="7"/>
        <v>914433.54</v>
      </c>
      <c r="N59" s="93">
        <f t="shared" si="8"/>
        <v>265053.2</v>
      </c>
      <c r="O59" s="93">
        <f t="shared" si="9"/>
        <v>1179486.74</v>
      </c>
      <c r="P59" s="23" t="str">
        <f t="shared" si="10"/>
        <v>Акушерство и гинекология</v>
      </c>
      <c r="Q59" s="23">
        <f t="shared" si="11"/>
        <v>0.8</v>
      </c>
      <c r="R59" s="63" t="s">
        <v>90</v>
      </c>
      <c r="S59" s="23">
        <f t="shared" si="12"/>
        <v>65.86</v>
      </c>
    </row>
    <row r="60" spans="2:19" x14ac:dyDescent="0.25">
      <c r="B60" s="85">
        <v>150012</v>
      </c>
      <c r="C60" s="23" t="str">
        <f t="shared" si="0"/>
        <v>ГБУЗ "Кировская ЦРБ"</v>
      </c>
      <c r="D60" s="23" t="str">
        <f t="shared" si="1"/>
        <v>КС</v>
      </c>
      <c r="E60" s="55">
        <v>20171006</v>
      </c>
      <c r="F60" s="23" t="str">
        <f t="shared" si="2"/>
        <v>Осложнения послеродового периода</v>
      </c>
      <c r="G60" s="19">
        <v>5</v>
      </c>
      <c r="H60" s="19"/>
      <c r="I60" s="25">
        <f t="shared" si="3"/>
        <v>5</v>
      </c>
      <c r="J60" s="23">
        <f t="shared" si="4"/>
        <v>0.74</v>
      </c>
      <c r="K60" s="149">
        <f t="shared" si="5"/>
        <v>0.875</v>
      </c>
      <c r="L60" s="93">
        <f t="shared" si="6"/>
        <v>11596.077499999999</v>
      </c>
      <c r="M60" s="93">
        <f t="shared" si="7"/>
        <v>57980.387499999997</v>
      </c>
      <c r="N60" s="93">
        <f t="shared" si="8"/>
        <v>0</v>
      </c>
      <c r="O60" s="93">
        <f t="shared" si="9"/>
        <v>57980.387499999997</v>
      </c>
      <c r="P60" s="23" t="str">
        <f t="shared" si="10"/>
        <v>Акушерство и гинекология</v>
      </c>
      <c r="Q60" s="23">
        <f t="shared" si="11"/>
        <v>0.8</v>
      </c>
      <c r="R60" s="63" t="s">
        <v>90</v>
      </c>
      <c r="S60" s="23">
        <f t="shared" si="12"/>
        <v>3.7</v>
      </c>
    </row>
    <row r="61" spans="2:19" x14ac:dyDescent="0.25">
      <c r="B61" s="85">
        <v>150001</v>
      </c>
      <c r="C61" s="23" t="str">
        <f t="shared" si="0"/>
        <v>ГБУЗ "РКБ"</v>
      </c>
      <c r="D61" s="23" t="str">
        <f t="shared" si="1"/>
        <v>КС</v>
      </c>
      <c r="E61" s="55">
        <v>20171007</v>
      </c>
      <c r="F61" s="23" t="str">
        <f t="shared" si="2"/>
        <v>Послеродовой сепсис</v>
      </c>
      <c r="G61" s="19">
        <v>1</v>
      </c>
      <c r="H61" s="19">
        <v>0</v>
      </c>
      <c r="I61" s="25">
        <f t="shared" si="3"/>
        <v>1</v>
      </c>
      <c r="J61" s="23">
        <f t="shared" si="4"/>
        <v>3.21</v>
      </c>
      <c r="K61" s="149">
        <f t="shared" si="5"/>
        <v>1</v>
      </c>
      <c r="L61" s="93">
        <f t="shared" si="6"/>
        <v>57487.89</v>
      </c>
      <c r="M61" s="93">
        <f t="shared" si="7"/>
        <v>57487.89</v>
      </c>
      <c r="N61" s="93">
        <f t="shared" si="8"/>
        <v>0</v>
      </c>
      <c r="O61" s="93">
        <f t="shared" si="9"/>
        <v>57487.89</v>
      </c>
      <c r="P61" s="23" t="str">
        <f t="shared" si="10"/>
        <v>Акушерство и гинекология</v>
      </c>
      <c r="Q61" s="23">
        <f t="shared" si="11"/>
        <v>0.8</v>
      </c>
      <c r="R61" s="63" t="s">
        <v>90</v>
      </c>
      <c r="S61" s="23">
        <f t="shared" si="12"/>
        <v>3.21</v>
      </c>
    </row>
    <row r="62" spans="2:19" x14ac:dyDescent="0.25">
      <c r="B62" s="85">
        <v>150013</v>
      </c>
      <c r="C62" s="23" t="str">
        <f t="shared" si="0"/>
        <v>НУЗ "Узловая больница на ст. Владикавказ ОАО "РЖД"</v>
      </c>
      <c r="D62" s="23" t="str">
        <f t="shared" si="1"/>
        <v>КС</v>
      </c>
      <c r="E62" s="55">
        <v>20171008</v>
      </c>
      <c r="F62" s="23" t="str">
        <f t="shared" si="2"/>
        <v>Воспалительные болезни женских половых органов</v>
      </c>
      <c r="G62" s="19">
        <v>174</v>
      </c>
      <c r="H62" s="19">
        <v>75</v>
      </c>
      <c r="I62" s="25">
        <f t="shared" si="3"/>
        <v>249</v>
      </c>
      <c r="J62" s="23">
        <f t="shared" si="4"/>
        <v>0.71</v>
      </c>
      <c r="K62" s="149">
        <f t="shared" si="5"/>
        <v>0.88</v>
      </c>
      <c r="L62" s="93">
        <f t="shared" si="6"/>
        <v>11189.5432</v>
      </c>
      <c r="M62" s="93">
        <f t="shared" si="7"/>
        <v>1946980.5168000001</v>
      </c>
      <c r="N62" s="93">
        <f t="shared" si="8"/>
        <v>839215.74</v>
      </c>
      <c r="O62" s="93">
        <f t="shared" si="9"/>
        <v>2786196.2568000001</v>
      </c>
      <c r="P62" s="23" t="str">
        <f t="shared" si="10"/>
        <v>Акушерство и гинекология</v>
      </c>
      <c r="Q62" s="23">
        <f t="shared" si="11"/>
        <v>0.8</v>
      </c>
      <c r="R62" s="63" t="s">
        <v>90</v>
      </c>
      <c r="S62" s="23">
        <f t="shared" si="12"/>
        <v>176.79</v>
      </c>
    </row>
    <row r="63" spans="2:19" x14ac:dyDescent="0.25">
      <c r="B63" s="85">
        <v>150113</v>
      </c>
      <c r="C63" s="23" t="str">
        <f t="shared" si="0"/>
        <v>ФГКУ "412 ВГ" Минобороны России"</v>
      </c>
      <c r="D63" s="23" t="str">
        <f t="shared" si="1"/>
        <v>КС</v>
      </c>
      <c r="E63" s="55">
        <v>20171008</v>
      </c>
      <c r="F63" s="23" t="str">
        <f t="shared" si="2"/>
        <v>Воспалительные болезни женских половых органов</v>
      </c>
      <c r="G63" s="19">
        <v>3</v>
      </c>
      <c r="H63" s="19">
        <v>1</v>
      </c>
      <c r="I63" s="25">
        <f t="shared" si="3"/>
        <v>4</v>
      </c>
      <c r="J63" s="23">
        <f t="shared" si="4"/>
        <v>0.71</v>
      </c>
      <c r="K63" s="149">
        <f t="shared" si="5"/>
        <v>0.7</v>
      </c>
      <c r="L63" s="93">
        <f t="shared" si="6"/>
        <v>8900.7729999999992</v>
      </c>
      <c r="M63" s="93">
        <f t="shared" si="7"/>
        <v>26702.318999999996</v>
      </c>
      <c r="N63" s="93">
        <f t="shared" si="8"/>
        <v>8900.7729999999992</v>
      </c>
      <c r="O63" s="93">
        <f t="shared" si="9"/>
        <v>35603.091999999997</v>
      </c>
      <c r="P63" s="23" t="str">
        <f t="shared" si="10"/>
        <v>Акушерство и гинекология</v>
      </c>
      <c r="Q63" s="23">
        <f t="shared" si="11"/>
        <v>0.8</v>
      </c>
      <c r="R63" s="63" t="s">
        <v>90</v>
      </c>
      <c r="S63" s="23">
        <f t="shared" si="12"/>
        <v>2.84</v>
      </c>
    </row>
    <row r="64" spans="2:19" x14ac:dyDescent="0.25">
      <c r="B64" s="85">
        <v>150009</v>
      </c>
      <c r="C64" s="23" t="str">
        <f t="shared" si="0"/>
        <v>ГБУЗ "Ардонская ЦРБ"</v>
      </c>
      <c r="D64" s="23" t="str">
        <f t="shared" si="1"/>
        <v>КС</v>
      </c>
      <c r="E64" s="55">
        <v>20171008</v>
      </c>
      <c r="F64" s="23" t="str">
        <f t="shared" si="2"/>
        <v>Воспалительные болезни женских половых органов</v>
      </c>
      <c r="G64" s="19">
        <v>117</v>
      </c>
      <c r="H64" s="19">
        <v>3</v>
      </c>
      <c r="I64" s="25">
        <f t="shared" si="3"/>
        <v>120</v>
      </c>
      <c r="J64" s="23">
        <f t="shared" si="4"/>
        <v>0.71</v>
      </c>
      <c r="K64" s="149">
        <f t="shared" si="5"/>
        <v>0.95099999999999996</v>
      </c>
      <c r="L64" s="93">
        <f t="shared" si="6"/>
        <v>12092.33589</v>
      </c>
      <c r="M64" s="93">
        <f t="shared" si="7"/>
        <v>1414803.2991299999</v>
      </c>
      <c r="N64" s="93">
        <f t="shared" si="8"/>
        <v>36277.007669999999</v>
      </c>
      <c r="O64" s="93">
        <f t="shared" si="9"/>
        <v>1451080.3067999999</v>
      </c>
      <c r="P64" s="23" t="str">
        <f t="shared" si="10"/>
        <v>Акушерство и гинекология</v>
      </c>
      <c r="Q64" s="23">
        <f t="shared" si="11"/>
        <v>0.8</v>
      </c>
      <c r="R64" s="63" t="s">
        <v>90</v>
      </c>
      <c r="S64" s="23">
        <f t="shared" si="12"/>
        <v>85.199999999999989</v>
      </c>
    </row>
    <row r="65" spans="2:19" x14ac:dyDescent="0.25">
      <c r="B65" s="85">
        <v>150003</v>
      </c>
      <c r="C65" s="23" t="str">
        <f t="shared" ref="C65:C121" si="13">IF(B65&gt;0,VLOOKUP(B65,LPU,2,0),"")</f>
        <v>ГБУЗ "КБСП"</v>
      </c>
      <c r="D65" s="23" t="str">
        <f t="shared" ref="D65:D121" si="14">IF(E65&gt;0,VLOOKUP(E65,KSG,6,0),"")</f>
        <v>КС</v>
      </c>
      <c r="E65" s="55">
        <v>20171008</v>
      </c>
      <c r="F65" s="23" t="str">
        <f t="shared" ref="F65:F121" si="15">IF(E65&gt;0,VLOOKUP(E65,KSG,2,0),"")</f>
        <v>Воспалительные болезни женских половых органов</v>
      </c>
      <c r="G65" s="19">
        <v>242</v>
      </c>
      <c r="H65" s="19">
        <v>103</v>
      </c>
      <c r="I65" s="25">
        <f t="shared" ref="I65:I121" si="16">G65+H65</f>
        <v>345</v>
      </c>
      <c r="J65" s="23">
        <f t="shared" ref="J65:J121" si="17">IF(E65&gt;0,VLOOKUP(E65,KSG,3,0),"")</f>
        <v>0.71</v>
      </c>
      <c r="K65" s="149">
        <f t="shared" ref="K65:K121" si="18">IF(VLOOKUP(E65,KSG,7,0)=1,IF(D65="КС",VLOOKUP(B65,LPU,3,0),VLOOKUP(B65,LPU,4,0)),1)</f>
        <v>1.4</v>
      </c>
      <c r="L65" s="93">
        <f t="shared" ref="L65:L121" si="19">IF(D65="КС",K65*J65*$D$2,K65*J65*$D$3)</f>
        <v>17801.545999999998</v>
      </c>
      <c r="M65" s="93">
        <f t="shared" ref="M65:M121" si="20">L65*G65</f>
        <v>4307974.1319999993</v>
      </c>
      <c r="N65" s="93">
        <f t="shared" ref="N65:N121" si="21">L65*H65</f>
        <v>1833559.2379999999</v>
      </c>
      <c r="O65" s="93">
        <f t="shared" ref="O65:O121" si="22">M65+N65</f>
        <v>6141533.3699999992</v>
      </c>
      <c r="P65" s="23" t="str">
        <f t="shared" ref="P65:P121" si="23">IF(E65&gt;0,VLOOKUP(E65,KSG,4,0),"")</f>
        <v>Акушерство и гинекология</v>
      </c>
      <c r="Q65" s="23">
        <f t="shared" ref="Q65:Q121" si="24">IF(E65&gt;0,VLOOKUP(E65,KSG,5,0),"")</f>
        <v>0.8</v>
      </c>
      <c r="R65" s="63" t="s">
        <v>90</v>
      </c>
      <c r="S65" s="23">
        <f t="shared" ref="S65:S121" si="25">I65*J65</f>
        <v>244.95</v>
      </c>
    </row>
    <row r="66" spans="2:19" x14ac:dyDescent="0.25">
      <c r="B66" s="85">
        <v>150112</v>
      </c>
      <c r="C66" s="23" t="str">
        <f t="shared" si="13"/>
        <v>ГБУЗ "Моздокская ЦРБ"</v>
      </c>
      <c r="D66" s="23" t="str">
        <f t="shared" si="14"/>
        <v>КС</v>
      </c>
      <c r="E66" s="55">
        <v>20171008</v>
      </c>
      <c r="F66" s="23" t="str">
        <f t="shared" si="15"/>
        <v>Воспалительные болезни женских половых органов</v>
      </c>
      <c r="G66" s="19">
        <v>90</v>
      </c>
      <c r="H66" s="19">
        <v>2</v>
      </c>
      <c r="I66" s="25">
        <f t="shared" si="16"/>
        <v>92</v>
      </c>
      <c r="J66" s="23">
        <f t="shared" si="17"/>
        <v>0.71</v>
      </c>
      <c r="K66" s="149">
        <f t="shared" si="18"/>
        <v>0.88</v>
      </c>
      <c r="L66" s="93">
        <f t="shared" si="19"/>
        <v>11189.5432</v>
      </c>
      <c r="M66" s="93">
        <f t="shared" si="20"/>
        <v>1007058.888</v>
      </c>
      <c r="N66" s="93">
        <f t="shared" si="21"/>
        <v>22379.0864</v>
      </c>
      <c r="O66" s="93">
        <f t="shared" si="22"/>
        <v>1029437.9744000001</v>
      </c>
      <c r="P66" s="23" t="str">
        <f t="shared" si="23"/>
        <v>Акушерство и гинекология</v>
      </c>
      <c r="Q66" s="23">
        <f t="shared" si="24"/>
        <v>0.8</v>
      </c>
      <c r="R66" s="63" t="s">
        <v>90</v>
      </c>
      <c r="S66" s="23">
        <f t="shared" si="25"/>
        <v>65.319999999999993</v>
      </c>
    </row>
    <row r="67" spans="2:19" ht="15.75" x14ac:dyDescent="0.25">
      <c r="B67" s="85">
        <v>150019</v>
      </c>
      <c r="C67" s="23" t="str">
        <f t="shared" si="13"/>
        <v>ГБУЗ "Дигорская ЦРБ"</v>
      </c>
      <c r="D67" s="23" t="str">
        <f t="shared" si="14"/>
        <v>КС</v>
      </c>
      <c r="E67" s="55">
        <v>20171008</v>
      </c>
      <c r="F67" s="23" t="str">
        <f t="shared" si="15"/>
        <v>Воспалительные болезни женских половых органов</v>
      </c>
      <c r="G67" s="38">
        <v>110</v>
      </c>
      <c r="H67" s="38">
        <v>3</v>
      </c>
      <c r="I67" s="25">
        <f t="shared" si="16"/>
        <v>113</v>
      </c>
      <c r="J67" s="23">
        <f t="shared" si="17"/>
        <v>0.71</v>
      </c>
      <c r="K67" s="149">
        <f t="shared" si="18"/>
        <v>0.875</v>
      </c>
      <c r="L67" s="93">
        <f t="shared" si="19"/>
        <v>11125.966249999999</v>
      </c>
      <c r="M67" s="93">
        <f t="shared" si="20"/>
        <v>1223856.2874999999</v>
      </c>
      <c r="N67" s="93">
        <f t="shared" si="21"/>
        <v>33377.89875</v>
      </c>
      <c r="O67" s="93">
        <f t="shared" si="22"/>
        <v>1257234.1862499998</v>
      </c>
      <c r="P67" s="23" t="str">
        <f t="shared" si="23"/>
        <v>Акушерство и гинекология</v>
      </c>
      <c r="Q67" s="23">
        <f t="shared" si="24"/>
        <v>0.8</v>
      </c>
      <c r="R67" s="63" t="s">
        <v>90</v>
      </c>
      <c r="S67" s="23">
        <f t="shared" si="25"/>
        <v>80.22999999999999</v>
      </c>
    </row>
    <row r="68" spans="2:19" x14ac:dyDescent="0.25">
      <c r="B68" s="85">
        <v>150001</v>
      </c>
      <c r="C68" s="23" t="str">
        <f t="shared" si="13"/>
        <v>ГБУЗ "РКБ"</v>
      </c>
      <c r="D68" s="23" t="str">
        <f t="shared" si="14"/>
        <v>КС</v>
      </c>
      <c r="E68" s="55">
        <v>20171008</v>
      </c>
      <c r="F68" s="23" t="str">
        <f t="shared" si="15"/>
        <v>Воспалительные болезни женских половых органов</v>
      </c>
      <c r="G68" s="19">
        <v>30</v>
      </c>
      <c r="H68" s="19">
        <v>8</v>
      </c>
      <c r="I68" s="25">
        <f t="shared" si="16"/>
        <v>38</v>
      </c>
      <c r="J68" s="23">
        <f t="shared" si="17"/>
        <v>0.71</v>
      </c>
      <c r="K68" s="149">
        <f t="shared" si="18"/>
        <v>1</v>
      </c>
      <c r="L68" s="93">
        <f t="shared" si="19"/>
        <v>12715.39</v>
      </c>
      <c r="M68" s="93">
        <f t="shared" si="20"/>
        <v>381461.69999999995</v>
      </c>
      <c r="N68" s="93">
        <f t="shared" si="21"/>
        <v>101723.12</v>
      </c>
      <c r="O68" s="93">
        <f t="shared" si="22"/>
        <v>483184.81999999995</v>
      </c>
      <c r="P68" s="23" t="str">
        <f t="shared" si="23"/>
        <v>Акушерство и гинекология</v>
      </c>
      <c r="Q68" s="23">
        <f t="shared" si="24"/>
        <v>0.8</v>
      </c>
      <c r="R68" s="63" t="s">
        <v>90</v>
      </c>
      <c r="S68" s="23">
        <f t="shared" si="25"/>
        <v>26.979999999999997</v>
      </c>
    </row>
    <row r="69" spans="2:19" ht="30" x14ac:dyDescent="0.25">
      <c r="B69" s="85">
        <v>150015</v>
      </c>
      <c r="C69" s="23" t="str">
        <f t="shared" si="13"/>
        <v>ФГБОУ ВО  СОГМА МЗ</v>
      </c>
      <c r="D69" s="23" t="str">
        <f t="shared" si="14"/>
        <v>КС</v>
      </c>
      <c r="E69" s="55">
        <v>20171008</v>
      </c>
      <c r="F69" s="23" t="str">
        <f t="shared" si="15"/>
        <v>Воспалительные болезни женских половых органов</v>
      </c>
      <c r="G69" s="19">
        <v>34</v>
      </c>
      <c r="H69" s="19">
        <v>6</v>
      </c>
      <c r="I69" s="25">
        <f t="shared" si="16"/>
        <v>40</v>
      </c>
      <c r="J69" s="23">
        <f t="shared" si="17"/>
        <v>0.71</v>
      </c>
      <c r="K69" s="149">
        <f t="shared" si="18"/>
        <v>1.4</v>
      </c>
      <c r="L69" s="93">
        <f t="shared" si="19"/>
        <v>17801.545999999998</v>
      </c>
      <c r="M69" s="93">
        <f t="shared" si="20"/>
        <v>605252.5639999999</v>
      </c>
      <c r="N69" s="93">
        <f t="shared" si="21"/>
        <v>106809.27599999998</v>
      </c>
      <c r="O69" s="93">
        <f t="shared" si="22"/>
        <v>712061.83999999985</v>
      </c>
      <c r="P69" s="23" t="str">
        <f t="shared" si="23"/>
        <v>Акушерство и гинекология</v>
      </c>
      <c r="Q69" s="23">
        <f t="shared" si="24"/>
        <v>0.8</v>
      </c>
      <c r="R69" s="114" t="s">
        <v>90</v>
      </c>
      <c r="S69" s="23">
        <f t="shared" si="25"/>
        <v>28.4</v>
      </c>
    </row>
    <row r="70" spans="2:19" x14ac:dyDescent="0.25">
      <c r="B70" s="85">
        <v>150012</v>
      </c>
      <c r="C70" s="23" t="str">
        <f t="shared" si="13"/>
        <v>ГБУЗ "Кировская ЦРБ"</v>
      </c>
      <c r="D70" s="23" t="str">
        <f t="shared" si="14"/>
        <v>КС</v>
      </c>
      <c r="E70" s="55">
        <v>20171008</v>
      </c>
      <c r="F70" s="23" t="str">
        <f t="shared" si="15"/>
        <v>Воспалительные болезни женских половых органов</v>
      </c>
      <c r="G70" s="19">
        <v>19</v>
      </c>
      <c r="H70" s="19">
        <v>1</v>
      </c>
      <c r="I70" s="25">
        <f t="shared" si="16"/>
        <v>20</v>
      </c>
      <c r="J70" s="23">
        <f t="shared" si="17"/>
        <v>0.71</v>
      </c>
      <c r="K70" s="149">
        <f t="shared" si="18"/>
        <v>0.875</v>
      </c>
      <c r="L70" s="93">
        <f t="shared" si="19"/>
        <v>11125.966249999999</v>
      </c>
      <c r="M70" s="93">
        <f t="shared" si="20"/>
        <v>211393.35874999998</v>
      </c>
      <c r="N70" s="93">
        <f t="shared" si="21"/>
        <v>11125.966249999999</v>
      </c>
      <c r="O70" s="93">
        <f t="shared" si="22"/>
        <v>222519.32499999998</v>
      </c>
      <c r="P70" s="23" t="str">
        <f t="shared" si="23"/>
        <v>Акушерство и гинекология</v>
      </c>
      <c r="Q70" s="23">
        <f t="shared" si="24"/>
        <v>0.8</v>
      </c>
      <c r="R70" s="63" t="s">
        <v>90</v>
      </c>
      <c r="S70" s="23">
        <f t="shared" si="25"/>
        <v>14.2</v>
      </c>
    </row>
    <row r="71" spans="2:19" ht="18.75" x14ac:dyDescent="0.3">
      <c r="B71" s="85">
        <v>150002</v>
      </c>
      <c r="C71" s="23" t="str">
        <f t="shared" si="13"/>
        <v>ГБУЗ "РДКБ"</v>
      </c>
      <c r="D71" s="23" t="str">
        <f t="shared" si="14"/>
        <v>КС</v>
      </c>
      <c r="E71" s="55">
        <v>20171008</v>
      </c>
      <c r="F71" s="23" t="str">
        <f t="shared" si="15"/>
        <v>Воспалительные болезни женских половых органов</v>
      </c>
      <c r="G71" s="45">
        <v>1</v>
      </c>
      <c r="H71" s="45">
        <v>1</v>
      </c>
      <c r="I71" s="25">
        <f t="shared" si="16"/>
        <v>2</v>
      </c>
      <c r="J71" s="23">
        <f t="shared" si="17"/>
        <v>0.71</v>
      </c>
      <c r="K71" s="149">
        <f t="shared" si="18"/>
        <v>1</v>
      </c>
      <c r="L71" s="93">
        <f t="shared" si="19"/>
        <v>12715.39</v>
      </c>
      <c r="M71" s="93">
        <f t="shared" si="20"/>
        <v>12715.39</v>
      </c>
      <c r="N71" s="93">
        <f t="shared" si="21"/>
        <v>12715.39</v>
      </c>
      <c r="O71" s="93">
        <f t="shared" si="22"/>
        <v>25430.78</v>
      </c>
      <c r="P71" s="23" t="str">
        <f t="shared" si="23"/>
        <v>Акушерство и гинекология</v>
      </c>
      <c r="Q71" s="23">
        <f t="shared" si="24"/>
        <v>0.8</v>
      </c>
      <c r="R71" s="63" t="s">
        <v>153</v>
      </c>
      <c r="S71" s="23">
        <f t="shared" si="25"/>
        <v>1.42</v>
      </c>
    </row>
    <row r="72" spans="2:19" x14ac:dyDescent="0.25">
      <c r="B72" s="85">
        <v>150010</v>
      </c>
      <c r="C72" s="23" t="str">
        <f t="shared" si="13"/>
        <v>ГБУЗ "Ирафская ЦРБ"</v>
      </c>
      <c r="D72" s="23" t="str">
        <f t="shared" si="14"/>
        <v>КС</v>
      </c>
      <c r="E72" s="62">
        <v>20171008</v>
      </c>
      <c r="F72" s="23" t="str">
        <f t="shared" si="15"/>
        <v>Воспалительные болезни женских половых органов</v>
      </c>
      <c r="G72" s="19">
        <v>68</v>
      </c>
      <c r="H72" s="19">
        <v>3</v>
      </c>
      <c r="I72" s="25">
        <f t="shared" si="16"/>
        <v>71</v>
      </c>
      <c r="J72" s="23">
        <f t="shared" si="17"/>
        <v>0.71</v>
      </c>
      <c r="K72" s="149">
        <f t="shared" si="18"/>
        <v>0.8</v>
      </c>
      <c r="L72" s="93">
        <f t="shared" si="19"/>
        <v>10172.312</v>
      </c>
      <c r="M72" s="93">
        <f t="shared" si="20"/>
        <v>691717.21600000001</v>
      </c>
      <c r="N72" s="93">
        <f t="shared" si="21"/>
        <v>30516.936000000002</v>
      </c>
      <c r="O72" s="93">
        <f t="shared" si="22"/>
        <v>722234.152</v>
      </c>
      <c r="P72" s="23" t="str">
        <f t="shared" si="23"/>
        <v>Акушерство и гинекология</v>
      </c>
      <c r="Q72" s="23">
        <f t="shared" si="24"/>
        <v>0.8</v>
      </c>
      <c r="R72" s="63" t="s">
        <v>90</v>
      </c>
      <c r="S72" s="23">
        <f t="shared" si="25"/>
        <v>50.41</v>
      </c>
    </row>
    <row r="73" spans="2:19" x14ac:dyDescent="0.25">
      <c r="B73" s="14">
        <v>150007</v>
      </c>
      <c r="C73" s="23" t="str">
        <f t="shared" si="13"/>
        <v>ГБУЗ "Алагирская ЦРБ"</v>
      </c>
      <c r="D73" s="23" t="str">
        <f t="shared" si="14"/>
        <v>КС</v>
      </c>
      <c r="E73" s="62">
        <v>20171008</v>
      </c>
      <c r="F73" s="23" t="str">
        <f t="shared" si="15"/>
        <v>Воспалительные болезни женских половых органов</v>
      </c>
      <c r="G73" s="19">
        <v>100</v>
      </c>
      <c r="H73" s="19">
        <v>5</v>
      </c>
      <c r="I73" s="25">
        <f t="shared" si="16"/>
        <v>105</v>
      </c>
      <c r="J73" s="23">
        <f t="shared" si="17"/>
        <v>0.71</v>
      </c>
      <c r="K73" s="149">
        <f t="shared" si="18"/>
        <v>0.875</v>
      </c>
      <c r="L73" s="93">
        <f t="shared" si="19"/>
        <v>11125.966249999999</v>
      </c>
      <c r="M73" s="93">
        <f t="shared" si="20"/>
        <v>1112596.625</v>
      </c>
      <c r="N73" s="93">
        <f t="shared" si="21"/>
        <v>55629.831249999996</v>
      </c>
      <c r="O73" s="93">
        <f t="shared" si="22"/>
        <v>1168226.45625</v>
      </c>
      <c r="P73" s="23" t="str">
        <f t="shared" si="23"/>
        <v>Акушерство и гинекология</v>
      </c>
      <c r="Q73" s="23">
        <f t="shared" si="24"/>
        <v>0.8</v>
      </c>
      <c r="R73" s="63" t="s">
        <v>90</v>
      </c>
      <c r="S73" s="23">
        <f t="shared" si="25"/>
        <v>74.55</v>
      </c>
    </row>
    <row r="74" spans="2:19" x14ac:dyDescent="0.25">
      <c r="B74" s="14">
        <v>150014</v>
      </c>
      <c r="C74" s="23" t="str">
        <f t="shared" si="13"/>
        <v>ГБУЗ "Правобережная ЦРКБ"</v>
      </c>
      <c r="D74" s="23" t="str">
        <f t="shared" si="14"/>
        <v>КС</v>
      </c>
      <c r="E74" s="62">
        <v>20171008</v>
      </c>
      <c r="F74" s="23" t="str">
        <f t="shared" si="15"/>
        <v>Воспалительные болезни женских половых органов</v>
      </c>
      <c r="G74" s="19">
        <v>19</v>
      </c>
      <c r="H74" s="19">
        <v>1</v>
      </c>
      <c r="I74" s="25">
        <f t="shared" si="16"/>
        <v>20</v>
      </c>
      <c r="J74" s="23">
        <f t="shared" si="17"/>
        <v>0.71</v>
      </c>
      <c r="K74" s="149">
        <f t="shared" si="18"/>
        <v>0.95099999999999996</v>
      </c>
      <c r="L74" s="93">
        <f t="shared" si="19"/>
        <v>12092.33589</v>
      </c>
      <c r="M74" s="93">
        <f t="shared" si="20"/>
        <v>229754.38191</v>
      </c>
      <c r="N74" s="93">
        <f t="shared" si="21"/>
        <v>12092.33589</v>
      </c>
      <c r="O74" s="93">
        <f t="shared" si="22"/>
        <v>241846.71779999998</v>
      </c>
      <c r="P74" s="23" t="str">
        <f t="shared" si="23"/>
        <v>Акушерство и гинекология</v>
      </c>
      <c r="Q74" s="23">
        <f t="shared" si="24"/>
        <v>0.8</v>
      </c>
      <c r="R74" s="63" t="s">
        <v>90</v>
      </c>
      <c r="S74" s="23">
        <f t="shared" si="25"/>
        <v>14.2</v>
      </c>
    </row>
    <row r="75" spans="2:19" x14ac:dyDescent="0.25">
      <c r="B75" s="85">
        <v>150013</v>
      </c>
      <c r="C75" s="23" t="str">
        <f t="shared" si="13"/>
        <v>НУЗ "Узловая больница на ст. Владикавказ ОАО "РЖД"</v>
      </c>
      <c r="D75" s="23" t="str">
        <f t="shared" si="14"/>
        <v>КС</v>
      </c>
      <c r="E75" s="55">
        <v>20171009</v>
      </c>
      <c r="F75" s="23" t="str">
        <f t="shared" si="15"/>
        <v>Доброкачественные новообразования, новообразования in situ, неопределенного и неизвестного характера женских половых органов</v>
      </c>
      <c r="G75" s="19">
        <v>9</v>
      </c>
      <c r="H75" s="19">
        <v>4</v>
      </c>
      <c r="I75" s="25">
        <f t="shared" si="16"/>
        <v>13</v>
      </c>
      <c r="J75" s="23">
        <f t="shared" si="17"/>
        <v>0.89</v>
      </c>
      <c r="K75" s="149">
        <f t="shared" si="18"/>
        <v>0.88</v>
      </c>
      <c r="L75" s="93">
        <f t="shared" si="19"/>
        <v>14026.328799999999</v>
      </c>
      <c r="M75" s="93">
        <f t="shared" si="20"/>
        <v>126236.9592</v>
      </c>
      <c r="N75" s="93">
        <f t="shared" si="21"/>
        <v>56105.315199999997</v>
      </c>
      <c r="O75" s="93">
        <f t="shared" si="22"/>
        <v>182342.27439999999</v>
      </c>
      <c r="P75" s="23" t="str">
        <f t="shared" si="23"/>
        <v>Акушерство и гинекология</v>
      </c>
      <c r="Q75" s="23">
        <f t="shared" si="24"/>
        <v>0.8</v>
      </c>
      <c r="R75" s="63" t="s">
        <v>90</v>
      </c>
      <c r="S75" s="23">
        <f t="shared" si="25"/>
        <v>11.57</v>
      </c>
    </row>
    <row r="76" spans="2:19" x14ac:dyDescent="0.25">
      <c r="B76" s="85">
        <v>150113</v>
      </c>
      <c r="C76" s="23" t="str">
        <f t="shared" si="13"/>
        <v>ФГКУ "412 ВГ" Минобороны России"</v>
      </c>
      <c r="D76" s="23" t="str">
        <f t="shared" si="14"/>
        <v>КС</v>
      </c>
      <c r="E76" s="55">
        <v>20171009</v>
      </c>
      <c r="F76" s="23" t="str">
        <f t="shared" si="15"/>
        <v>Доброкачественные новообразования, новообразования in situ, неопределенного и неизвестного характера женских половых органов</v>
      </c>
      <c r="G76" s="19">
        <v>2</v>
      </c>
      <c r="H76" s="19">
        <v>1</v>
      </c>
      <c r="I76" s="25">
        <f t="shared" si="16"/>
        <v>3</v>
      </c>
      <c r="J76" s="23">
        <f t="shared" si="17"/>
        <v>0.89</v>
      </c>
      <c r="K76" s="149">
        <f t="shared" si="18"/>
        <v>0.7</v>
      </c>
      <c r="L76" s="93">
        <f t="shared" si="19"/>
        <v>11157.307000000001</v>
      </c>
      <c r="M76" s="93">
        <f t="shared" si="20"/>
        <v>22314.614000000001</v>
      </c>
      <c r="N76" s="93">
        <f t="shared" si="21"/>
        <v>11157.307000000001</v>
      </c>
      <c r="O76" s="93">
        <f t="shared" si="22"/>
        <v>33471.921000000002</v>
      </c>
      <c r="P76" s="23" t="str">
        <f t="shared" si="23"/>
        <v>Акушерство и гинекология</v>
      </c>
      <c r="Q76" s="23">
        <f t="shared" si="24"/>
        <v>0.8</v>
      </c>
      <c r="R76" s="63" t="s">
        <v>90</v>
      </c>
      <c r="S76" s="23">
        <f t="shared" si="25"/>
        <v>2.67</v>
      </c>
    </row>
    <row r="77" spans="2:19" x14ac:dyDescent="0.25">
      <c r="B77" s="85">
        <v>150009</v>
      </c>
      <c r="C77" s="23" t="str">
        <f t="shared" si="13"/>
        <v>ГБУЗ "Ардонская ЦРБ"</v>
      </c>
      <c r="D77" s="23" t="str">
        <f t="shared" si="14"/>
        <v>КС</v>
      </c>
      <c r="E77" s="55">
        <v>20171009</v>
      </c>
      <c r="F77" s="23" t="str">
        <f t="shared" si="15"/>
        <v>Доброкачественные новообразования, новообразования in situ, неопределенного и неизвестного характера женских половых органов</v>
      </c>
      <c r="G77" s="19">
        <v>5</v>
      </c>
      <c r="H77" s="19"/>
      <c r="I77" s="25">
        <f t="shared" si="16"/>
        <v>5</v>
      </c>
      <c r="J77" s="23">
        <f t="shared" si="17"/>
        <v>0.89</v>
      </c>
      <c r="K77" s="149">
        <f t="shared" si="18"/>
        <v>0.95099999999999996</v>
      </c>
      <c r="L77" s="93">
        <f t="shared" si="19"/>
        <v>15157.998509999999</v>
      </c>
      <c r="M77" s="93">
        <f t="shared" si="20"/>
        <v>75789.992549999995</v>
      </c>
      <c r="N77" s="93">
        <f t="shared" si="21"/>
        <v>0</v>
      </c>
      <c r="O77" s="93">
        <f t="shared" si="22"/>
        <v>75789.992549999995</v>
      </c>
      <c r="P77" s="23" t="str">
        <f t="shared" si="23"/>
        <v>Акушерство и гинекология</v>
      </c>
      <c r="Q77" s="23">
        <f t="shared" si="24"/>
        <v>0.8</v>
      </c>
      <c r="R77" s="63" t="s">
        <v>90</v>
      </c>
      <c r="S77" s="23">
        <f t="shared" si="25"/>
        <v>4.45</v>
      </c>
    </row>
    <row r="78" spans="2:19" x14ac:dyDescent="0.25">
      <c r="B78" s="85">
        <v>150003</v>
      </c>
      <c r="C78" s="23" t="str">
        <f t="shared" si="13"/>
        <v>ГБУЗ "КБСП"</v>
      </c>
      <c r="D78" s="23" t="str">
        <f t="shared" si="14"/>
        <v>КС</v>
      </c>
      <c r="E78" s="55">
        <v>20171009</v>
      </c>
      <c r="F78" s="23" t="str">
        <f t="shared" si="15"/>
        <v>Доброкачественные новообразования, новообразования in situ, неопределенного и неизвестного характера женских половых органов</v>
      </c>
      <c r="G78" s="19">
        <v>63</v>
      </c>
      <c r="H78" s="19">
        <v>27</v>
      </c>
      <c r="I78" s="25">
        <f t="shared" si="16"/>
        <v>90</v>
      </c>
      <c r="J78" s="23">
        <f t="shared" si="17"/>
        <v>0.89</v>
      </c>
      <c r="K78" s="149">
        <f t="shared" si="18"/>
        <v>1.4</v>
      </c>
      <c r="L78" s="93">
        <f t="shared" si="19"/>
        <v>22314.614000000001</v>
      </c>
      <c r="M78" s="93">
        <f t="shared" si="20"/>
        <v>1405820.682</v>
      </c>
      <c r="N78" s="93">
        <f t="shared" si="21"/>
        <v>602494.57799999998</v>
      </c>
      <c r="O78" s="93">
        <f t="shared" si="22"/>
        <v>2008315.26</v>
      </c>
      <c r="P78" s="23" t="str">
        <f t="shared" si="23"/>
        <v>Акушерство и гинекология</v>
      </c>
      <c r="Q78" s="23">
        <f t="shared" si="24"/>
        <v>0.8</v>
      </c>
      <c r="R78" s="63" t="s">
        <v>90</v>
      </c>
      <c r="S78" s="23">
        <f t="shared" si="25"/>
        <v>80.099999999999994</v>
      </c>
    </row>
    <row r="79" spans="2:19" x14ac:dyDescent="0.25">
      <c r="B79" s="85">
        <v>150112</v>
      </c>
      <c r="C79" s="23" t="str">
        <f t="shared" si="13"/>
        <v>ГБУЗ "Моздокская ЦРБ"</v>
      </c>
      <c r="D79" s="23" t="str">
        <f t="shared" si="14"/>
        <v>КС</v>
      </c>
      <c r="E79" s="55">
        <v>20171009</v>
      </c>
      <c r="F79" s="23" t="str">
        <f t="shared" si="15"/>
        <v>Доброкачественные новообразования, новообразования in situ, неопределенного и неизвестного характера женских половых органов</v>
      </c>
      <c r="G79" s="19">
        <v>30</v>
      </c>
      <c r="H79" s="19"/>
      <c r="I79" s="25">
        <f t="shared" si="16"/>
        <v>30</v>
      </c>
      <c r="J79" s="23">
        <f t="shared" si="17"/>
        <v>0.89</v>
      </c>
      <c r="K79" s="149">
        <f t="shared" si="18"/>
        <v>0.88</v>
      </c>
      <c r="L79" s="93">
        <f t="shared" si="19"/>
        <v>14026.328799999999</v>
      </c>
      <c r="M79" s="93">
        <f t="shared" si="20"/>
        <v>420789.864</v>
      </c>
      <c r="N79" s="93">
        <f t="shared" si="21"/>
        <v>0</v>
      </c>
      <c r="O79" s="93">
        <f t="shared" si="22"/>
        <v>420789.864</v>
      </c>
      <c r="P79" s="23" t="str">
        <f t="shared" si="23"/>
        <v>Акушерство и гинекология</v>
      </c>
      <c r="Q79" s="23">
        <f t="shared" si="24"/>
        <v>0.8</v>
      </c>
      <c r="R79" s="63" t="s">
        <v>90</v>
      </c>
      <c r="S79" s="23">
        <f t="shared" si="25"/>
        <v>26.7</v>
      </c>
    </row>
    <row r="80" spans="2:19" x14ac:dyDescent="0.25">
      <c r="B80" s="85">
        <v>150001</v>
      </c>
      <c r="C80" s="23" t="str">
        <f t="shared" si="13"/>
        <v>ГБУЗ "РКБ"</v>
      </c>
      <c r="D80" s="23" t="str">
        <f t="shared" si="14"/>
        <v>КС</v>
      </c>
      <c r="E80" s="55">
        <v>20171009</v>
      </c>
      <c r="F80" s="23" t="str">
        <f t="shared" si="15"/>
        <v>Доброкачественные новообразования, новообразования in situ, неопределенного и неизвестного характера женских половых органов</v>
      </c>
      <c r="G80" s="19">
        <v>20</v>
      </c>
      <c r="H80" s="19">
        <v>5</v>
      </c>
      <c r="I80" s="25">
        <f t="shared" si="16"/>
        <v>25</v>
      </c>
      <c r="J80" s="23">
        <f t="shared" si="17"/>
        <v>0.89</v>
      </c>
      <c r="K80" s="149">
        <f t="shared" si="18"/>
        <v>1</v>
      </c>
      <c r="L80" s="93">
        <f t="shared" si="19"/>
        <v>15939.01</v>
      </c>
      <c r="M80" s="93">
        <f t="shared" si="20"/>
        <v>318780.2</v>
      </c>
      <c r="N80" s="93">
        <f t="shared" si="21"/>
        <v>79695.05</v>
      </c>
      <c r="O80" s="93">
        <f t="shared" si="22"/>
        <v>398475.25</v>
      </c>
      <c r="P80" s="23" t="str">
        <f t="shared" si="23"/>
        <v>Акушерство и гинекология</v>
      </c>
      <c r="Q80" s="23">
        <f t="shared" si="24"/>
        <v>0.8</v>
      </c>
      <c r="R80" s="63" t="s">
        <v>90</v>
      </c>
      <c r="S80" s="23">
        <f t="shared" si="25"/>
        <v>22.25</v>
      </c>
    </row>
    <row r="81" spans="2:19" x14ac:dyDescent="0.25">
      <c r="B81" s="85">
        <v>150013</v>
      </c>
      <c r="C81" s="23" t="str">
        <f t="shared" si="13"/>
        <v>НУЗ "Узловая больница на ст. Владикавказ ОАО "РЖД"</v>
      </c>
      <c r="D81" s="23" t="str">
        <f t="shared" si="14"/>
        <v>КС</v>
      </c>
      <c r="E81" s="55">
        <v>20171010</v>
      </c>
      <c r="F81" s="23" t="str">
        <f t="shared" si="15"/>
        <v>Другие болезни, врожденные аномалии, повреждения женских половых органов</v>
      </c>
      <c r="G81" s="19">
        <v>2</v>
      </c>
      <c r="H81" s="19">
        <v>1</v>
      </c>
      <c r="I81" s="25">
        <f t="shared" si="16"/>
        <v>3</v>
      </c>
      <c r="J81" s="23">
        <f t="shared" si="17"/>
        <v>0.46</v>
      </c>
      <c r="K81" s="149">
        <f t="shared" si="18"/>
        <v>0.88</v>
      </c>
      <c r="L81" s="93">
        <f t="shared" si="19"/>
        <v>7249.5631999999996</v>
      </c>
      <c r="M81" s="93">
        <f t="shared" si="20"/>
        <v>14499.126399999999</v>
      </c>
      <c r="N81" s="93">
        <f t="shared" si="21"/>
        <v>7249.5631999999996</v>
      </c>
      <c r="O81" s="93">
        <f t="shared" si="22"/>
        <v>21748.689599999998</v>
      </c>
      <c r="P81" s="23" t="str">
        <f t="shared" si="23"/>
        <v>Акушерство и гинекология</v>
      </c>
      <c r="Q81" s="23">
        <f t="shared" si="24"/>
        <v>0.8</v>
      </c>
      <c r="R81" s="63" t="s">
        <v>90</v>
      </c>
      <c r="S81" s="23">
        <f t="shared" si="25"/>
        <v>1.3800000000000001</v>
      </c>
    </row>
    <row r="82" spans="2:19" x14ac:dyDescent="0.25">
      <c r="B82" s="85">
        <v>150009</v>
      </c>
      <c r="C82" s="23" t="str">
        <f t="shared" si="13"/>
        <v>ГБУЗ "Ардонская ЦРБ"</v>
      </c>
      <c r="D82" s="23" t="str">
        <f t="shared" si="14"/>
        <v>КС</v>
      </c>
      <c r="E82" s="55">
        <v>20171010</v>
      </c>
      <c r="F82" s="23" t="str">
        <f t="shared" si="15"/>
        <v>Другие болезни, врожденные аномалии, повреждения женских половых органов</v>
      </c>
      <c r="G82" s="19">
        <v>10</v>
      </c>
      <c r="H82" s="19"/>
      <c r="I82" s="25">
        <f t="shared" si="16"/>
        <v>10</v>
      </c>
      <c r="J82" s="23">
        <f t="shared" si="17"/>
        <v>0.46</v>
      </c>
      <c r="K82" s="149">
        <f t="shared" si="18"/>
        <v>0.95099999999999996</v>
      </c>
      <c r="L82" s="93">
        <f t="shared" si="19"/>
        <v>7834.4711400000006</v>
      </c>
      <c r="M82" s="93">
        <f t="shared" si="20"/>
        <v>78344.7114</v>
      </c>
      <c r="N82" s="93">
        <f t="shared" si="21"/>
        <v>0</v>
      </c>
      <c r="O82" s="93">
        <f t="shared" si="22"/>
        <v>78344.7114</v>
      </c>
      <c r="P82" s="23" t="str">
        <f t="shared" si="23"/>
        <v>Акушерство и гинекология</v>
      </c>
      <c r="Q82" s="23">
        <f t="shared" si="24"/>
        <v>0.8</v>
      </c>
      <c r="R82" s="63" t="s">
        <v>90</v>
      </c>
      <c r="S82" s="23">
        <f t="shared" si="25"/>
        <v>4.6000000000000005</v>
      </c>
    </row>
    <row r="83" spans="2:19" x14ac:dyDescent="0.25">
      <c r="B83" s="85">
        <v>150003</v>
      </c>
      <c r="C83" s="23" t="str">
        <f t="shared" si="13"/>
        <v>ГБУЗ "КБСП"</v>
      </c>
      <c r="D83" s="23" t="str">
        <f t="shared" si="14"/>
        <v>КС</v>
      </c>
      <c r="E83" s="55">
        <v>20171010</v>
      </c>
      <c r="F83" s="23" t="str">
        <f t="shared" si="15"/>
        <v>Другие болезни, врожденные аномалии, повреждения женских половых органов</v>
      </c>
      <c r="G83" s="19">
        <v>286</v>
      </c>
      <c r="H83" s="19">
        <v>122</v>
      </c>
      <c r="I83" s="25">
        <f t="shared" si="16"/>
        <v>408</v>
      </c>
      <c r="J83" s="23">
        <f t="shared" si="17"/>
        <v>0.46</v>
      </c>
      <c r="K83" s="149">
        <f t="shared" si="18"/>
        <v>1.4</v>
      </c>
      <c r="L83" s="93">
        <f t="shared" si="19"/>
        <v>11533.396000000001</v>
      </c>
      <c r="M83" s="93">
        <f t="shared" si="20"/>
        <v>3298551.2560000001</v>
      </c>
      <c r="N83" s="93">
        <f t="shared" si="21"/>
        <v>1407074.3120000002</v>
      </c>
      <c r="O83" s="93">
        <f t="shared" si="22"/>
        <v>4705625.568</v>
      </c>
      <c r="P83" s="23" t="str">
        <f t="shared" si="23"/>
        <v>Акушерство и гинекология</v>
      </c>
      <c r="Q83" s="23">
        <f t="shared" si="24"/>
        <v>0.8</v>
      </c>
      <c r="R83" s="63" t="s">
        <v>90</v>
      </c>
      <c r="S83" s="23">
        <f t="shared" si="25"/>
        <v>187.68</v>
      </c>
    </row>
    <row r="84" spans="2:19" x14ac:dyDescent="0.25">
      <c r="B84" s="85">
        <v>150112</v>
      </c>
      <c r="C84" s="23" t="str">
        <f t="shared" si="13"/>
        <v>ГБУЗ "Моздокская ЦРБ"</v>
      </c>
      <c r="D84" s="23" t="str">
        <f t="shared" si="14"/>
        <v>КС</v>
      </c>
      <c r="E84" s="55">
        <v>20171010</v>
      </c>
      <c r="F84" s="23" t="str">
        <f t="shared" si="15"/>
        <v>Другие болезни, врожденные аномалии, повреждения женских половых органов</v>
      </c>
      <c r="G84" s="19">
        <v>137</v>
      </c>
      <c r="H84" s="19">
        <v>3</v>
      </c>
      <c r="I84" s="25">
        <f t="shared" si="16"/>
        <v>140</v>
      </c>
      <c r="J84" s="23">
        <f t="shared" si="17"/>
        <v>0.46</v>
      </c>
      <c r="K84" s="149">
        <f t="shared" si="18"/>
        <v>0.88</v>
      </c>
      <c r="L84" s="93">
        <f t="shared" si="19"/>
        <v>7249.5631999999996</v>
      </c>
      <c r="M84" s="93">
        <f t="shared" si="20"/>
        <v>993190.15839999996</v>
      </c>
      <c r="N84" s="93">
        <f t="shared" si="21"/>
        <v>21748.689599999998</v>
      </c>
      <c r="O84" s="93">
        <f t="shared" si="22"/>
        <v>1014938.848</v>
      </c>
      <c r="P84" s="23" t="str">
        <f t="shared" si="23"/>
        <v>Акушерство и гинекология</v>
      </c>
      <c r="Q84" s="23">
        <f t="shared" si="24"/>
        <v>0.8</v>
      </c>
      <c r="R84" s="63" t="s">
        <v>90</v>
      </c>
      <c r="S84" s="23">
        <f t="shared" si="25"/>
        <v>64.400000000000006</v>
      </c>
    </row>
    <row r="85" spans="2:19" x14ac:dyDescent="0.25">
      <c r="B85" s="85">
        <v>150001</v>
      </c>
      <c r="C85" s="23" t="str">
        <f t="shared" si="13"/>
        <v>ГБУЗ "РКБ"</v>
      </c>
      <c r="D85" s="23" t="str">
        <f t="shared" si="14"/>
        <v>КС</v>
      </c>
      <c r="E85" s="55">
        <v>20171010</v>
      </c>
      <c r="F85" s="23" t="str">
        <f t="shared" si="15"/>
        <v>Другие болезни, врожденные аномалии, повреждения женских половых органов</v>
      </c>
      <c r="G85" s="19">
        <v>100</v>
      </c>
      <c r="H85" s="19">
        <v>28</v>
      </c>
      <c r="I85" s="25">
        <f t="shared" si="16"/>
        <v>128</v>
      </c>
      <c r="J85" s="23">
        <f t="shared" si="17"/>
        <v>0.46</v>
      </c>
      <c r="K85" s="149">
        <f t="shared" si="18"/>
        <v>1</v>
      </c>
      <c r="L85" s="93">
        <f t="shared" si="19"/>
        <v>8238.1400000000012</v>
      </c>
      <c r="M85" s="93">
        <f t="shared" si="20"/>
        <v>823814.00000000012</v>
      </c>
      <c r="N85" s="93">
        <f t="shared" si="21"/>
        <v>230667.92000000004</v>
      </c>
      <c r="O85" s="93">
        <f t="shared" si="22"/>
        <v>1054481.9200000002</v>
      </c>
      <c r="P85" s="23" t="str">
        <f t="shared" si="23"/>
        <v>Акушерство и гинекология</v>
      </c>
      <c r="Q85" s="23">
        <f t="shared" si="24"/>
        <v>0.8</v>
      </c>
      <c r="R85" s="63" t="s">
        <v>90</v>
      </c>
      <c r="S85" s="23">
        <f t="shared" si="25"/>
        <v>58.88</v>
      </c>
    </row>
    <row r="86" spans="2:19" ht="30" x14ac:dyDescent="0.25">
      <c r="B86" s="85">
        <v>150015</v>
      </c>
      <c r="C86" s="23" t="str">
        <f t="shared" si="13"/>
        <v>ФГБОУ ВО  СОГМА МЗ</v>
      </c>
      <c r="D86" s="23" t="str">
        <f t="shared" si="14"/>
        <v>КС</v>
      </c>
      <c r="E86" s="41">
        <v>20171010</v>
      </c>
      <c r="F86" s="23" t="str">
        <f t="shared" si="15"/>
        <v>Другие болезни, врожденные аномалии, повреждения женских половых органов</v>
      </c>
      <c r="G86" s="39">
        <v>17</v>
      </c>
      <c r="H86" s="39">
        <v>3</v>
      </c>
      <c r="I86" s="25">
        <f t="shared" si="16"/>
        <v>20</v>
      </c>
      <c r="J86" s="23">
        <f t="shared" si="17"/>
        <v>0.46</v>
      </c>
      <c r="K86" s="149">
        <f t="shared" si="18"/>
        <v>1.4</v>
      </c>
      <c r="L86" s="93">
        <f t="shared" si="19"/>
        <v>11533.396000000001</v>
      </c>
      <c r="M86" s="93">
        <f t="shared" si="20"/>
        <v>196067.73200000002</v>
      </c>
      <c r="N86" s="93">
        <f t="shared" si="21"/>
        <v>34600.188000000002</v>
      </c>
      <c r="O86" s="93">
        <f t="shared" si="22"/>
        <v>230667.92</v>
      </c>
      <c r="P86" s="23" t="str">
        <f t="shared" si="23"/>
        <v>Акушерство и гинекология</v>
      </c>
      <c r="Q86" s="23">
        <f t="shared" si="24"/>
        <v>0.8</v>
      </c>
      <c r="R86" s="114" t="s">
        <v>90</v>
      </c>
      <c r="S86" s="23">
        <f t="shared" si="25"/>
        <v>9.2000000000000011</v>
      </c>
    </row>
    <row r="87" spans="2:19" ht="18.75" x14ac:dyDescent="0.3">
      <c r="B87" s="85">
        <v>150002</v>
      </c>
      <c r="C87" s="23" t="str">
        <f t="shared" si="13"/>
        <v>ГБУЗ "РДКБ"</v>
      </c>
      <c r="D87" s="23" t="str">
        <f t="shared" si="14"/>
        <v>КС</v>
      </c>
      <c r="E87" s="55">
        <v>20171010</v>
      </c>
      <c r="F87" s="23" t="str">
        <f t="shared" si="15"/>
        <v>Другие болезни, врожденные аномалии, повреждения женских половых органов</v>
      </c>
      <c r="G87" s="45">
        <v>2</v>
      </c>
      <c r="H87" s="45">
        <v>1</v>
      </c>
      <c r="I87" s="25">
        <f t="shared" si="16"/>
        <v>3</v>
      </c>
      <c r="J87" s="23">
        <f t="shared" si="17"/>
        <v>0.46</v>
      </c>
      <c r="K87" s="149">
        <f t="shared" si="18"/>
        <v>1</v>
      </c>
      <c r="L87" s="93">
        <f t="shared" si="19"/>
        <v>8238.1400000000012</v>
      </c>
      <c r="M87" s="93">
        <f t="shared" si="20"/>
        <v>16476.280000000002</v>
      </c>
      <c r="N87" s="93">
        <f t="shared" si="21"/>
        <v>8238.1400000000012</v>
      </c>
      <c r="O87" s="93">
        <f t="shared" si="22"/>
        <v>24714.420000000006</v>
      </c>
      <c r="P87" s="23" t="str">
        <f t="shared" si="23"/>
        <v>Акушерство и гинекология</v>
      </c>
      <c r="Q87" s="23">
        <f t="shared" si="24"/>
        <v>0.8</v>
      </c>
      <c r="R87" s="63" t="s">
        <v>140</v>
      </c>
      <c r="S87" s="23">
        <f t="shared" si="25"/>
        <v>1.3800000000000001</v>
      </c>
    </row>
    <row r="88" spans="2:19" x14ac:dyDescent="0.25">
      <c r="B88" s="85">
        <v>150010</v>
      </c>
      <c r="C88" s="23" t="str">
        <f t="shared" si="13"/>
        <v>ГБУЗ "Ирафская ЦРБ"</v>
      </c>
      <c r="D88" s="23" t="str">
        <f t="shared" si="14"/>
        <v>КС</v>
      </c>
      <c r="E88" s="62">
        <v>20171010</v>
      </c>
      <c r="F88" s="23" t="str">
        <f t="shared" si="15"/>
        <v>Другие болезни, врожденные аномалии, повреждения женских половых органов</v>
      </c>
      <c r="G88" s="19">
        <v>4</v>
      </c>
      <c r="H88" s="19">
        <v>4</v>
      </c>
      <c r="I88" s="25">
        <f t="shared" si="16"/>
        <v>8</v>
      </c>
      <c r="J88" s="23">
        <f t="shared" si="17"/>
        <v>0.46</v>
      </c>
      <c r="K88" s="149">
        <f t="shared" si="18"/>
        <v>0.8</v>
      </c>
      <c r="L88" s="93">
        <f t="shared" si="19"/>
        <v>6590.5120000000006</v>
      </c>
      <c r="M88" s="93">
        <f t="shared" si="20"/>
        <v>26362.048000000003</v>
      </c>
      <c r="N88" s="93">
        <f t="shared" si="21"/>
        <v>26362.048000000003</v>
      </c>
      <c r="O88" s="93">
        <f t="shared" si="22"/>
        <v>52724.096000000005</v>
      </c>
      <c r="P88" s="23" t="str">
        <f t="shared" si="23"/>
        <v>Акушерство и гинекология</v>
      </c>
      <c r="Q88" s="23">
        <f t="shared" si="24"/>
        <v>0.8</v>
      </c>
      <c r="R88" s="63" t="s">
        <v>90</v>
      </c>
      <c r="S88" s="23">
        <f t="shared" si="25"/>
        <v>3.68</v>
      </c>
    </row>
    <row r="89" spans="2:19" x14ac:dyDescent="0.25">
      <c r="B89" s="14">
        <v>150007</v>
      </c>
      <c r="C89" s="23" t="str">
        <f t="shared" si="13"/>
        <v>ГБУЗ "Алагирская ЦРБ"</v>
      </c>
      <c r="D89" s="23" t="str">
        <f t="shared" si="14"/>
        <v>КС</v>
      </c>
      <c r="E89" s="62">
        <v>20171010</v>
      </c>
      <c r="F89" s="23" t="str">
        <f t="shared" si="15"/>
        <v>Другие болезни, врожденные аномалии, повреждения женских половых органов</v>
      </c>
      <c r="G89" s="19">
        <v>15</v>
      </c>
      <c r="H89" s="19">
        <v>2</v>
      </c>
      <c r="I89" s="25">
        <f t="shared" si="16"/>
        <v>17</v>
      </c>
      <c r="J89" s="23">
        <f t="shared" si="17"/>
        <v>0.46</v>
      </c>
      <c r="K89" s="149">
        <f t="shared" si="18"/>
        <v>0.875</v>
      </c>
      <c r="L89" s="93">
        <f t="shared" si="19"/>
        <v>7208.3725000000004</v>
      </c>
      <c r="M89" s="93">
        <f t="shared" si="20"/>
        <v>108125.58750000001</v>
      </c>
      <c r="N89" s="93">
        <f t="shared" si="21"/>
        <v>14416.745000000001</v>
      </c>
      <c r="O89" s="93">
        <f t="shared" si="22"/>
        <v>122542.3325</v>
      </c>
      <c r="P89" s="23" t="str">
        <f t="shared" si="23"/>
        <v>Акушерство и гинекология</v>
      </c>
      <c r="Q89" s="23">
        <f t="shared" si="24"/>
        <v>0.8</v>
      </c>
      <c r="R89" s="63" t="s">
        <v>90</v>
      </c>
      <c r="S89" s="23">
        <f t="shared" si="25"/>
        <v>7.82</v>
      </c>
    </row>
    <row r="90" spans="2:19" x14ac:dyDescent="0.25">
      <c r="B90" s="14">
        <v>150014</v>
      </c>
      <c r="C90" s="23" t="str">
        <f t="shared" si="13"/>
        <v>ГБУЗ "Правобережная ЦРКБ"</v>
      </c>
      <c r="D90" s="23" t="str">
        <f t="shared" si="14"/>
        <v>КС</v>
      </c>
      <c r="E90" s="62">
        <v>20171010</v>
      </c>
      <c r="F90" s="23" t="str">
        <f t="shared" si="15"/>
        <v>Другие болезни, врожденные аномалии, повреждения женских половых органов</v>
      </c>
      <c r="G90" s="19">
        <v>24</v>
      </c>
      <c r="H90" s="19">
        <v>1</v>
      </c>
      <c r="I90" s="25">
        <f t="shared" si="16"/>
        <v>25</v>
      </c>
      <c r="J90" s="23">
        <f t="shared" si="17"/>
        <v>0.46</v>
      </c>
      <c r="K90" s="149">
        <f t="shared" si="18"/>
        <v>0.95099999999999996</v>
      </c>
      <c r="L90" s="93">
        <f t="shared" si="19"/>
        <v>7834.4711400000006</v>
      </c>
      <c r="M90" s="93">
        <f t="shared" si="20"/>
        <v>188027.30736000001</v>
      </c>
      <c r="N90" s="93">
        <f t="shared" si="21"/>
        <v>7834.4711400000006</v>
      </c>
      <c r="O90" s="93">
        <f t="shared" si="22"/>
        <v>195861.77850000001</v>
      </c>
      <c r="P90" s="23" t="str">
        <f t="shared" si="23"/>
        <v>Акушерство и гинекология</v>
      </c>
      <c r="Q90" s="23">
        <f t="shared" si="24"/>
        <v>0.8</v>
      </c>
      <c r="R90" s="63" t="s">
        <v>90</v>
      </c>
      <c r="S90" s="23">
        <f t="shared" si="25"/>
        <v>11.5</v>
      </c>
    </row>
    <row r="91" spans="2:19" x14ac:dyDescent="0.25">
      <c r="B91" s="85">
        <v>150013</v>
      </c>
      <c r="C91" s="23" t="str">
        <f t="shared" si="13"/>
        <v>НУЗ "Узловая больница на ст. Владикавказ ОАО "РЖД"</v>
      </c>
      <c r="D91" s="23" t="str">
        <f t="shared" si="14"/>
        <v>КС</v>
      </c>
      <c r="E91" s="55">
        <v>20171011</v>
      </c>
      <c r="F91" s="23" t="str">
        <f t="shared" si="15"/>
        <v>Операции на женских половых органах (уровень 1)</v>
      </c>
      <c r="G91" s="19">
        <v>9</v>
      </c>
      <c r="H91" s="19">
        <v>1</v>
      </c>
      <c r="I91" s="25">
        <f t="shared" si="16"/>
        <v>10</v>
      </c>
      <c r="J91" s="23">
        <f t="shared" si="17"/>
        <v>0.39</v>
      </c>
      <c r="K91" s="149">
        <f t="shared" si="18"/>
        <v>0.88</v>
      </c>
      <c r="L91" s="93">
        <f t="shared" si="19"/>
        <v>6146.3688000000002</v>
      </c>
      <c r="M91" s="93">
        <f t="shared" si="20"/>
        <v>55317.319199999998</v>
      </c>
      <c r="N91" s="93">
        <f t="shared" si="21"/>
        <v>6146.3688000000002</v>
      </c>
      <c r="O91" s="93">
        <f t="shared" si="22"/>
        <v>61463.687999999995</v>
      </c>
      <c r="P91" s="23" t="str">
        <f t="shared" si="23"/>
        <v>Акушерство и гинекология</v>
      </c>
      <c r="Q91" s="23">
        <f t="shared" si="24"/>
        <v>0.8</v>
      </c>
      <c r="R91" s="63" t="s">
        <v>90</v>
      </c>
      <c r="S91" s="23">
        <f t="shared" si="25"/>
        <v>3.9000000000000004</v>
      </c>
    </row>
    <row r="92" spans="2:19" x14ac:dyDescent="0.25">
      <c r="B92" s="85">
        <v>150009</v>
      </c>
      <c r="C92" s="23" t="str">
        <f t="shared" si="13"/>
        <v>ГБУЗ "Ардонская ЦРБ"</v>
      </c>
      <c r="D92" s="23" t="str">
        <f t="shared" si="14"/>
        <v>КС</v>
      </c>
      <c r="E92" s="55">
        <v>20171011</v>
      </c>
      <c r="F92" s="23" t="str">
        <f t="shared" si="15"/>
        <v>Операции на женских половых органах (уровень 1)</v>
      </c>
      <c r="G92" s="19">
        <v>10</v>
      </c>
      <c r="H92" s="19"/>
      <c r="I92" s="25">
        <f t="shared" si="16"/>
        <v>10</v>
      </c>
      <c r="J92" s="23">
        <f t="shared" si="17"/>
        <v>0.39</v>
      </c>
      <c r="K92" s="149">
        <f t="shared" si="18"/>
        <v>0.95099999999999996</v>
      </c>
      <c r="L92" s="93">
        <f t="shared" si="19"/>
        <v>6642.26901</v>
      </c>
      <c r="M92" s="93">
        <f t="shared" si="20"/>
        <v>66422.690100000007</v>
      </c>
      <c r="N92" s="93">
        <f t="shared" si="21"/>
        <v>0</v>
      </c>
      <c r="O92" s="93">
        <f t="shared" si="22"/>
        <v>66422.690100000007</v>
      </c>
      <c r="P92" s="23" t="str">
        <f t="shared" si="23"/>
        <v>Акушерство и гинекология</v>
      </c>
      <c r="Q92" s="23">
        <f t="shared" si="24"/>
        <v>0.8</v>
      </c>
      <c r="R92" s="63" t="s">
        <v>90</v>
      </c>
      <c r="S92" s="23">
        <f t="shared" si="25"/>
        <v>3.9000000000000004</v>
      </c>
    </row>
    <row r="93" spans="2:19" x14ac:dyDescent="0.25">
      <c r="B93" s="85">
        <v>150003</v>
      </c>
      <c r="C93" s="23" t="str">
        <f t="shared" si="13"/>
        <v>ГБУЗ "КБСП"</v>
      </c>
      <c r="D93" s="23" t="str">
        <f t="shared" si="14"/>
        <v>КС</v>
      </c>
      <c r="E93" s="87">
        <v>20171011</v>
      </c>
      <c r="F93" s="23" t="str">
        <f t="shared" si="15"/>
        <v>Операции на женских половых органах (уровень 1)</v>
      </c>
      <c r="G93" s="19">
        <v>7</v>
      </c>
      <c r="H93" s="19">
        <v>3</v>
      </c>
      <c r="I93" s="25">
        <f t="shared" si="16"/>
        <v>10</v>
      </c>
      <c r="J93" s="23">
        <f t="shared" si="17"/>
        <v>0.39</v>
      </c>
      <c r="K93" s="149">
        <f t="shared" si="18"/>
        <v>1.4</v>
      </c>
      <c r="L93" s="93">
        <f t="shared" si="19"/>
        <v>9778.3139999999985</v>
      </c>
      <c r="M93" s="93">
        <f t="shared" si="20"/>
        <v>68448.197999999989</v>
      </c>
      <c r="N93" s="93">
        <f t="shared" si="21"/>
        <v>29334.941999999995</v>
      </c>
      <c r="O93" s="93">
        <f t="shared" si="22"/>
        <v>97783.139999999985</v>
      </c>
      <c r="P93" s="23" t="str">
        <f t="shared" si="23"/>
        <v>Акушерство и гинекология</v>
      </c>
      <c r="Q93" s="23">
        <f t="shared" si="24"/>
        <v>0.8</v>
      </c>
      <c r="R93" s="63" t="s">
        <v>90</v>
      </c>
      <c r="S93" s="23">
        <f t="shared" si="25"/>
        <v>3.9000000000000004</v>
      </c>
    </row>
    <row r="94" spans="2:19" ht="15.75" x14ac:dyDescent="0.25">
      <c r="B94" s="85">
        <v>150019</v>
      </c>
      <c r="C94" s="23" t="str">
        <f t="shared" si="13"/>
        <v>ГБУЗ "Дигорская ЦРБ"</v>
      </c>
      <c r="D94" s="23" t="str">
        <f t="shared" si="14"/>
        <v>КС</v>
      </c>
      <c r="E94" s="55">
        <v>20171011</v>
      </c>
      <c r="F94" s="23" t="str">
        <f t="shared" si="15"/>
        <v>Операции на женских половых органах (уровень 1)</v>
      </c>
      <c r="G94" s="38">
        <v>45</v>
      </c>
      <c r="H94" s="38"/>
      <c r="I94" s="25">
        <f t="shared" si="16"/>
        <v>45</v>
      </c>
      <c r="J94" s="23">
        <f t="shared" si="17"/>
        <v>0.39</v>
      </c>
      <c r="K94" s="149">
        <f t="shared" si="18"/>
        <v>0.875</v>
      </c>
      <c r="L94" s="93">
        <f t="shared" si="19"/>
        <v>6111.44625</v>
      </c>
      <c r="M94" s="93">
        <f t="shared" si="20"/>
        <v>275015.08124999999</v>
      </c>
      <c r="N94" s="93">
        <f t="shared" si="21"/>
        <v>0</v>
      </c>
      <c r="O94" s="93">
        <f t="shared" si="22"/>
        <v>275015.08124999999</v>
      </c>
      <c r="P94" s="23" t="str">
        <f t="shared" si="23"/>
        <v>Акушерство и гинекология</v>
      </c>
      <c r="Q94" s="23">
        <f t="shared" si="24"/>
        <v>0.8</v>
      </c>
      <c r="R94" s="63" t="s">
        <v>90</v>
      </c>
      <c r="S94" s="23">
        <f t="shared" si="25"/>
        <v>17.55</v>
      </c>
    </row>
    <row r="95" spans="2:19" x14ac:dyDescent="0.25">
      <c r="B95" s="85">
        <v>150001</v>
      </c>
      <c r="C95" s="23" t="str">
        <f t="shared" si="13"/>
        <v>ГБУЗ "РКБ"</v>
      </c>
      <c r="D95" s="23" t="str">
        <f t="shared" si="14"/>
        <v>КС</v>
      </c>
      <c r="E95" s="55">
        <v>20171011</v>
      </c>
      <c r="F95" s="23" t="str">
        <f t="shared" si="15"/>
        <v>Операции на женских половых органах (уровень 1)</v>
      </c>
      <c r="G95" s="19">
        <v>33</v>
      </c>
      <c r="H95" s="19">
        <v>9</v>
      </c>
      <c r="I95" s="25">
        <f t="shared" si="16"/>
        <v>42</v>
      </c>
      <c r="J95" s="23">
        <f t="shared" si="17"/>
        <v>0.39</v>
      </c>
      <c r="K95" s="149">
        <f t="shared" si="18"/>
        <v>1</v>
      </c>
      <c r="L95" s="93">
        <f t="shared" si="19"/>
        <v>6984.51</v>
      </c>
      <c r="M95" s="93">
        <f t="shared" si="20"/>
        <v>230488.83000000002</v>
      </c>
      <c r="N95" s="93">
        <f t="shared" si="21"/>
        <v>62860.590000000004</v>
      </c>
      <c r="O95" s="93">
        <f t="shared" si="22"/>
        <v>293349.42000000004</v>
      </c>
      <c r="P95" s="23" t="str">
        <f t="shared" si="23"/>
        <v>Акушерство и гинекология</v>
      </c>
      <c r="Q95" s="23">
        <f t="shared" si="24"/>
        <v>0.8</v>
      </c>
      <c r="R95" s="63" t="s">
        <v>90</v>
      </c>
      <c r="S95" s="23">
        <f t="shared" si="25"/>
        <v>16.38</v>
      </c>
    </row>
    <row r="96" spans="2:19" ht="30" x14ac:dyDescent="0.25">
      <c r="B96" s="85">
        <v>150015</v>
      </c>
      <c r="C96" s="23" t="str">
        <f t="shared" si="13"/>
        <v>ФГБОУ ВО  СОГМА МЗ</v>
      </c>
      <c r="D96" s="23" t="str">
        <f t="shared" si="14"/>
        <v>КС</v>
      </c>
      <c r="E96" s="55">
        <v>20171011</v>
      </c>
      <c r="F96" s="23" t="str">
        <f t="shared" si="15"/>
        <v>Операции на женских половых органах (уровень 1)</v>
      </c>
      <c r="G96" s="19">
        <v>73</v>
      </c>
      <c r="H96" s="19">
        <v>27</v>
      </c>
      <c r="I96" s="25">
        <f t="shared" si="16"/>
        <v>100</v>
      </c>
      <c r="J96" s="23">
        <f t="shared" si="17"/>
        <v>0.39</v>
      </c>
      <c r="K96" s="149">
        <f t="shared" si="18"/>
        <v>1.4</v>
      </c>
      <c r="L96" s="93">
        <f t="shared" si="19"/>
        <v>9778.3139999999985</v>
      </c>
      <c r="M96" s="93">
        <f t="shared" si="20"/>
        <v>713816.9219999999</v>
      </c>
      <c r="N96" s="93">
        <f t="shared" si="21"/>
        <v>264014.47799999994</v>
      </c>
      <c r="O96" s="93">
        <f t="shared" si="22"/>
        <v>977831.39999999991</v>
      </c>
      <c r="P96" s="23" t="str">
        <f t="shared" si="23"/>
        <v>Акушерство и гинекология</v>
      </c>
      <c r="Q96" s="23">
        <f t="shared" si="24"/>
        <v>0.8</v>
      </c>
      <c r="R96" s="114" t="s">
        <v>90</v>
      </c>
      <c r="S96" s="23">
        <f t="shared" si="25"/>
        <v>39</v>
      </c>
    </row>
    <row r="97" spans="2:19" x14ac:dyDescent="0.25">
      <c r="B97" s="85">
        <v>150013</v>
      </c>
      <c r="C97" s="23" t="str">
        <f t="shared" si="13"/>
        <v>НУЗ "Узловая больница на ст. Владикавказ ОАО "РЖД"</v>
      </c>
      <c r="D97" s="23" t="str">
        <f t="shared" si="14"/>
        <v>КС</v>
      </c>
      <c r="E97" s="55">
        <v>20171012</v>
      </c>
      <c r="F97" s="23" t="str">
        <f t="shared" si="15"/>
        <v>Операции на женских половых органах (уровень 2)</v>
      </c>
      <c r="G97" s="19">
        <v>12</v>
      </c>
      <c r="H97" s="19">
        <v>5</v>
      </c>
      <c r="I97" s="25">
        <f t="shared" si="16"/>
        <v>17</v>
      </c>
      <c r="J97" s="23">
        <f t="shared" si="17"/>
        <v>0.57999999999999996</v>
      </c>
      <c r="K97" s="149">
        <f t="shared" si="18"/>
        <v>0.88</v>
      </c>
      <c r="L97" s="93">
        <f t="shared" si="19"/>
        <v>9140.7536</v>
      </c>
      <c r="M97" s="93">
        <f t="shared" si="20"/>
        <v>109689.0432</v>
      </c>
      <c r="N97" s="93">
        <f t="shared" si="21"/>
        <v>45703.767999999996</v>
      </c>
      <c r="O97" s="93">
        <f t="shared" si="22"/>
        <v>155392.8112</v>
      </c>
      <c r="P97" s="23" t="str">
        <f t="shared" si="23"/>
        <v>Акушерство и гинекология</v>
      </c>
      <c r="Q97" s="23">
        <f t="shared" si="24"/>
        <v>0.8</v>
      </c>
      <c r="R97" s="63" t="s">
        <v>90</v>
      </c>
      <c r="S97" s="23">
        <f t="shared" si="25"/>
        <v>9.86</v>
      </c>
    </row>
    <row r="98" spans="2:19" x14ac:dyDescent="0.25">
      <c r="B98" s="85">
        <v>150003</v>
      </c>
      <c r="C98" s="23" t="str">
        <f t="shared" si="13"/>
        <v>ГБУЗ "КБСП"</v>
      </c>
      <c r="D98" s="23" t="str">
        <f t="shared" si="14"/>
        <v>КС</v>
      </c>
      <c r="E98" s="87">
        <v>20171012</v>
      </c>
      <c r="F98" s="23" t="str">
        <f t="shared" si="15"/>
        <v>Операции на женских половых органах (уровень 2)</v>
      </c>
      <c r="G98" s="19">
        <v>3</v>
      </c>
      <c r="H98" s="19">
        <v>2</v>
      </c>
      <c r="I98" s="25">
        <f t="shared" si="16"/>
        <v>5</v>
      </c>
      <c r="J98" s="23">
        <f t="shared" si="17"/>
        <v>0.57999999999999996</v>
      </c>
      <c r="K98" s="149">
        <f t="shared" si="18"/>
        <v>1.4</v>
      </c>
      <c r="L98" s="93">
        <f t="shared" si="19"/>
        <v>14542.107999999998</v>
      </c>
      <c r="M98" s="93">
        <f t="shared" si="20"/>
        <v>43626.323999999993</v>
      </c>
      <c r="N98" s="93">
        <f t="shared" si="21"/>
        <v>29084.215999999997</v>
      </c>
      <c r="O98" s="93">
        <f t="shared" si="22"/>
        <v>72710.539999999994</v>
      </c>
      <c r="P98" s="23" t="str">
        <f t="shared" si="23"/>
        <v>Акушерство и гинекология</v>
      </c>
      <c r="Q98" s="23">
        <f t="shared" si="24"/>
        <v>0.8</v>
      </c>
      <c r="R98" s="63" t="s">
        <v>90</v>
      </c>
      <c r="S98" s="23">
        <f t="shared" si="25"/>
        <v>2.9</v>
      </c>
    </row>
    <row r="99" spans="2:19" ht="15.75" x14ac:dyDescent="0.25">
      <c r="B99" s="85">
        <v>150019</v>
      </c>
      <c r="C99" s="23" t="str">
        <f t="shared" si="13"/>
        <v>ГБУЗ "Дигорская ЦРБ"</v>
      </c>
      <c r="D99" s="23" t="str">
        <f t="shared" si="14"/>
        <v>КС</v>
      </c>
      <c r="E99" s="55">
        <v>20171012</v>
      </c>
      <c r="F99" s="23" t="str">
        <f t="shared" si="15"/>
        <v>Операции на женских половых органах (уровень 2)</v>
      </c>
      <c r="G99" s="38">
        <v>32</v>
      </c>
      <c r="H99" s="38"/>
      <c r="I99" s="25">
        <f t="shared" si="16"/>
        <v>32</v>
      </c>
      <c r="J99" s="23">
        <f t="shared" si="17"/>
        <v>0.57999999999999996</v>
      </c>
      <c r="K99" s="149">
        <f t="shared" si="18"/>
        <v>0.875</v>
      </c>
      <c r="L99" s="93">
        <f t="shared" si="19"/>
        <v>9088.8174999999992</v>
      </c>
      <c r="M99" s="93">
        <f t="shared" si="20"/>
        <v>290842.15999999997</v>
      </c>
      <c r="N99" s="93">
        <f t="shared" si="21"/>
        <v>0</v>
      </c>
      <c r="O99" s="93">
        <f t="shared" si="22"/>
        <v>290842.15999999997</v>
      </c>
      <c r="P99" s="23" t="str">
        <f t="shared" si="23"/>
        <v>Акушерство и гинекология</v>
      </c>
      <c r="Q99" s="23">
        <f t="shared" si="24"/>
        <v>0.8</v>
      </c>
      <c r="R99" s="63" t="s">
        <v>90</v>
      </c>
      <c r="S99" s="23">
        <f t="shared" si="25"/>
        <v>18.559999999999999</v>
      </c>
    </row>
    <row r="100" spans="2:19" x14ac:dyDescent="0.25">
      <c r="B100" s="85">
        <v>150001</v>
      </c>
      <c r="C100" s="23" t="str">
        <f t="shared" si="13"/>
        <v>ГБУЗ "РКБ"</v>
      </c>
      <c r="D100" s="23" t="str">
        <f t="shared" si="14"/>
        <v>КС</v>
      </c>
      <c r="E100" s="55">
        <v>20171012</v>
      </c>
      <c r="F100" s="23" t="str">
        <f t="shared" si="15"/>
        <v>Операции на женских половых органах (уровень 2)</v>
      </c>
      <c r="G100" s="19">
        <v>226</v>
      </c>
      <c r="H100" s="19">
        <v>64</v>
      </c>
      <c r="I100" s="25">
        <f t="shared" si="16"/>
        <v>290</v>
      </c>
      <c r="J100" s="23">
        <f t="shared" si="17"/>
        <v>0.57999999999999996</v>
      </c>
      <c r="K100" s="149">
        <f t="shared" si="18"/>
        <v>1</v>
      </c>
      <c r="L100" s="93">
        <f t="shared" si="19"/>
        <v>10387.219999999999</v>
      </c>
      <c r="M100" s="93">
        <f t="shared" si="20"/>
        <v>2347511.7199999997</v>
      </c>
      <c r="N100" s="93">
        <f t="shared" si="21"/>
        <v>664782.07999999996</v>
      </c>
      <c r="O100" s="93">
        <f t="shared" si="22"/>
        <v>3012293.8</v>
      </c>
      <c r="P100" s="23" t="str">
        <f t="shared" si="23"/>
        <v>Акушерство и гинекология</v>
      </c>
      <c r="Q100" s="23">
        <f t="shared" si="24"/>
        <v>0.8</v>
      </c>
      <c r="R100" s="63" t="s">
        <v>90</v>
      </c>
      <c r="S100" s="23">
        <f t="shared" si="25"/>
        <v>168.2</v>
      </c>
    </row>
    <row r="101" spans="2:19" ht="30" x14ac:dyDescent="0.25">
      <c r="B101" s="85">
        <v>150015</v>
      </c>
      <c r="C101" s="23" t="str">
        <f t="shared" si="13"/>
        <v>ФГБОУ ВО  СОГМА МЗ</v>
      </c>
      <c r="D101" s="23" t="str">
        <f t="shared" si="14"/>
        <v>КС</v>
      </c>
      <c r="E101" s="55">
        <v>20171012</v>
      </c>
      <c r="F101" s="23" t="str">
        <f t="shared" si="15"/>
        <v>Операции на женских половых органах (уровень 2)</v>
      </c>
      <c r="G101" s="19">
        <v>39</v>
      </c>
      <c r="H101" s="19">
        <v>11</v>
      </c>
      <c r="I101" s="25">
        <f t="shared" si="16"/>
        <v>50</v>
      </c>
      <c r="J101" s="23">
        <f t="shared" si="17"/>
        <v>0.57999999999999996</v>
      </c>
      <c r="K101" s="149">
        <f t="shared" si="18"/>
        <v>1.4</v>
      </c>
      <c r="L101" s="93">
        <f t="shared" si="19"/>
        <v>14542.107999999998</v>
      </c>
      <c r="M101" s="93">
        <f t="shared" si="20"/>
        <v>567142.21199999994</v>
      </c>
      <c r="N101" s="93">
        <f t="shared" si="21"/>
        <v>159963.18799999999</v>
      </c>
      <c r="O101" s="93">
        <f t="shared" si="22"/>
        <v>727105.39999999991</v>
      </c>
      <c r="P101" s="23" t="str">
        <f t="shared" si="23"/>
        <v>Акушерство и гинекология</v>
      </c>
      <c r="Q101" s="23">
        <f t="shared" si="24"/>
        <v>0.8</v>
      </c>
      <c r="R101" s="114" t="s">
        <v>90</v>
      </c>
      <c r="S101" s="23">
        <f t="shared" si="25"/>
        <v>28.999999999999996</v>
      </c>
    </row>
    <row r="102" spans="2:19" x14ac:dyDescent="0.25">
      <c r="B102" s="85">
        <v>150012</v>
      </c>
      <c r="C102" s="23" t="str">
        <f t="shared" si="13"/>
        <v>ГБУЗ "Кировская ЦРБ"</v>
      </c>
      <c r="D102" s="23" t="str">
        <f t="shared" si="14"/>
        <v>КС</v>
      </c>
      <c r="E102" s="55">
        <v>20171012</v>
      </c>
      <c r="F102" s="23" t="str">
        <f t="shared" si="15"/>
        <v>Операции на женских половых органах (уровень 2)</v>
      </c>
      <c r="G102" s="19">
        <v>5</v>
      </c>
      <c r="H102" s="19"/>
      <c r="I102" s="25">
        <f t="shared" si="16"/>
        <v>5</v>
      </c>
      <c r="J102" s="23">
        <f t="shared" si="17"/>
        <v>0.57999999999999996</v>
      </c>
      <c r="K102" s="149">
        <f t="shared" si="18"/>
        <v>0.875</v>
      </c>
      <c r="L102" s="93">
        <f t="shared" si="19"/>
        <v>9088.8174999999992</v>
      </c>
      <c r="M102" s="93">
        <f t="shared" si="20"/>
        <v>45444.087499999994</v>
      </c>
      <c r="N102" s="93">
        <f t="shared" si="21"/>
        <v>0</v>
      </c>
      <c r="O102" s="93">
        <f t="shared" si="22"/>
        <v>45444.087499999994</v>
      </c>
      <c r="P102" s="23" t="str">
        <f t="shared" si="23"/>
        <v>Акушерство и гинекология</v>
      </c>
      <c r="Q102" s="23">
        <f t="shared" si="24"/>
        <v>0.8</v>
      </c>
      <c r="R102" s="63" t="s">
        <v>90</v>
      </c>
      <c r="S102" s="23">
        <f t="shared" si="25"/>
        <v>2.9</v>
      </c>
    </row>
    <row r="103" spans="2:19" x14ac:dyDescent="0.25">
      <c r="B103" s="14">
        <v>150014</v>
      </c>
      <c r="C103" s="23" t="str">
        <f t="shared" si="13"/>
        <v>ГБУЗ "Правобережная ЦРКБ"</v>
      </c>
      <c r="D103" s="23" t="str">
        <f t="shared" si="14"/>
        <v>КС</v>
      </c>
      <c r="E103" s="62">
        <v>20171012</v>
      </c>
      <c r="F103" s="23" t="str">
        <f t="shared" si="15"/>
        <v>Операции на женских половых органах (уровень 2)</v>
      </c>
      <c r="G103" s="19">
        <v>13</v>
      </c>
      <c r="H103" s="19">
        <v>0</v>
      </c>
      <c r="I103" s="25">
        <f t="shared" si="16"/>
        <v>13</v>
      </c>
      <c r="J103" s="23">
        <f t="shared" si="17"/>
        <v>0.57999999999999996</v>
      </c>
      <c r="K103" s="149">
        <f t="shared" si="18"/>
        <v>0.95099999999999996</v>
      </c>
      <c r="L103" s="93">
        <f t="shared" si="19"/>
        <v>9878.2462199999991</v>
      </c>
      <c r="M103" s="93">
        <f t="shared" si="20"/>
        <v>128417.20085999998</v>
      </c>
      <c r="N103" s="93">
        <f t="shared" si="21"/>
        <v>0</v>
      </c>
      <c r="O103" s="93">
        <f t="shared" si="22"/>
        <v>128417.20085999998</v>
      </c>
      <c r="P103" s="23" t="str">
        <f t="shared" si="23"/>
        <v>Акушерство и гинекология</v>
      </c>
      <c r="Q103" s="23">
        <f t="shared" si="24"/>
        <v>0.8</v>
      </c>
      <c r="R103" s="63" t="s">
        <v>90</v>
      </c>
      <c r="S103" s="23">
        <f t="shared" si="25"/>
        <v>7.5399999999999991</v>
      </c>
    </row>
    <row r="104" spans="2:19" x14ac:dyDescent="0.25">
      <c r="B104" s="85">
        <v>150013</v>
      </c>
      <c r="C104" s="23" t="str">
        <f t="shared" si="13"/>
        <v>НУЗ "Узловая больница на ст. Владикавказ ОАО "РЖД"</v>
      </c>
      <c r="D104" s="23" t="str">
        <f t="shared" si="14"/>
        <v>КС</v>
      </c>
      <c r="E104" s="55">
        <v>20171013</v>
      </c>
      <c r="F104" s="23" t="str">
        <f t="shared" si="15"/>
        <v>Операции на женских половых органах (уровень 3)</v>
      </c>
      <c r="G104" s="19">
        <v>25</v>
      </c>
      <c r="H104" s="19">
        <v>10</v>
      </c>
      <c r="I104" s="25">
        <f t="shared" si="16"/>
        <v>35</v>
      </c>
      <c r="J104" s="23">
        <f t="shared" si="17"/>
        <v>1.17</v>
      </c>
      <c r="K104" s="149">
        <f t="shared" si="18"/>
        <v>0.88</v>
      </c>
      <c r="L104" s="93">
        <f t="shared" si="19"/>
        <v>18439.106399999997</v>
      </c>
      <c r="M104" s="93">
        <f t="shared" si="20"/>
        <v>460977.65999999992</v>
      </c>
      <c r="N104" s="93">
        <f t="shared" si="21"/>
        <v>184391.06399999995</v>
      </c>
      <c r="O104" s="93">
        <f t="shared" si="22"/>
        <v>645368.72399999993</v>
      </c>
      <c r="P104" s="23" t="str">
        <f t="shared" si="23"/>
        <v>Акушерство и гинекология</v>
      </c>
      <c r="Q104" s="23">
        <f t="shared" si="24"/>
        <v>0.8</v>
      </c>
      <c r="R104" s="63" t="s">
        <v>90</v>
      </c>
      <c r="S104" s="23">
        <f t="shared" si="25"/>
        <v>40.949999999999996</v>
      </c>
    </row>
    <row r="105" spans="2:19" x14ac:dyDescent="0.25">
      <c r="B105" s="85">
        <v>150009</v>
      </c>
      <c r="C105" s="23" t="str">
        <f t="shared" si="13"/>
        <v>ГБУЗ "Ардонская ЦРБ"</v>
      </c>
      <c r="D105" s="23" t="str">
        <f t="shared" si="14"/>
        <v>КС</v>
      </c>
      <c r="E105" s="55">
        <v>20171013</v>
      </c>
      <c r="F105" s="23" t="str">
        <f t="shared" si="15"/>
        <v>Операции на женских половых органах (уровень 3)</v>
      </c>
      <c r="G105" s="19">
        <v>30</v>
      </c>
      <c r="H105" s="19"/>
      <c r="I105" s="25">
        <f t="shared" si="16"/>
        <v>30</v>
      </c>
      <c r="J105" s="23">
        <f t="shared" si="17"/>
        <v>1.17</v>
      </c>
      <c r="K105" s="149">
        <f t="shared" si="18"/>
        <v>0.95099999999999996</v>
      </c>
      <c r="L105" s="93">
        <f t="shared" si="19"/>
        <v>19926.807029999996</v>
      </c>
      <c r="M105" s="93">
        <f t="shared" si="20"/>
        <v>597804.21089999983</v>
      </c>
      <c r="N105" s="93">
        <f t="shared" si="21"/>
        <v>0</v>
      </c>
      <c r="O105" s="93">
        <f t="shared" si="22"/>
        <v>597804.21089999983</v>
      </c>
      <c r="P105" s="23" t="str">
        <f t="shared" si="23"/>
        <v>Акушерство и гинекология</v>
      </c>
      <c r="Q105" s="23">
        <f t="shared" si="24"/>
        <v>0.8</v>
      </c>
      <c r="R105" s="63" t="s">
        <v>90</v>
      </c>
      <c r="S105" s="23">
        <f t="shared" si="25"/>
        <v>35.099999999999994</v>
      </c>
    </row>
    <row r="106" spans="2:19" x14ac:dyDescent="0.25">
      <c r="B106" s="85">
        <v>150003</v>
      </c>
      <c r="C106" s="23" t="str">
        <f t="shared" si="13"/>
        <v>ГБУЗ "КБСП"</v>
      </c>
      <c r="D106" s="23" t="str">
        <f t="shared" si="14"/>
        <v>КС</v>
      </c>
      <c r="E106" s="87">
        <v>20171013</v>
      </c>
      <c r="F106" s="23" t="str">
        <f t="shared" si="15"/>
        <v>Операции на женских половых органах (уровень 3)</v>
      </c>
      <c r="G106" s="19">
        <v>126</v>
      </c>
      <c r="H106" s="19">
        <v>54</v>
      </c>
      <c r="I106" s="25">
        <f t="shared" si="16"/>
        <v>180</v>
      </c>
      <c r="J106" s="23">
        <f t="shared" si="17"/>
        <v>1.17</v>
      </c>
      <c r="K106" s="149">
        <f t="shared" si="18"/>
        <v>1.4</v>
      </c>
      <c r="L106" s="93">
        <f t="shared" si="19"/>
        <v>29334.941999999999</v>
      </c>
      <c r="M106" s="93">
        <f t="shared" si="20"/>
        <v>3696202.6919999998</v>
      </c>
      <c r="N106" s="93">
        <f t="shared" si="21"/>
        <v>1584086.868</v>
      </c>
      <c r="O106" s="93">
        <f t="shared" si="22"/>
        <v>5280289.5599999996</v>
      </c>
      <c r="P106" s="23" t="str">
        <f t="shared" si="23"/>
        <v>Акушерство и гинекология</v>
      </c>
      <c r="Q106" s="23">
        <f t="shared" si="24"/>
        <v>0.8</v>
      </c>
      <c r="R106" s="63" t="s">
        <v>90</v>
      </c>
      <c r="S106" s="23">
        <f t="shared" si="25"/>
        <v>210.6</v>
      </c>
    </row>
    <row r="107" spans="2:19" x14ac:dyDescent="0.25">
      <c r="B107" s="85">
        <v>150112</v>
      </c>
      <c r="C107" s="23" t="str">
        <f t="shared" si="13"/>
        <v>ГБУЗ "Моздокская ЦРБ"</v>
      </c>
      <c r="D107" s="23" t="str">
        <f t="shared" si="14"/>
        <v>КС</v>
      </c>
      <c r="E107" s="55">
        <v>20171013</v>
      </c>
      <c r="F107" s="23" t="str">
        <f t="shared" si="15"/>
        <v>Операции на женских половых органах (уровень 3)</v>
      </c>
      <c r="G107" s="19">
        <v>90</v>
      </c>
      <c r="H107" s="19"/>
      <c r="I107" s="25">
        <f t="shared" si="16"/>
        <v>90</v>
      </c>
      <c r="J107" s="23">
        <f t="shared" si="17"/>
        <v>1.17</v>
      </c>
      <c r="K107" s="149">
        <f t="shared" si="18"/>
        <v>0.88</v>
      </c>
      <c r="L107" s="93">
        <f t="shared" si="19"/>
        <v>18439.106399999997</v>
      </c>
      <c r="M107" s="93">
        <f t="shared" si="20"/>
        <v>1659519.5759999997</v>
      </c>
      <c r="N107" s="93">
        <f t="shared" si="21"/>
        <v>0</v>
      </c>
      <c r="O107" s="93">
        <f t="shared" si="22"/>
        <v>1659519.5759999997</v>
      </c>
      <c r="P107" s="23" t="str">
        <f t="shared" si="23"/>
        <v>Акушерство и гинекология</v>
      </c>
      <c r="Q107" s="23">
        <f t="shared" si="24"/>
        <v>0.8</v>
      </c>
      <c r="R107" s="63" t="s">
        <v>90</v>
      </c>
      <c r="S107" s="23">
        <f t="shared" si="25"/>
        <v>105.3</v>
      </c>
    </row>
    <row r="108" spans="2:19" x14ac:dyDescent="0.25">
      <c r="B108" s="85">
        <v>150001</v>
      </c>
      <c r="C108" s="23" t="str">
        <f t="shared" si="13"/>
        <v>ГБУЗ "РКБ"</v>
      </c>
      <c r="D108" s="23" t="str">
        <f t="shared" si="14"/>
        <v>КС</v>
      </c>
      <c r="E108" s="55">
        <v>20171013</v>
      </c>
      <c r="F108" s="23" t="str">
        <f t="shared" si="15"/>
        <v>Операции на женских половых органах (уровень 3)</v>
      </c>
      <c r="G108" s="19">
        <v>172</v>
      </c>
      <c r="H108" s="19">
        <v>48</v>
      </c>
      <c r="I108" s="25">
        <f t="shared" si="16"/>
        <v>220</v>
      </c>
      <c r="J108" s="23">
        <f t="shared" si="17"/>
        <v>1.17</v>
      </c>
      <c r="K108" s="149">
        <f t="shared" si="18"/>
        <v>1</v>
      </c>
      <c r="L108" s="93">
        <f t="shared" si="19"/>
        <v>20953.53</v>
      </c>
      <c r="M108" s="93">
        <f t="shared" si="20"/>
        <v>3604007.1599999997</v>
      </c>
      <c r="N108" s="93">
        <f t="shared" si="21"/>
        <v>1005769.44</v>
      </c>
      <c r="O108" s="93">
        <f t="shared" si="22"/>
        <v>4609776.5999999996</v>
      </c>
      <c r="P108" s="23" t="str">
        <f t="shared" si="23"/>
        <v>Акушерство и гинекология</v>
      </c>
      <c r="Q108" s="23">
        <f t="shared" si="24"/>
        <v>0.8</v>
      </c>
      <c r="R108" s="63" t="s">
        <v>90</v>
      </c>
      <c r="S108" s="23">
        <f t="shared" si="25"/>
        <v>257.39999999999998</v>
      </c>
    </row>
    <row r="109" spans="2:19" ht="30" x14ac:dyDescent="0.25">
      <c r="B109" s="85">
        <v>150015</v>
      </c>
      <c r="C109" s="23" t="str">
        <f t="shared" si="13"/>
        <v>ФГБОУ ВО  СОГМА МЗ</v>
      </c>
      <c r="D109" s="23" t="str">
        <f t="shared" si="14"/>
        <v>КС</v>
      </c>
      <c r="E109" s="55">
        <v>20171013</v>
      </c>
      <c r="F109" s="23" t="str">
        <f t="shared" si="15"/>
        <v>Операции на женских половых органах (уровень 3)</v>
      </c>
      <c r="G109" s="19">
        <v>34</v>
      </c>
      <c r="H109" s="19">
        <v>11</v>
      </c>
      <c r="I109" s="25">
        <f t="shared" si="16"/>
        <v>45</v>
      </c>
      <c r="J109" s="23">
        <f t="shared" si="17"/>
        <v>1.17</v>
      </c>
      <c r="K109" s="149">
        <f t="shared" si="18"/>
        <v>1.4</v>
      </c>
      <c r="L109" s="93">
        <f t="shared" si="19"/>
        <v>29334.941999999999</v>
      </c>
      <c r="M109" s="93">
        <f t="shared" si="20"/>
        <v>997388.02799999993</v>
      </c>
      <c r="N109" s="93">
        <f t="shared" si="21"/>
        <v>322684.36199999996</v>
      </c>
      <c r="O109" s="93">
        <f t="shared" si="22"/>
        <v>1320072.3899999999</v>
      </c>
      <c r="P109" s="23" t="str">
        <f t="shared" si="23"/>
        <v>Акушерство и гинекология</v>
      </c>
      <c r="Q109" s="23">
        <f t="shared" si="24"/>
        <v>0.8</v>
      </c>
      <c r="R109" s="114" t="s">
        <v>90</v>
      </c>
      <c r="S109" s="23">
        <f t="shared" si="25"/>
        <v>52.65</v>
      </c>
    </row>
    <row r="110" spans="2:19" ht="18.75" x14ac:dyDescent="0.3">
      <c r="B110" s="85">
        <v>150002</v>
      </c>
      <c r="C110" s="23" t="str">
        <f t="shared" si="13"/>
        <v>ГБУЗ "РДКБ"</v>
      </c>
      <c r="D110" s="23" t="str">
        <f t="shared" si="14"/>
        <v>КС</v>
      </c>
      <c r="E110" s="55">
        <v>20171013</v>
      </c>
      <c r="F110" s="23" t="str">
        <f t="shared" si="15"/>
        <v>Операции на женских половых органах (уровень 3)</v>
      </c>
      <c r="G110" s="45">
        <v>4</v>
      </c>
      <c r="H110" s="45">
        <v>1</v>
      </c>
      <c r="I110" s="25">
        <f t="shared" si="16"/>
        <v>5</v>
      </c>
      <c r="J110" s="23">
        <f t="shared" si="17"/>
        <v>1.17</v>
      </c>
      <c r="K110" s="149">
        <f t="shared" si="18"/>
        <v>1</v>
      </c>
      <c r="L110" s="93">
        <f t="shared" si="19"/>
        <v>20953.53</v>
      </c>
      <c r="M110" s="93">
        <f t="shared" si="20"/>
        <v>83814.12</v>
      </c>
      <c r="N110" s="93">
        <f t="shared" si="21"/>
        <v>20953.53</v>
      </c>
      <c r="O110" s="93">
        <f t="shared" si="22"/>
        <v>104767.65</v>
      </c>
      <c r="P110" s="23" t="str">
        <f t="shared" si="23"/>
        <v>Акушерство и гинекология</v>
      </c>
      <c r="Q110" s="23">
        <f t="shared" si="24"/>
        <v>0.8</v>
      </c>
      <c r="R110" s="63" t="s">
        <v>140</v>
      </c>
      <c r="S110" s="23">
        <f t="shared" si="25"/>
        <v>5.85</v>
      </c>
    </row>
    <row r="111" spans="2:19" x14ac:dyDescent="0.25">
      <c r="B111" s="14">
        <v>150007</v>
      </c>
      <c r="C111" s="23" t="str">
        <f t="shared" si="13"/>
        <v>ГБУЗ "Алагирская ЦРБ"</v>
      </c>
      <c r="D111" s="23" t="str">
        <f t="shared" si="14"/>
        <v>КС</v>
      </c>
      <c r="E111" s="62">
        <v>20171013</v>
      </c>
      <c r="F111" s="23" t="str">
        <f t="shared" si="15"/>
        <v>Операции на женских половых органах (уровень 3)</v>
      </c>
      <c r="G111" s="19">
        <v>5</v>
      </c>
      <c r="H111" s="19">
        <v>2</v>
      </c>
      <c r="I111" s="25">
        <f t="shared" si="16"/>
        <v>7</v>
      </c>
      <c r="J111" s="23">
        <f t="shared" si="17"/>
        <v>1.17</v>
      </c>
      <c r="K111" s="149">
        <f t="shared" si="18"/>
        <v>0.875</v>
      </c>
      <c r="L111" s="93">
        <f t="shared" si="19"/>
        <v>18334.338749999999</v>
      </c>
      <c r="M111" s="93">
        <f t="shared" si="20"/>
        <v>91671.693749999991</v>
      </c>
      <c r="N111" s="93">
        <f t="shared" si="21"/>
        <v>36668.677499999998</v>
      </c>
      <c r="O111" s="93">
        <f t="shared" si="22"/>
        <v>128340.37125</v>
      </c>
      <c r="P111" s="23" t="str">
        <f t="shared" si="23"/>
        <v>Акушерство и гинекология</v>
      </c>
      <c r="Q111" s="23">
        <f t="shared" si="24"/>
        <v>0.8</v>
      </c>
      <c r="R111" s="63" t="s">
        <v>90</v>
      </c>
      <c r="S111" s="23">
        <f t="shared" si="25"/>
        <v>8.19</v>
      </c>
    </row>
    <row r="112" spans="2:19" x14ac:dyDescent="0.25">
      <c r="B112" s="14">
        <v>150031</v>
      </c>
      <c r="C112" s="23" t="str">
        <f t="shared" si="13"/>
        <v>ГБУЗ "РОД"</v>
      </c>
      <c r="D112" s="23" t="str">
        <f t="shared" si="14"/>
        <v>КС</v>
      </c>
      <c r="E112" s="62">
        <v>20171013</v>
      </c>
      <c r="F112" s="23" t="str">
        <f t="shared" si="15"/>
        <v>Операции на женских половых органах (уровень 3)</v>
      </c>
      <c r="G112" s="19">
        <v>160</v>
      </c>
      <c r="H112" s="19">
        <v>40</v>
      </c>
      <c r="I112" s="25">
        <f t="shared" si="16"/>
        <v>200</v>
      </c>
      <c r="J112" s="23">
        <f t="shared" si="17"/>
        <v>1.17</v>
      </c>
      <c r="K112" s="149">
        <f t="shared" si="18"/>
        <v>1</v>
      </c>
      <c r="L112" s="93">
        <f t="shared" si="19"/>
        <v>20953.53</v>
      </c>
      <c r="M112" s="93">
        <f t="shared" si="20"/>
        <v>3352564.8</v>
      </c>
      <c r="N112" s="93">
        <f t="shared" si="21"/>
        <v>838141.2</v>
      </c>
      <c r="O112" s="93">
        <f t="shared" si="22"/>
        <v>4190706</v>
      </c>
      <c r="P112" s="23" t="str">
        <f t="shared" si="23"/>
        <v>Акушерство и гинекология</v>
      </c>
      <c r="Q112" s="23">
        <f t="shared" si="24"/>
        <v>0.8</v>
      </c>
      <c r="R112" s="63" t="s">
        <v>221</v>
      </c>
      <c r="S112" s="23">
        <f t="shared" si="25"/>
        <v>234</v>
      </c>
    </row>
    <row r="113" spans="2:19" x14ac:dyDescent="0.25">
      <c r="B113" s="14">
        <v>150014</v>
      </c>
      <c r="C113" s="23" t="str">
        <f t="shared" si="13"/>
        <v>ГБУЗ "Правобережная ЦРКБ"</v>
      </c>
      <c r="D113" s="23" t="str">
        <f t="shared" si="14"/>
        <v>КС</v>
      </c>
      <c r="E113" s="62">
        <v>20171013</v>
      </c>
      <c r="F113" s="23" t="str">
        <f t="shared" si="15"/>
        <v>Операции на женских половых органах (уровень 3)</v>
      </c>
      <c r="G113" s="19">
        <v>250</v>
      </c>
      <c r="H113" s="19">
        <v>12</v>
      </c>
      <c r="I113" s="25">
        <f t="shared" si="16"/>
        <v>262</v>
      </c>
      <c r="J113" s="23">
        <f t="shared" si="17"/>
        <v>1.17</v>
      </c>
      <c r="K113" s="149">
        <f t="shared" si="18"/>
        <v>0.95099999999999996</v>
      </c>
      <c r="L113" s="93">
        <f t="shared" si="19"/>
        <v>19926.807029999996</v>
      </c>
      <c r="M113" s="93">
        <f t="shared" si="20"/>
        <v>4981701.7574999994</v>
      </c>
      <c r="N113" s="93">
        <f t="shared" si="21"/>
        <v>239121.68435999996</v>
      </c>
      <c r="O113" s="93">
        <f t="shared" si="22"/>
        <v>5220823.4418599997</v>
      </c>
      <c r="P113" s="23" t="str">
        <f t="shared" si="23"/>
        <v>Акушерство и гинекология</v>
      </c>
      <c r="Q113" s="23">
        <f t="shared" si="24"/>
        <v>0.8</v>
      </c>
      <c r="R113" s="63" t="s">
        <v>90</v>
      </c>
      <c r="S113" s="23">
        <f t="shared" si="25"/>
        <v>306.53999999999996</v>
      </c>
    </row>
    <row r="114" spans="2:19" x14ac:dyDescent="0.25">
      <c r="B114" s="85">
        <v>150003</v>
      </c>
      <c r="C114" s="23" t="str">
        <f t="shared" si="13"/>
        <v>ГБУЗ "КБСП"</v>
      </c>
      <c r="D114" s="23" t="str">
        <f t="shared" si="14"/>
        <v>КС</v>
      </c>
      <c r="E114" s="87">
        <v>20171014</v>
      </c>
      <c r="F114" s="23" t="str">
        <f t="shared" si="15"/>
        <v>Операции на женских половых органах (уровень 4)</v>
      </c>
      <c r="G114" s="19">
        <v>7</v>
      </c>
      <c r="H114" s="19">
        <v>3</v>
      </c>
      <c r="I114" s="25">
        <f t="shared" si="16"/>
        <v>10</v>
      </c>
      <c r="J114" s="23">
        <f t="shared" si="17"/>
        <v>2.2000000000000002</v>
      </c>
      <c r="K114" s="149">
        <f t="shared" si="18"/>
        <v>1.4</v>
      </c>
      <c r="L114" s="93">
        <f t="shared" si="19"/>
        <v>55159.72</v>
      </c>
      <c r="M114" s="93">
        <f t="shared" si="20"/>
        <v>386118.04000000004</v>
      </c>
      <c r="N114" s="93">
        <f t="shared" si="21"/>
        <v>165479.16</v>
      </c>
      <c r="O114" s="93">
        <f t="shared" si="22"/>
        <v>551597.20000000007</v>
      </c>
      <c r="P114" s="23" t="str">
        <f t="shared" si="23"/>
        <v>Акушерство и гинекология</v>
      </c>
      <c r="Q114" s="23">
        <f t="shared" si="24"/>
        <v>0.8</v>
      </c>
      <c r="R114" s="63" t="s">
        <v>90</v>
      </c>
      <c r="S114" s="23">
        <f t="shared" si="25"/>
        <v>22</v>
      </c>
    </row>
    <row r="115" spans="2:19" x14ac:dyDescent="0.25">
      <c r="B115" s="85">
        <v>150001</v>
      </c>
      <c r="C115" s="23" t="str">
        <f t="shared" si="13"/>
        <v>ГБУЗ "РКБ"</v>
      </c>
      <c r="D115" s="23" t="str">
        <f t="shared" si="14"/>
        <v>КС</v>
      </c>
      <c r="E115" s="55">
        <v>20171014</v>
      </c>
      <c r="F115" s="23" t="str">
        <f t="shared" si="15"/>
        <v>Операции на женских половых органах (уровень 4)</v>
      </c>
      <c r="G115" s="19">
        <v>6</v>
      </c>
      <c r="H115" s="19">
        <v>2</v>
      </c>
      <c r="I115" s="25">
        <f t="shared" si="16"/>
        <v>8</v>
      </c>
      <c r="J115" s="23">
        <f t="shared" si="17"/>
        <v>2.2000000000000002</v>
      </c>
      <c r="K115" s="149">
        <f t="shared" si="18"/>
        <v>1</v>
      </c>
      <c r="L115" s="93">
        <f t="shared" si="19"/>
        <v>39399.800000000003</v>
      </c>
      <c r="M115" s="93">
        <f t="shared" si="20"/>
        <v>236398.80000000002</v>
      </c>
      <c r="N115" s="93">
        <f t="shared" si="21"/>
        <v>78799.600000000006</v>
      </c>
      <c r="O115" s="93">
        <f t="shared" si="22"/>
        <v>315198.40000000002</v>
      </c>
      <c r="P115" s="23" t="str">
        <f t="shared" si="23"/>
        <v>Акушерство и гинекология</v>
      </c>
      <c r="Q115" s="23">
        <f t="shared" si="24"/>
        <v>0.8</v>
      </c>
      <c r="R115" s="63" t="s">
        <v>90</v>
      </c>
      <c r="S115" s="23">
        <f t="shared" si="25"/>
        <v>17.600000000000001</v>
      </c>
    </row>
    <row r="116" spans="2:19" ht="30" x14ac:dyDescent="0.25">
      <c r="B116" s="85">
        <v>150015</v>
      </c>
      <c r="C116" s="23" t="str">
        <f t="shared" si="13"/>
        <v>ФГБОУ ВО  СОГМА МЗ</v>
      </c>
      <c r="D116" s="23" t="str">
        <f t="shared" si="14"/>
        <v>КС</v>
      </c>
      <c r="E116" s="55">
        <v>20171014</v>
      </c>
      <c r="F116" s="23" t="str">
        <f t="shared" si="15"/>
        <v>Операции на женских половых органах (уровень 4)</v>
      </c>
      <c r="G116" s="19">
        <v>7</v>
      </c>
      <c r="H116" s="19">
        <v>3</v>
      </c>
      <c r="I116" s="25">
        <f t="shared" si="16"/>
        <v>10</v>
      </c>
      <c r="J116" s="23">
        <f t="shared" si="17"/>
        <v>2.2000000000000002</v>
      </c>
      <c r="K116" s="149">
        <f t="shared" si="18"/>
        <v>1.4</v>
      </c>
      <c r="L116" s="93">
        <f t="shared" si="19"/>
        <v>55159.72</v>
      </c>
      <c r="M116" s="93">
        <f t="shared" si="20"/>
        <v>386118.04000000004</v>
      </c>
      <c r="N116" s="93">
        <f t="shared" si="21"/>
        <v>165479.16</v>
      </c>
      <c r="O116" s="93">
        <f t="shared" si="22"/>
        <v>551597.20000000007</v>
      </c>
      <c r="P116" s="23" t="str">
        <f t="shared" si="23"/>
        <v>Акушерство и гинекология</v>
      </c>
      <c r="Q116" s="23">
        <f t="shared" si="24"/>
        <v>0.8</v>
      </c>
      <c r="R116" s="114" t="s">
        <v>90</v>
      </c>
      <c r="S116" s="23">
        <f t="shared" si="25"/>
        <v>22</v>
      </c>
    </row>
    <row r="117" spans="2:19" x14ac:dyDescent="0.25">
      <c r="B117" s="14">
        <v>150031</v>
      </c>
      <c r="C117" s="23" t="str">
        <f t="shared" si="13"/>
        <v>ГБУЗ "РОД"</v>
      </c>
      <c r="D117" s="23" t="str">
        <f t="shared" si="14"/>
        <v>КС</v>
      </c>
      <c r="E117" s="62">
        <v>20171014</v>
      </c>
      <c r="F117" s="23" t="str">
        <f t="shared" si="15"/>
        <v>Операции на женских половых органах (уровень 4)</v>
      </c>
      <c r="G117" s="19">
        <v>2</v>
      </c>
      <c r="H117" s="19">
        <v>2</v>
      </c>
      <c r="I117" s="25">
        <f t="shared" si="16"/>
        <v>4</v>
      </c>
      <c r="J117" s="23">
        <f t="shared" si="17"/>
        <v>2.2000000000000002</v>
      </c>
      <c r="K117" s="149">
        <f t="shared" si="18"/>
        <v>1</v>
      </c>
      <c r="L117" s="93">
        <f t="shared" si="19"/>
        <v>39399.800000000003</v>
      </c>
      <c r="M117" s="93">
        <f t="shared" si="20"/>
        <v>78799.600000000006</v>
      </c>
      <c r="N117" s="93">
        <f t="shared" si="21"/>
        <v>78799.600000000006</v>
      </c>
      <c r="O117" s="93">
        <f t="shared" si="22"/>
        <v>157599.20000000001</v>
      </c>
      <c r="P117" s="23" t="str">
        <f t="shared" si="23"/>
        <v>Акушерство и гинекология</v>
      </c>
      <c r="Q117" s="23">
        <f t="shared" si="24"/>
        <v>0.8</v>
      </c>
      <c r="R117" s="63" t="s">
        <v>221</v>
      </c>
      <c r="S117" s="23">
        <f t="shared" si="25"/>
        <v>8.8000000000000007</v>
      </c>
    </row>
    <row r="118" spans="2:19" ht="18.75" x14ac:dyDescent="0.3">
      <c r="B118" s="85">
        <v>150002</v>
      </c>
      <c r="C118" s="23" t="str">
        <f t="shared" si="13"/>
        <v>ГБУЗ "РДКБ"</v>
      </c>
      <c r="D118" s="23" t="str">
        <f t="shared" si="14"/>
        <v>КС</v>
      </c>
      <c r="E118" s="55">
        <v>20171015</v>
      </c>
      <c r="F118" s="23" t="str">
        <f t="shared" si="15"/>
        <v>Нарушения с вовлечением иммунного механизма</v>
      </c>
      <c r="G118" s="45">
        <v>10</v>
      </c>
      <c r="H118" s="45">
        <v>5</v>
      </c>
      <c r="I118" s="25">
        <f t="shared" si="16"/>
        <v>15</v>
      </c>
      <c r="J118" s="23">
        <f t="shared" si="17"/>
        <v>1.1499999999999999</v>
      </c>
      <c r="K118" s="149">
        <f t="shared" si="18"/>
        <v>1</v>
      </c>
      <c r="L118" s="93">
        <f t="shared" si="19"/>
        <v>20595.349999999999</v>
      </c>
      <c r="M118" s="93">
        <f t="shared" si="20"/>
        <v>205953.5</v>
      </c>
      <c r="N118" s="93">
        <f t="shared" si="21"/>
        <v>102976.75</v>
      </c>
      <c r="O118" s="93">
        <f t="shared" si="22"/>
        <v>308930.25</v>
      </c>
      <c r="P118" s="23" t="str">
        <f t="shared" si="23"/>
        <v>Аллергология и иммунология</v>
      </c>
      <c r="Q118" s="23">
        <f t="shared" si="24"/>
        <v>0.34</v>
      </c>
      <c r="R118" s="63" t="s">
        <v>104</v>
      </c>
      <c r="S118" s="23">
        <f t="shared" si="25"/>
        <v>17.25</v>
      </c>
    </row>
    <row r="119" spans="2:19" x14ac:dyDescent="0.25">
      <c r="B119" s="85">
        <v>150013</v>
      </c>
      <c r="C119" s="23" t="str">
        <f t="shared" si="13"/>
        <v>НУЗ "Узловая больница на ст. Владикавказ ОАО "РЖД"</v>
      </c>
      <c r="D119" s="23" t="str">
        <f t="shared" si="14"/>
        <v>КС</v>
      </c>
      <c r="E119" s="55">
        <v>20171016</v>
      </c>
      <c r="F119" s="23" t="str">
        <f t="shared" si="15"/>
        <v>Ангионевротический отек, анафилактический шок</v>
      </c>
      <c r="G119" s="19">
        <v>3</v>
      </c>
      <c r="H119" s="19">
        <v>1</v>
      </c>
      <c r="I119" s="25">
        <f t="shared" si="16"/>
        <v>4</v>
      </c>
      <c r="J119" s="23">
        <f t="shared" si="17"/>
        <v>0.27</v>
      </c>
      <c r="K119" s="149">
        <f t="shared" si="18"/>
        <v>0.88</v>
      </c>
      <c r="L119" s="93">
        <f t="shared" si="19"/>
        <v>4255.1783999999998</v>
      </c>
      <c r="M119" s="93">
        <f t="shared" si="20"/>
        <v>12765.535199999998</v>
      </c>
      <c r="N119" s="93">
        <f t="shared" si="21"/>
        <v>4255.1783999999998</v>
      </c>
      <c r="O119" s="93">
        <f t="shared" si="22"/>
        <v>17020.713599999999</v>
      </c>
      <c r="P119" s="23" t="str">
        <f t="shared" si="23"/>
        <v>Аллергология и иммунология</v>
      </c>
      <c r="Q119" s="23">
        <f t="shared" si="24"/>
        <v>0.34</v>
      </c>
      <c r="R119" s="63" t="s">
        <v>309</v>
      </c>
      <c r="S119" s="23">
        <f t="shared" si="25"/>
        <v>1.08</v>
      </c>
    </row>
    <row r="120" spans="2:19" x14ac:dyDescent="0.25">
      <c r="B120" s="85">
        <v>150009</v>
      </c>
      <c r="C120" s="23" t="str">
        <f t="shared" si="13"/>
        <v>ГБУЗ "Ардонская ЦРБ"</v>
      </c>
      <c r="D120" s="23" t="str">
        <f t="shared" si="14"/>
        <v>КС</v>
      </c>
      <c r="E120" s="55">
        <v>20171016</v>
      </c>
      <c r="F120" s="23" t="str">
        <f t="shared" si="15"/>
        <v>Ангионевротический отек, анафилактический шок</v>
      </c>
      <c r="G120" s="19">
        <v>12</v>
      </c>
      <c r="H120" s="19"/>
      <c r="I120" s="25">
        <f t="shared" si="16"/>
        <v>12</v>
      </c>
      <c r="J120" s="23">
        <f t="shared" si="17"/>
        <v>0.27</v>
      </c>
      <c r="K120" s="149">
        <f t="shared" si="18"/>
        <v>0.95099999999999996</v>
      </c>
      <c r="L120" s="93">
        <f t="shared" si="19"/>
        <v>4598.4939299999996</v>
      </c>
      <c r="M120" s="93">
        <f t="shared" si="20"/>
        <v>55181.927159999992</v>
      </c>
      <c r="N120" s="93">
        <f t="shared" si="21"/>
        <v>0</v>
      </c>
      <c r="O120" s="93">
        <f t="shared" si="22"/>
        <v>55181.927159999992</v>
      </c>
      <c r="P120" s="23" t="str">
        <f t="shared" si="23"/>
        <v>Аллергология и иммунология</v>
      </c>
      <c r="Q120" s="23">
        <f t="shared" si="24"/>
        <v>0.34</v>
      </c>
      <c r="R120" s="63" t="s">
        <v>309</v>
      </c>
      <c r="S120" s="23">
        <f t="shared" si="25"/>
        <v>3.24</v>
      </c>
    </row>
    <row r="121" spans="2:19" x14ac:dyDescent="0.25">
      <c r="B121" s="85">
        <v>150003</v>
      </c>
      <c r="C121" s="23" t="str">
        <f t="shared" si="13"/>
        <v>ГБУЗ "КБСП"</v>
      </c>
      <c r="D121" s="23" t="str">
        <f t="shared" si="14"/>
        <v>КС</v>
      </c>
      <c r="E121" s="87">
        <v>20171016</v>
      </c>
      <c r="F121" s="23" t="str">
        <f t="shared" si="15"/>
        <v>Ангионевротический отек, анафилактический шок</v>
      </c>
      <c r="G121" s="19">
        <v>75</v>
      </c>
      <c r="H121" s="19">
        <v>32</v>
      </c>
      <c r="I121" s="25">
        <f t="shared" si="16"/>
        <v>107</v>
      </c>
      <c r="J121" s="23">
        <f t="shared" si="17"/>
        <v>0.27</v>
      </c>
      <c r="K121" s="149">
        <f t="shared" si="18"/>
        <v>1.4</v>
      </c>
      <c r="L121" s="93">
        <f t="shared" si="19"/>
        <v>6769.6019999999999</v>
      </c>
      <c r="M121" s="93">
        <f t="shared" si="20"/>
        <v>507720.14999999997</v>
      </c>
      <c r="N121" s="93">
        <f t="shared" si="21"/>
        <v>216627.264</v>
      </c>
      <c r="O121" s="93">
        <f t="shared" si="22"/>
        <v>724347.41399999999</v>
      </c>
      <c r="P121" s="23" t="str">
        <f t="shared" si="23"/>
        <v>Аллергология и иммунология</v>
      </c>
      <c r="Q121" s="23">
        <f t="shared" si="24"/>
        <v>0.34</v>
      </c>
      <c r="R121" s="63" t="s">
        <v>309</v>
      </c>
      <c r="S121" s="23">
        <f t="shared" si="25"/>
        <v>28.89</v>
      </c>
    </row>
    <row r="122" spans="2:19" x14ac:dyDescent="0.25">
      <c r="B122" s="85">
        <v>150112</v>
      </c>
      <c r="C122" s="23" t="str">
        <f t="shared" ref="C122:C179" si="26">IF(B122&gt;0,VLOOKUP(B122,LPU,2,0),"")</f>
        <v>ГБУЗ "Моздокская ЦРБ"</v>
      </c>
      <c r="D122" s="23" t="str">
        <f t="shared" ref="D122:D179" si="27">IF(E122&gt;0,VLOOKUP(E122,KSG,6,0),"")</f>
        <v>КС</v>
      </c>
      <c r="E122" s="57">
        <v>20171016</v>
      </c>
      <c r="F122" s="23" t="str">
        <f t="shared" ref="F122:F179" si="28">IF(E122&gt;0,VLOOKUP(E122,KSG,2,0),"")</f>
        <v>Ангионевротический отек, анафилактический шок</v>
      </c>
      <c r="G122" s="36">
        <v>30</v>
      </c>
      <c r="H122" s="36"/>
      <c r="I122" s="25">
        <f t="shared" ref="I122:I179" si="29">G122+H122</f>
        <v>30</v>
      </c>
      <c r="J122" s="23">
        <f t="shared" ref="J122:J179" si="30">IF(E122&gt;0,VLOOKUP(E122,KSG,3,0),"")</f>
        <v>0.27</v>
      </c>
      <c r="K122" s="149">
        <f t="shared" ref="K122:K179" si="31">IF(VLOOKUP(E122,KSG,7,0)=1,IF(D122="КС",VLOOKUP(B122,LPU,3,0),VLOOKUP(B122,LPU,4,0)),1)</f>
        <v>0.88</v>
      </c>
      <c r="L122" s="93">
        <f t="shared" ref="L122:L179" si="32">IF(D122="КС",K122*J122*$D$2,K122*J122*$D$3)</f>
        <v>4255.1783999999998</v>
      </c>
      <c r="M122" s="93">
        <f t="shared" ref="M122:M179" si="33">L122*G122</f>
        <v>127655.352</v>
      </c>
      <c r="N122" s="93">
        <f t="shared" ref="N122:N179" si="34">L122*H122</f>
        <v>0</v>
      </c>
      <c r="O122" s="93">
        <f t="shared" ref="O122:O179" si="35">M122+N122</f>
        <v>127655.352</v>
      </c>
      <c r="P122" s="23" t="str">
        <f t="shared" ref="P122:P179" si="36">IF(E122&gt;0,VLOOKUP(E122,KSG,4,0),"")</f>
        <v>Аллергология и иммунология</v>
      </c>
      <c r="Q122" s="23">
        <f t="shared" ref="Q122:Q179" si="37">IF(E122&gt;0,VLOOKUP(E122,KSG,5,0),"")</f>
        <v>0.34</v>
      </c>
      <c r="R122" s="64" t="s">
        <v>309</v>
      </c>
      <c r="S122" s="23">
        <f t="shared" ref="S122:S179" si="38">I122*J122</f>
        <v>8.1000000000000014</v>
      </c>
    </row>
    <row r="123" spans="2:19" x14ac:dyDescent="0.25">
      <c r="B123" s="85">
        <v>150112</v>
      </c>
      <c r="C123" s="23" t="str">
        <f t="shared" si="26"/>
        <v>ГБУЗ "Моздокская ЦРБ"</v>
      </c>
      <c r="D123" s="23" t="str">
        <f t="shared" si="27"/>
        <v>КС</v>
      </c>
      <c r="E123" s="55">
        <v>20171016</v>
      </c>
      <c r="F123" s="23" t="str">
        <f t="shared" si="28"/>
        <v>Ангионевротический отек, анафилактический шок</v>
      </c>
      <c r="G123" s="19">
        <v>5</v>
      </c>
      <c r="H123" s="19"/>
      <c r="I123" s="25">
        <f t="shared" si="29"/>
        <v>5</v>
      </c>
      <c r="J123" s="23">
        <f t="shared" si="30"/>
        <v>0.27</v>
      </c>
      <c r="K123" s="149">
        <f t="shared" si="31"/>
        <v>0.88</v>
      </c>
      <c r="L123" s="93">
        <f t="shared" si="32"/>
        <v>4255.1783999999998</v>
      </c>
      <c r="M123" s="93">
        <f t="shared" si="33"/>
        <v>21275.892</v>
      </c>
      <c r="N123" s="93">
        <f t="shared" si="34"/>
        <v>0</v>
      </c>
      <c r="O123" s="93">
        <f t="shared" si="35"/>
        <v>21275.892</v>
      </c>
      <c r="P123" s="23" t="str">
        <f t="shared" si="36"/>
        <v>Аллергология и иммунология</v>
      </c>
      <c r="Q123" s="23">
        <f t="shared" si="37"/>
        <v>0.34</v>
      </c>
      <c r="R123" s="63" t="s">
        <v>277</v>
      </c>
      <c r="S123" s="23">
        <f t="shared" si="38"/>
        <v>1.35</v>
      </c>
    </row>
    <row r="124" spans="2:19" ht="15.75" x14ac:dyDescent="0.25">
      <c r="B124" s="85">
        <v>150019</v>
      </c>
      <c r="C124" s="23" t="str">
        <f t="shared" si="26"/>
        <v>ГБУЗ "Дигорская ЦРБ"</v>
      </c>
      <c r="D124" s="23" t="str">
        <f t="shared" si="27"/>
        <v>КС</v>
      </c>
      <c r="E124" s="55">
        <v>20171016</v>
      </c>
      <c r="F124" s="23" t="str">
        <f t="shared" si="28"/>
        <v>Ангионевротический отек, анафилактический шок</v>
      </c>
      <c r="G124" s="38">
        <v>8</v>
      </c>
      <c r="H124" s="38"/>
      <c r="I124" s="25">
        <f t="shared" si="29"/>
        <v>8</v>
      </c>
      <c r="J124" s="23">
        <f t="shared" si="30"/>
        <v>0.27</v>
      </c>
      <c r="K124" s="149">
        <f t="shared" si="31"/>
        <v>0.875</v>
      </c>
      <c r="L124" s="93">
        <f t="shared" si="32"/>
        <v>4231.0012500000003</v>
      </c>
      <c r="M124" s="93">
        <f t="shared" si="33"/>
        <v>33848.01</v>
      </c>
      <c r="N124" s="93">
        <f t="shared" si="34"/>
        <v>0</v>
      </c>
      <c r="O124" s="93">
        <f t="shared" si="35"/>
        <v>33848.01</v>
      </c>
      <c r="P124" s="23" t="str">
        <f t="shared" si="36"/>
        <v>Аллергология и иммунология</v>
      </c>
      <c r="Q124" s="23">
        <f t="shared" si="37"/>
        <v>0.34</v>
      </c>
      <c r="R124" s="63" t="s">
        <v>309</v>
      </c>
      <c r="S124" s="23">
        <f t="shared" si="38"/>
        <v>2.16</v>
      </c>
    </row>
    <row r="125" spans="2:19" x14ac:dyDescent="0.25">
      <c r="B125" s="85">
        <v>150015</v>
      </c>
      <c r="C125" s="23" t="str">
        <f t="shared" si="26"/>
        <v>ФГБОУ ВО  СОГМА МЗ</v>
      </c>
      <c r="D125" s="23" t="str">
        <f t="shared" si="27"/>
        <v>КС</v>
      </c>
      <c r="E125" s="55">
        <v>20171016</v>
      </c>
      <c r="F125" s="23" t="str">
        <f t="shared" si="28"/>
        <v>Ангионевротический отек, анафилактический шок</v>
      </c>
      <c r="G125" s="19">
        <v>2</v>
      </c>
      <c r="H125" s="19"/>
      <c r="I125" s="25">
        <f t="shared" si="29"/>
        <v>2</v>
      </c>
      <c r="J125" s="23">
        <f t="shared" si="30"/>
        <v>0.27</v>
      </c>
      <c r="K125" s="149">
        <f t="shared" si="31"/>
        <v>1.4</v>
      </c>
      <c r="L125" s="93">
        <f t="shared" si="32"/>
        <v>6769.6019999999999</v>
      </c>
      <c r="M125" s="93">
        <f t="shared" si="33"/>
        <v>13539.204</v>
      </c>
      <c r="N125" s="93">
        <f t="shared" si="34"/>
        <v>0</v>
      </c>
      <c r="O125" s="93">
        <f t="shared" si="35"/>
        <v>13539.204</v>
      </c>
      <c r="P125" s="23" t="str">
        <f t="shared" si="36"/>
        <v>Аллергология и иммунология</v>
      </c>
      <c r="Q125" s="23">
        <f t="shared" si="37"/>
        <v>0.34</v>
      </c>
      <c r="R125" s="114" t="s">
        <v>309</v>
      </c>
      <c r="S125" s="23">
        <f t="shared" si="38"/>
        <v>0.54</v>
      </c>
    </row>
    <row r="126" spans="2:19" x14ac:dyDescent="0.25">
      <c r="B126" s="85">
        <v>150012</v>
      </c>
      <c r="C126" s="23" t="str">
        <f t="shared" si="26"/>
        <v>ГБУЗ "Кировская ЦРБ"</v>
      </c>
      <c r="D126" s="23" t="str">
        <f t="shared" si="27"/>
        <v>КС</v>
      </c>
      <c r="E126" s="55">
        <v>20171016</v>
      </c>
      <c r="F126" s="23" t="str">
        <f t="shared" si="28"/>
        <v>Ангионевротический отек, анафилактический шок</v>
      </c>
      <c r="G126" s="19">
        <v>2</v>
      </c>
      <c r="H126" s="19"/>
      <c r="I126" s="25">
        <f t="shared" si="29"/>
        <v>2</v>
      </c>
      <c r="J126" s="23">
        <f t="shared" si="30"/>
        <v>0.27</v>
      </c>
      <c r="K126" s="149">
        <f t="shared" si="31"/>
        <v>0.875</v>
      </c>
      <c r="L126" s="93">
        <f t="shared" si="32"/>
        <v>4231.0012500000003</v>
      </c>
      <c r="M126" s="93">
        <f t="shared" si="33"/>
        <v>8462.0025000000005</v>
      </c>
      <c r="N126" s="93">
        <f t="shared" si="34"/>
        <v>0</v>
      </c>
      <c r="O126" s="93">
        <f t="shared" si="35"/>
        <v>8462.0025000000005</v>
      </c>
      <c r="P126" s="23" t="str">
        <f t="shared" si="36"/>
        <v>Аллергология и иммунология</v>
      </c>
      <c r="Q126" s="23">
        <f t="shared" si="37"/>
        <v>0.34</v>
      </c>
      <c r="R126" s="63" t="s">
        <v>309</v>
      </c>
      <c r="S126" s="23">
        <f t="shared" si="38"/>
        <v>0.54</v>
      </c>
    </row>
    <row r="127" spans="2:19" ht="18.75" x14ac:dyDescent="0.3">
      <c r="B127" s="85">
        <v>150002</v>
      </c>
      <c r="C127" s="23" t="str">
        <f t="shared" si="26"/>
        <v>ГБУЗ "РДКБ"</v>
      </c>
      <c r="D127" s="23" t="str">
        <f t="shared" si="27"/>
        <v>КС</v>
      </c>
      <c r="E127" s="55">
        <v>20171016</v>
      </c>
      <c r="F127" s="23" t="str">
        <f t="shared" si="28"/>
        <v>Ангионевротический отек, анафилактический шок</v>
      </c>
      <c r="G127" s="45">
        <v>7</v>
      </c>
      <c r="H127" s="45">
        <v>3</v>
      </c>
      <c r="I127" s="25">
        <f t="shared" si="29"/>
        <v>10</v>
      </c>
      <c r="J127" s="23">
        <f t="shared" si="30"/>
        <v>0.27</v>
      </c>
      <c r="K127" s="149">
        <f t="shared" si="31"/>
        <v>1</v>
      </c>
      <c r="L127" s="93">
        <f t="shared" si="32"/>
        <v>4835.43</v>
      </c>
      <c r="M127" s="93">
        <f t="shared" si="33"/>
        <v>33848.01</v>
      </c>
      <c r="N127" s="93">
        <f t="shared" si="34"/>
        <v>14506.29</v>
      </c>
      <c r="O127" s="93">
        <f t="shared" si="35"/>
        <v>48354.3</v>
      </c>
      <c r="P127" s="23" t="str">
        <f t="shared" si="36"/>
        <v>Аллергология и иммунология</v>
      </c>
      <c r="Q127" s="23">
        <f t="shared" si="37"/>
        <v>0.34</v>
      </c>
      <c r="R127" s="86" t="s">
        <v>104</v>
      </c>
      <c r="S127" s="23">
        <f t="shared" si="38"/>
        <v>2.7</v>
      </c>
    </row>
    <row r="128" spans="2:19" x14ac:dyDescent="0.25">
      <c r="B128" s="14">
        <v>150014</v>
      </c>
      <c r="C128" s="23" t="str">
        <f t="shared" si="26"/>
        <v>ГБУЗ "Правобережная ЦРКБ"</v>
      </c>
      <c r="D128" s="23" t="str">
        <f t="shared" si="27"/>
        <v>КС</v>
      </c>
      <c r="E128" s="62">
        <v>20171016</v>
      </c>
      <c r="F128" s="23" t="str">
        <f t="shared" si="28"/>
        <v>Ангионевротический отек, анафилактический шок</v>
      </c>
      <c r="G128" s="19">
        <v>27</v>
      </c>
      <c r="H128" s="19">
        <v>1</v>
      </c>
      <c r="I128" s="25">
        <f t="shared" si="29"/>
        <v>28</v>
      </c>
      <c r="J128" s="23">
        <f t="shared" si="30"/>
        <v>0.27</v>
      </c>
      <c r="K128" s="149">
        <f t="shared" si="31"/>
        <v>0.95099999999999996</v>
      </c>
      <c r="L128" s="93">
        <f t="shared" si="32"/>
        <v>4598.4939299999996</v>
      </c>
      <c r="M128" s="93">
        <f t="shared" si="33"/>
        <v>124159.33610999999</v>
      </c>
      <c r="N128" s="93">
        <f t="shared" si="34"/>
        <v>4598.4939299999996</v>
      </c>
      <c r="O128" s="93">
        <f t="shared" si="35"/>
        <v>128757.83003999999</v>
      </c>
      <c r="P128" s="23" t="str">
        <f t="shared" si="36"/>
        <v>Аллергология и иммунология</v>
      </c>
      <c r="Q128" s="23">
        <f t="shared" si="37"/>
        <v>0.34</v>
      </c>
      <c r="R128" s="63" t="s">
        <v>309</v>
      </c>
      <c r="S128" s="23">
        <f t="shared" si="38"/>
        <v>7.5600000000000005</v>
      </c>
    </row>
    <row r="129" spans="2:19" x14ac:dyDescent="0.25">
      <c r="B129" s="85">
        <v>150013</v>
      </c>
      <c r="C129" s="23" t="str">
        <f t="shared" si="26"/>
        <v>НУЗ "Узловая больница на ст. Владикавказ ОАО "РЖД"</v>
      </c>
      <c r="D129" s="23" t="str">
        <f t="shared" si="27"/>
        <v>КС</v>
      </c>
      <c r="E129" s="55">
        <v>20171017</v>
      </c>
      <c r="F129" s="23" t="str">
        <f t="shared" si="28"/>
        <v>Язва желудка и двенадцатиперстной кишки</v>
      </c>
      <c r="G129" s="19">
        <v>7</v>
      </c>
      <c r="H129" s="19">
        <v>3</v>
      </c>
      <c r="I129" s="25">
        <f t="shared" si="29"/>
        <v>10</v>
      </c>
      <c r="J129" s="23">
        <f t="shared" si="30"/>
        <v>0.89</v>
      </c>
      <c r="K129" s="149">
        <f t="shared" si="31"/>
        <v>1</v>
      </c>
      <c r="L129" s="93">
        <f t="shared" si="32"/>
        <v>15939.01</v>
      </c>
      <c r="M129" s="93">
        <f t="shared" si="33"/>
        <v>111573.07</v>
      </c>
      <c r="N129" s="93">
        <f t="shared" si="34"/>
        <v>47817.03</v>
      </c>
      <c r="O129" s="93">
        <f t="shared" si="35"/>
        <v>159390.1</v>
      </c>
      <c r="P129" s="23" t="str">
        <f t="shared" si="36"/>
        <v>Гастроэнтерология</v>
      </c>
      <c r="Q129" s="23">
        <f t="shared" si="37"/>
        <v>1.04</v>
      </c>
      <c r="R129" s="63" t="s">
        <v>360</v>
      </c>
      <c r="S129" s="23">
        <f t="shared" si="38"/>
        <v>8.9</v>
      </c>
    </row>
    <row r="130" spans="2:19" x14ac:dyDescent="0.25">
      <c r="B130" s="85">
        <v>150013</v>
      </c>
      <c r="C130" s="23" t="str">
        <f t="shared" si="26"/>
        <v>НУЗ "Узловая больница на ст. Владикавказ ОАО "РЖД"</v>
      </c>
      <c r="D130" s="23" t="str">
        <f t="shared" si="27"/>
        <v>КС</v>
      </c>
      <c r="E130" s="55">
        <v>20171017</v>
      </c>
      <c r="F130" s="23" t="str">
        <f t="shared" si="28"/>
        <v>Язва желудка и двенадцатиперстной кишки</v>
      </c>
      <c r="G130" s="19">
        <v>4</v>
      </c>
      <c r="H130" s="19">
        <v>2</v>
      </c>
      <c r="I130" s="25">
        <f t="shared" si="29"/>
        <v>6</v>
      </c>
      <c r="J130" s="23">
        <f t="shared" si="30"/>
        <v>0.89</v>
      </c>
      <c r="K130" s="149">
        <f t="shared" si="31"/>
        <v>1</v>
      </c>
      <c r="L130" s="93">
        <f t="shared" si="32"/>
        <v>15939.01</v>
      </c>
      <c r="M130" s="93">
        <f t="shared" si="33"/>
        <v>63756.04</v>
      </c>
      <c r="N130" s="93">
        <f t="shared" si="34"/>
        <v>31878.02</v>
      </c>
      <c r="O130" s="93">
        <f t="shared" si="35"/>
        <v>95634.06</v>
      </c>
      <c r="P130" s="23" t="str">
        <f t="shared" si="36"/>
        <v>Гастроэнтерология</v>
      </c>
      <c r="Q130" s="23">
        <f t="shared" si="37"/>
        <v>1.04</v>
      </c>
      <c r="R130" s="63" t="s">
        <v>309</v>
      </c>
      <c r="S130" s="23">
        <f t="shared" si="38"/>
        <v>5.34</v>
      </c>
    </row>
    <row r="131" spans="2:19" x14ac:dyDescent="0.25">
      <c r="B131" s="85">
        <v>150009</v>
      </c>
      <c r="C131" s="23" t="str">
        <f t="shared" si="26"/>
        <v>ГБУЗ "Ардонская ЦРБ"</v>
      </c>
      <c r="D131" s="23" t="str">
        <f t="shared" si="27"/>
        <v>КС</v>
      </c>
      <c r="E131" s="55">
        <v>20171017</v>
      </c>
      <c r="F131" s="23" t="str">
        <f t="shared" si="28"/>
        <v>Язва желудка и двенадцатиперстной кишки</v>
      </c>
      <c r="G131" s="19">
        <v>2</v>
      </c>
      <c r="H131" s="19"/>
      <c r="I131" s="25">
        <f t="shared" si="29"/>
        <v>2</v>
      </c>
      <c r="J131" s="23">
        <f t="shared" si="30"/>
        <v>0.89</v>
      </c>
      <c r="K131" s="149">
        <f t="shared" si="31"/>
        <v>1</v>
      </c>
      <c r="L131" s="93">
        <f t="shared" si="32"/>
        <v>15939.01</v>
      </c>
      <c r="M131" s="93">
        <f t="shared" si="33"/>
        <v>31878.02</v>
      </c>
      <c r="N131" s="93">
        <f t="shared" si="34"/>
        <v>0</v>
      </c>
      <c r="O131" s="93">
        <f t="shared" si="35"/>
        <v>31878.02</v>
      </c>
      <c r="P131" s="23" t="str">
        <f t="shared" si="36"/>
        <v>Гастроэнтерология</v>
      </c>
      <c r="Q131" s="23">
        <f t="shared" si="37"/>
        <v>1.04</v>
      </c>
      <c r="R131" s="63" t="s">
        <v>309</v>
      </c>
      <c r="S131" s="23">
        <f t="shared" si="38"/>
        <v>1.78</v>
      </c>
    </row>
    <row r="132" spans="2:19" x14ac:dyDescent="0.25">
      <c r="B132" s="85">
        <v>150009</v>
      </c>
      <c r="C132" s="23" t="str">
        <f t="shared" si="26"/>
        <v>ГБУЗ "Ардонская ЦРБ"</v>
      </c>
      <c r="D132" s="23" t="str">
        <f t="shared" si="27"/>
        <v>КС</v>
      </c>
      <c r="E132" s="55">
        <v>20171017</v>
      </c>
      <c r="F132" s="23" t="str">
        <f t="shared" si="28"/>
        <v>Язва желудка и двенадцатиперстной кишки</v>
      </c>
      <c r="G132" s="19">
        <v>20</v>
      </c>
      <c r="H132" s="19"/>
      <c r="I132" s="25">
        <f t="shared" si="29"/>
        <v>20</v>
      </c>
      <c r="J132" s="23">
        <f t="shared" si="30"/>
        <v>0.89</v>
      </c>
      <c r="K132" s="149">
        <f t="shared" si="31"/>
        <v>1</v>
      </c>
      <c r="L132" s="93">
        <f t="shared" si="32"/>
        <v>15939.01</v>
      </c>
      <c r="M132" s="93">
        <f t="shared" si="33"/>
        <v>318780.2</v>
      </c>
      <c r="N132" s="93">
        <f t="shared" si="34"/>
        <v>0</v>
      </c>
      <c r="O132" s="93">
        <f t="shared" si="35"/>
        <v>318780.2</v>
      </c>
      <c r="P132" s="23" t="str">
        <f t="shared" si="36"/>
        <v>Гастроэнтерология</v>
      </c>
      <c r="Q132" s="23">
        <f t="shared" si="37"/>
        <v>1.04</v>
      </c>
      <c r="R132" s="63" t="s">
        <v>360</v>
      </c>
      <c r="S132" s="23">
        <f t="shared" si="38"/>
        <v>17.8</v>
      </c>
    </row>
    <row r="133" spans="2:19" x14ac:dyDescent="0.25">
      <c r="B133" s="85">
        <v>150003</v>
      </c>
      <c r="C133" s="23" t="str">
        <f t="shared" si="26"/>
        <v>ГБУЗ "КБСП"</v>
      </c>
      <c r="D133" s="23" t="str">
        <f t="shared" si="27"/>
        <v>КС</v>
      </c>
      <c r="E133" s="87">
        <v>20171017</v>
      </c>
      <c r="F133" s="23" t="str">
        <f t="shared" si="28"/>
        <v>Язва желудка и двенадцатиперстной кишки</v>
      </c>
      <c r="G133" s="19">
        <v>60</v>
      </c>
      <c r="H133" s="19">
        <v>25</v>
      </c>
      <c r="I133" s="25">
        <f t="shared" si="29"/>
        <v>85</v>
      </c>
      <c r="J133" s="23">
        <f t="shared" si="30"/>
        <v>0.89</v>
      </c>
      <c r="K133" s="149">
        <f t="shared" si="31"/>
        <v>1</v>
      </c>
      <c r="L133" s="93">
        <f t="shared" si="32"/>
        <v>15939.01</v>
      </c>
      <c r="M133" s="93">
        <f t="shared" si="33"/>
        <v>956340.6</v>
      </c>
      <c r="N133" s="93">
        <f t="shared" si="34"/>
        <v>398475.25</v>
      </c>
      <c r="O133" s="93">
        <f t="shared" si="35"/>
        <v>1354815.85</v>
      </c>
      <c r="P133" s="23" t="str">
        <f t="shared" si="36"/>
        <v>Гастроэнтерология</v>
      </c>
      <c r="Q133" s="23">
        <f t="shared" si="37"/>
        <v>1.04</v>
      </c>
      <c r="R133" s="63" t="s">
        <v>107</v>
      </c>
      <c r="S133" s="23">
        <f t="shared" si="38"/>
        <v>75.650000000000006</v>
      </c>
    </row>
    <row r="134" spans="2:19" x14ac:dyDescent="0.25">
      <c r="B134" s="85">
        <v>150003</v>
      </c>
      <c r="C134" s="23" t="str">
        <f t="shared" si="26"/>
        <v>ГБУЗ "КБСП"</v>
      </c>
      <c r="D134" s="23" t="str">
        <f t="shared" si="27"/>
        <v>КС</v>
      </c>
      <c r="E134" s="87">
        <v>20171017</v>
      </c>
      <c r="F134" s="23" t="str">
        <f t="shared" si="28"/>
        <v>Язва желудка и двенадцатиперстной кишки</v>
      </c>
      <c r="G134" s="19">
        <v>67</v>
      </c>
      <c r="H134" s="19">
        <v>28</v>
      </c>
      <c r="I134" s="25">
        <f t="shared" si="29"/>
        <v>95</v>
      </c>
      <c r="J134" s="23">
        <f t="shared" si="30"/>
        <v>0.89</v>
      </c>
      <c r="K134" s="149">
        <f t="shared" si="31"/>
        <v>1</v>
      </c>
      <c r="L134" s="93">
        <f t="shared" si="32"/>
        <v>15939.01</v>
      </c>
      <c r="M134" s="93">
        <f t="shared" si="33"/>
        <v>1067913.67</v>
      </c>
      <c r="N134" s="93">
        <f t="shared" si="34"/>
        <v>446292.28</v>
      </c>
      <c r="O134" s="93">
        <f t="shared" si="35"/>
        <v>1514205.95</v>
      </c>
      <c r="P134" s="23" t="str">
        <f t="shared" si="36"/>
        <v>Гастроэнтерология</v>
      </c>
      <c r="Q134" s="23">
        <f t="shared" si="37"/>
        <v>1.04</v>
      </c>
      <c r="R134" s="63" t="s">
        <v>360</v>
      </c>
      <c r="S134" s="23">
        <f t="shared" si="38"/>
        <v>84.55</v>
      </c>
    </row>
    <row r="135" spans="2:19" x14ac:dyDescent="0.25">
      <c r="B135" s="85">
        <v>150112</v>
      </c>
      <c r="C135" s="23" t="str">
        <f t="shared" si="26"/>
        <v>ГБУЗ "Моздокская ЦРБ"</v>
      </c>
      <c r="D135" s="23" t="str">
        <f t="shared" si="27"/>
        <v>КС</v>
      </c>
      <c r="E135" s="55">
        <v>20171017</v>
      </c>
      <c r="F135" s="23" t="str">
        <f t="shared" si="28"/>
        <v>Язва желудка и двенадцатиперстной кишки</v>
      </c>
      <c r="G135" s="19">
        <v>75</v>
      </c>
      <c r="H135" s="19">
        <v>2</v>
      </c>
      <c r="I135" s="25">
        <f t="shared" si="29"/>
        <v>77</v>
      </c>
      <c r="J135" s="23">
        <f t="shared" si="30"/>
        <v>0.89</v>
      </c>
      <c r="K135" s="149">
        <f t="shared" si="31"/>
        <v>1</v>
      </c>
      <c r="L135" s="93">
        <f t="shared" si="32"/>
        <v>15939.01</v>
      </c>
      <c r="M135" s="93">
        <f t="shared" si="33"/>
        <v>1195425.75</v>
      </c>
      <c r="N135" s="93">
        <f t="shared" si="34"/>
        <v>31878.02</v>
      </c>
      <c r="O135" s="93">
        <f t="shared" si="35"/>
        <v>1227303.77</v>
      </c>
      <c r="P135" s="23" t="str">
        <f t="shared" si="36"/>
        <v>Гастроэнтерология</v>
      </c>
      <c r="Q135" s="23">
        <f t="shared" si="37"/>
        <v>1.04</v>
      </c>
      <c r="R135" s="63" t="s">
        <v>309</v>
      </c>
      <c r="S135" s="23">
        <f t="shared" si="38"/>
        <v>68.53</v>
      </c>
    </row>
    <row r="136" spans="2:19" x14ac:dyDescent="0.25">
      <c r="B136" s="85">
        <v>150112</v>
      </c>
      <c r="C136" s="23" t="str">
        <f t="shared" si="26"/>
        <v>ГБУЗ "Моздокская ЦРБ"</v>
      </c>
      <c r="D136" s="23" t="str">
        <f t="shared" si="27"/>
        <v>КС</v>
      </c>
      <c r="E136" s="55">
        <v>20171017</v>
      </c>
      <c r="F136" s="23" t="str">
        <f t="shared" si="28"/>
        <v>Язва желудка и двенадцатиперстной кишки</v>
      </c>
      <c r="G136" s="19">
        <v>5</v>
      </c>
      <c r="H136" s="19"/>
      <c r="I136" s="25">
        <f t="shared" si="29"/>
        <v>5</v>
      </c>
      <c r="J136" s="23">
        <f t="shared" si="30"/>
        <v>0.89</v>
      </c>
      <c r="K136" s="149">
        <f t="shared" si="31"/>
        <v>1</v>
      </c>
      <c r="L136" s="93">
        <f t="shared" si="32"/>
        <v>15939.01</v>
      </c>
      <c r="M136" s="93">
        <f t="shared" si="33"/>
        <v>79695.05</v>
      </c>
      <c r="N136" s="93">
        <f t="shared" si="34"/>
        <v>0</v>
      </c>
      <c r="O136" s="93">
        <f t="shared" si="35"/>
        <v>79695.05</v>
      </c>
      <c r="P136" s="23" t="str">
        <f t="shared" si="36"/>
        <v>Гастроэнтерология</v>
      </c>
      <c r="Q136" s="23">
        <f t="shared" si="37"/>
        <v>1.04</v>
      </c>
      <c r="R136" s="63" t="s">
        <v>277</v>
      </c>
      <c r="S136" s="23">
        <f t="shared" si="38"/>
        <v>4.45</v>
      </c>
    </row>
    <row r="137" spans="2:19" x14ac:dyDescent="0.25">
      <c r="B137" s="85">
        <v>150112</v>
      </c>
      <c r="C137" s="23" t="str">
        <f t="shared" si="26"/>
        <v>ГБУЗ "Моздокская ЦРБ"</v>
      </c>
      <c r="D137" s="23" t="str">
        <f t="shared" si="27"/>
        <v>КС</v>
      </c>
      <c r="E137" s="55">
        <v>20171017</v>
      </c>
      <c r="F137" s="23" t="str">
        <f t="shared" si="28"/>
        <v>Язва желудка и двенадцатиперстной кишки</v>
      </c>
      <c r="G137" s="19">
        <v>20</v>
      </c>
      <c r="H137" s="19">
        <v>1</v>
      </c>
      <c r="I137" s="25">
        <f t="shared" si="29"/>
        <v>21</v>
      </c>
      <c r="J137" s="23">
        <f t="shared" si="30"/>
        <v>0.89</v>
      </c>
      <c r="K137" s="149">
        <f t="shared" si="31"/>
        <v>1</v>
      </c>
      <c r="L137" s="93">
        <f t="shared" si="32"/>
        <v>15939.01</v>
      </c>
      <c r="M137" s="93">
        <f t="shared" si="33"/>
        <v>318780.2</v>
      </c>
      <c r="N137" s="93">
        <f t="shared" si="34"/>
        <v>15939.01</v>
      </c>
      <c r="O137" s="93">
        <f t="shared" si="35"/>
        <v>334719.21000000002</v>
      </c>
      <c r="P137" s="23" t="str">
        <f t="shared" si="36"/>
        <v>Гастроэнтерология</v>
      </c>
      <c r="Q137" s="23">
        <f t="shared" si="37"/>
        <v>1.04</v>
      </c>
      <c r="R137" s="63" t="s">
        <v>360</v>
      </c>
      <c r="S137" s="23">
        <f t="shared" si="38"/>
        <v>18.690000000000001</v>
      </c>
    </row>
    <row r="138" spans="2:19" ht="15.75" x14ac:dyDescent="0.25">
      <c r="B138" s="85">
        <v>150019</v>
      </c>
      <c r="C138" s="23" t="str">
        <f t="shared" si="26"/>
        <v>ГБУЗ "Дигорская ЦРБ"</v>
      </c>
      <c r="D138" s="23" t="str">
        <f t="shared" si="27"/>
        <v>КС</v>
      </c>
      <c r="E138" s="55">
        <v>20171017</v>
      </c>
      <c r="F138" s="23" t="str">
        <f t="shared" si="28"/>
        <v>Язва желудка и двенадцатиперстной кишки</v>
      </c>
      <c r="G138" s="38">
        <v>23</v>
      </c>
      <c r="H138" s="38"/>
      <c r="I138" s="25">
        <f t="shared" si="29"/>
        <v>23</v>
      </c>
      <c r="J138" s="23">
        <f t="shared" si="30"/>
        <v>0.89</v>
      </c>
      <c r="K138" s="149">
        <f t="shared" si="31"/>
        <v>1</v>
      </c>
      <c r="L138" s="93">
        <f t="shared" si="32"/>
        <v>15939.01</v>
      </c>
      <c r="M138" s="93">
        <f t="shared" si="33"/>
        <v>366597.23</v>
      </c>
      <c r="N138" s="93">
        <f t="shared" si="34"/>
        <v>0</v>
      </c>
      <c r="O138" s="93">
        <f t="shared" si="35"/>
        <v>366597.23</v>
      </c>
      <c r="P138" s="23" t="str">
        <f t="shared" si="36"/>
        <v>Гастроэнтерология</v>
      </c>
      <c r="Q138" s="23">
        <f t="shared" si="37"/>
        <v>1.04</v>
      </c>
      <c r="R138" s="63" t="s">
        <v>309</v>
      </c>
      <c r="S138" s="23">
        <f t="shared" si="38"/>
        <v>20.47</v>
      </c>
    </row>
    <row r="139" spans="2:19" ht="15.75" x14ac:dyDescent="0.25">
      <c r="B139" s="85">
        <v>150019</v>
      </c>
      <c r="C139" s="23" t="str">
        <f t="shared" si="26"/>
        <v>ГБУЗ "Дигорская ЦРБ"</v>
      </c>
      <c r="D139" s="23" t="str">
        <f t="shared" si="27"/>
        <v>КС</v>
      </c>
      <c r="E139" s="55">
        <v>20171017</v>
      </c>
      <c r="F139" s="23" t="str">
        <f t="shared" si="28"/>
        <v>Язва желудка и двенадцатиперстной кишки</v>
      </c>
      <c r="G139" s="38">
        <v>22</v>
      </c>
      <c r="H139" s="38"/>
      <c r="I139" s="25">
        <f t="shared" si="29"/>
        <v>22</v>
      </c>
      <c r="J139" s="23">
        <f t="shared" si="30"/>
        <v>0.89</v>
      </c>
      <c r="K139" s="149">
        <f t="shared" si="31"/>
        <v>1</v>
      </c>
      <c r="L139" s="93">
        <f t="shared" si="32"/>
        <v>15939.01</v>
      </c>
      <c r="M139" s="93">
        <f t="shared" si="33"/>
        <v>350658.22000000003</v>
      </c>
      <c r="N139" s="93">
        <f t="shared" si="34"/>
        <v>0</v>
      </c>
      <c r="O139" s="93">
        <f t="shared" si="35"/>
        <v>350658.22000000003</v>
      </c>
      <c r="P139" s="23" t="str">
        <f t="shared" si="36"/>
        <v>Гастроэнтерология</v>
      </c>
      <c r="Q139" s="23">
        <f t="shared" si="37"/>
        <v>1.04</v>
      </c>
      <c r="R139" s="63" t="s">
        <v>360</v>
      </c>
      <c r="S139" s="23">
        <f t="shared" si="38"/>
        <v>19.580000000000002</v>
      </c>
    </row>
    <row r="140" spans="2:19" x14ac:dyDescent="0.25">
      <c r="B140" s="85">
        <v>150001</v>
      </c>
      <c r="C140" s="23" t="str">
        <f t="shared" si="26"/>
        <v>ГБУЗ "РКБ"</v>
      </c>
      <c r="D140" s="23" t="str">
        <f t="shared" si="27"/>
        <v>КС</v>
      </c>
      <c r="E140" s="55">
        <v>20171017</v>
      </c>
      <c r="F140" s="23" t="str">
        <f t="shared" si="28"/>
        <v>Язва желудка и двенадцатиперстной кишки</v>
      </c>
      <c r="G140" s="19">
        <v>55</v>
      </c>
      <c r="H140" s="19">
        <v>15</v>
      </c>
      <c r="I140" s="25">
        <f t="shared" si="29"/>
        <v>70</v>
      </c>
      <c r="J140" s="23">
        <f t="shared" si="30"/>
        <v>0.89</v>
      </c>
      <c r="K140" s="149">
        <f t="shared" si="31"/>
        <v>1</v>
      </c>
      <c r="L140" s="93">
        <f t="shared" si="32"/>
        <v>15939.01</v>
      </c>
      <c r="M140" s="93">
        <f t="shared" si="33"/>
        <v>876645.55</v>
      </c>
      <c r="N140" s="93">
        <f t="shared" si="34"/>
        <v>239085.15</v>
      </c>
      <c r="O140" s="93">
        <f t="shared" si="35"/>
        <v>1115730.7</v>
      </c>
      <c r="P140" s="23" t="str">
        <f t="shared" si="36"/>
        <v>Гастроэнтерология</v>
      </c>
      <c r="Q140" s="23">
        <f t="shared" si="37"/>
        <v>1.04</v>
      </c>
      <c r="R140" s="63" t="s">
        <v>107</v>
      </c>
      <c r="S140" s="23">
        <f t="shared" si="38"/>
        <v>62.300000000000004</v>
      </c>
    </row>
    <row r="141" spans="2:19" x14ac:dyDescent="0.25">
      <c r="B141" s="85">
        <v>150001</v>
      </c>
      <c r="C141" s="23" t="str">
        <f t="shared" si="26"/>
        <v>ГБУЗ "РКБ"</v>
      </c>
      <c r="D141" s="23" t="str">
        <f t="shared" si="27"/>
        <v>КС</v>
      </c>
      <c r="E141" s="55">
        <v>20171017</v>
      </c>
      <c r="F141" s="23" t="str">
        <f t="shared" si="28"/>
        <v>Язва желудка и двенадцатиперстной кишки</v>
      </c>
      <c r="G141" s="19">
        <v>39</v>
      </c>
      <c r="H141" s="19">
        <v>11</v>
      </c>
      <c r="I141" s="25">
        <f t="shared" si="29"/>
        <v>50</v>
      </c>
      <c r="J141" s="23">
        <f t="shared" si="30"/>
        <v>0.89</v>
      </c>
      <c r="K141" s="149">
        <f t="shared" si="31"/>
        <v>1</v>
      </c>
      <c r="L141" s="93">
        <f t="shared" si="32"/>
        <v>15939.01</v>
      </c>
      <c r="M141" s="93">
        <f t="shared" si="33"/>
        <v>621621.39</v>
      </c>
      <c r="N141" s="93">
        <f t="shared" si="34"/>
        <v>175329.11000000002</v>
      </c>
      <c r="O141" s="93">
        <f t="shared" si="35"/>
        <v>796950.5</v>
      </c>
      <c r="P141" s="23" t="str">
        <f t="shared" si="36"/>
        <v>Гастроэнтерология</v>
      </c>
      <c r="Q141" s="23">
        <f t="shared" si="37"/>
        <v>1.04</v>
      </c>
      <c r="R141" s="63" t="s">
        <v>360</v>
      </c>
      <c r="S141" s="23">
        <f t="shared" si="38"/>
        <v>44.5</v>
      </c>
    </row>
    <row r="142" spans="2:19" x14ac:dyDescent="0.25">
      <c r="B142" s="85">
        <v>150015</v>
      </c>
      <c r="C142" s="23" t="str">
        <f t="shared" si="26"/>
        <v>ФГБОУ ВО  СОГМА МЗ</v>
      </c>
      <c r="D142" s="23" t="str">
        <f t="shared" si="27"/>
        <v>КС</v>
      </c>
      <c r="E142" s="55">
        <v>20171017</v>
      </c>
      <c r="F142" s="23" t="str">
        <f t="shared" si="28"/>
        <v>Язва желудка и двенадцатиперстной кишки</v>
      </c>
      <c r="G142" s="19">
        <v>12</v>
      </c>
      <c r="H142" s="19">
        <v>3</v>
      </c>
      <c r="I142" s="25">
        <f t="shared" si="29"/>
        <v>15</v>
      </c>
      <c r="J142" s="23">
        <f t="shared" si="30"/>
        <v>0.89</v>
      </c>
      <c r="K142" s="149">
        <f t="shared" si="31"/>
        <v>1</v>
      </c>
      <c r="L142" s="93">
        <f t="shared" si="32"/>
        <v>15939.01</v>
      </c>
      <c r="M142" s="93">
        <f t="shared" si="33"/>
        <v>191268.12</v>
      </c>
      <c r="N142" s="93">
        <f t="shared" si="34"/>
        <v>47817.03</v>
      </c>
      <c r="O142" s="93">
        <f t="shared" si="35"/>
        <v>239085.15</v>
      </c>
      <c r="P142" s="23" t="str">
        <f t="shared" si="36"/>
        <v>Гастроэнтерология</v>
      </c>
      <c r="Q142" s="23">
        <f t="shared" si="37"/>
        <v>1.04</v>
      </c>
      <c r="R142" s="114" t="s">
        <v>360</v>
      </c>
      <c r="S142" s="23">
        <f t="shared" si="38"/>
        <v>13.35</v>
      </c>
    </row>
    <row r="143" spans="2:19" x14ac:dyDescent="0.25">
      <c r="B143" s="85">
        <v>150012</v>
      </c>
      <c r="C143" s="23" t="str">
        <f t="shared" si="26"/>
        <v>ГБУЗ "Кировская ЦРБ"</v>
      </c>
      <c r="D143" s="23" t="str">
        <f t="shared" si="27"/>
        <v>КС</v>
      </c>
      <c r="E143" s="55">
        <v>20171017</v>
      </c>
      <c r="F143" s="23" t="str">
        <f t="shared" si="28"/>
        <v>Язва желудка и двенадцатиперстной кишки</v>
      </c>
      <c r="G143" s="19">
        <v>10</v>
      </c>
      <c r="H143" s="19"/>
      <c r="I143" s="25">
        <f t="shared" si="29"/>
        <v>10</v>
      </c>
      <c r="J143" s="23">
        <f t="shared" si="30"/>
        <v>0.89</v>
      </c>
      <c r="K143" s="149">
        <f t="shared" si="31"/>
        <v>1</v>
      </c>
      <c r="L143" s="93">
        <f t="shared" si="32"/>
        <v>15939.01</v>
      </c>
      <c r="M143" s="93">
        <f t="shared" si="33"/>
        <v>159390.1</v>
      </c>
      <c r="N143" s="93">
        <f t="shared" si="34"/>
        <v>0</v>
      </c>
      <c r="O143" s="93">
        <f t="shared" si="35"/>
        <v>159390.1</v>
      </c>
      <c r="P143" s="23" t="str">
        <f t="shared" si="36"/>
        <v>Гастроэнтерология</v>
      </c>
      <c r="Q143" s="23">
        <f t="shared" si="37"/>
        <v>1.04</v>
      </c>
      <c r="R143" s="63" t="s">
        <v>309</v>
      </c>
      <c r="S143" s="23">
        <f t="shared" si="38"/>
        <v>8.9</v>
      </c>
    </row>
    <row r="144" spans="2:19" ht="18.75" x14ac:dyDescent="0.3">
      <c r="B144" s="85">
        <v>150002</v>
      </c>
      <c r="C144" s="23" t="str">
        <f t="shared" si="26"/>
        <v>ГБУЗ "РДКБ"</v>
      </c>
      <c r="D144" s="23" t="str">
        <f t="shared" si="27"/>
        <v>КС</v>
      </c>
      <c r="E144" s="55">
        <v>20171017</v>
      </c>
      <c r="F144" s="23" t="str">
        <f t="shared" si="28"/>
        <v>Язва желудка и двенадцатиперстной кишки</v>
      </c>
      <c r="G144" s="45">
        <v>80</v>
      </c>
      <c r="H144" s="45">
        <v>20</v>
      </c>
      <c r="I144" s="25">
        <f t="shared" si="29"/>
        <v>100</v>
      </c>
      <c r="J144" s="23">
        <f t="shared" si="30"/>
        <v>0.89</v>
      </c>
      <c r="K144" s="149">
        <f t="shared" si="31"/>
        <v>1</v>
      </c>
      <c r="L144" s="93">
        <f t="shared" si="32"/>
        <v>15939.01</v>
      </c>
      <c r="M144" s="93">
        <f t="shared" si="33"/>
        <v>1275120.8</v>
      </c>
      <c r="N144" s="93">
        <f t="shared" si="34"/>
        <v>318780.2</v>
      </c>
      <c r="O144" s="93">
        <f t="shared" si="35"/>
        <v>1593901</v>
      </c>
      <c r="P144" s="23" t="str">
        <f t="shared" si="36"/>
        <v>Гастроэнтерология</v>
      </c>
      <c r="Q144" s="23">
        <f t="shared" si="37"/>
        <v>1.04</v>
      </c>
      <c r="R144" s="63" t="s">
        <v>107</v>
      </c>
      <c r="S144" s="23">
        <f t="shared" si="38"/>
        <v>89</v>
      </c>
    </row>
    <row r="145" spans="2:19" x14ac:dyDescent="0.25">
      <c r="B145" s="85">
        <v>150072</v>
      </c>
      <c r="C145" s="23" t="str">
        <f t="shared" si="26"/>
        <v>ФГБУ "СКММ центр МЗ РФ" (Беслан)</v>
      </c>
      <c r="D145" s="23" t="str">
        <f t="shared" si="27"/>
        <v>КС</v>
      </c>
      <c r="E145" s="61">
        <v>20171017</v>
      </c>
      <c r="F145" s="23" t="str">
        <f t="shared" si="28"/>
        <v>Язва желудка и двенадцатиперстной кишки</v>
      </c>
      <c r="G145" s="51">
        <v>3</v>
      </c>
      <c r="H145" s="51">
        <v>0</v>
      </c>
      <c r="I145" s="25">
        <f t="shared" si="29"/>
        <v>3</v>
      </c>
      <c r="J145" s="23">
        <f t="shared" si="30"/>
        <v>0.89</v>
      </c>
      <c r="K145" s="149">
        <f t="shared" si="31"/>
        <v>1</v>
      </c>
      <c r="L145" s="93">
        <f t="shared" si="32"/>
        <v>15939.01</v>
      </c>
      <c r="M145" s="93">
        <f t="shared" si="33"/>
        <v>47817.03</v>
      </c>
      <c r="N145" s="93">
        <f t="shared" si="34"/>
        <v>0</v>
      </c>
      <c r="O145" s="93">
        <f t="shared" si="35"/>
        <v>47817.03</v>
      </c>
      <c r="P145" s="23" t="str">
        <f t="shared" si="36"/>
        <v>Гастроэнтерология</v>
      </c>
      <c r="Q145" s="23">
        <f t="shared" si="37"/>
        <v>1.04</v>
      </c>
      <c r="R145" s="63" t="s">
        <v>532</v>
      </c>
      <c r="S145" s="23">
        <f t="shared" si="38"/>
        <v>2.67</v>
      </c>
    </row>
    <row r="146" spans="2:19" x14ac:dyDescent="0.25">
      <c r="B146" s="85">
        <v>150010</v>
      </c>
      <c r="C146" s="23" t="str">
        <f t="shared" si="26"/>
        <v>ГБУЗ "Ирафская ЦРБ"</v>
      </c>
      <c r="D146" s="23" t="str">
        <f t="shared" si="27"/>
        <v>КС</v>
      </c>
      <c r="E146" s="62">
        <v>20171017</v>
      </c>
      <c r="F146" s="23" t="str">
        <f t="shared" si="28"/>
        <v>Язва желудка и двенадцатиперстной кишки</v>
      </c>
      <c r="G146" s="19">
        <v>10</v>
      </c>
      <c r="H146" s="19">
        <v>1</v>
      </c>
      <c r="I146" s="25">
        <f t="shared" si="29"/>
        <v>11</v>
      </c>
      <c r="J146" s="23">
        <f t="shared" si="30"/>
        <v>0.89</v>
      </c>
      <c r="K146" s="149">
        <f t="shared" si="31"/>
        <v>1</v>
      </c>
      <c r="L146" s="93">
        <f t="shared" si="32"/>
        <v>15939.01</v>
      </c>
      <c r="M146" s="93">
        <f t="shared" si="33"/>
        <v>159390.1</v>
      </c>
      <c r="N146" s="93">
        <f t="shared" si="34"/>
        <v>15939.01</v>
      </c>
      <c r="O146" s="93">
        <f t="shared" si="35"/>
        <v>175329.11000000002</v>
      </c>
      <c r="P146" s="23" t="str">
        <f t="shared" si="36"/>
        <v>Гастроэнтерология</v>
      </c>
      <c r="Q146" s="23">
        <f t="shared" si="37"/>
        <v>1.04</v>
      </c>
      <c r="R146" s="63" t="s">
        <v>309</v>
      </c>
      <c r="S146" s="23">
        <f t="shared" si="38"/>
        <v>9.7900000000000009</v>
      </c>
    </row>
    <row r="147" spans="2:19" x14ac:dyDescent="0.25">
      <c r="B147" s="85">
        <v>150010</v>
      </c>
      <c r="C147" s="23" t="str">
        <f t="shared" si="26"/>
        <v>ГБУЗ "Ирафская ЦРБ"</v>
      </c>
      <c r="D147" s="23" t="str">
        <f t="shared" si="27"/>
        <v>КС</v>
      </c>
      <c r="E147" s="62">
        <v>20171017</v>
      </c>
      <c r="F147" s="23" t="str">
        <f t="shared" si="28"/>
        <v>Язва желудка и двенадцатиперстной кишки</v>
      </c>
      <c r="G147" s="19">
        <v>10</v>
      </c>
      <c r="H147" s="19">
        <v>10</v>
      </c>
      <c r="I147" s="25">
        <f t="shared" si="29"/>
        <v>20</v>
      </c>
      <c r="J147" s="23">
        <f t="shared" si="30"/>
        <v>0.89</v>
      </c>
      <c r="K147" s="149">
        <f t="shared" si="31"/>
        <v>1</v>
      </c>
      <c r="L147" s="93">
        <f t="shared" si="32"/>
        <v>15939.01</v>
      </c>
      <c r="M147" s="93">
        <f t="shared" si="33"/>
        <v>159390.1</v>
      </c>
      <c r="N147" s="93">
        <f t="shared" si="34"/>
        <v>159390.1</v>
      </c>
      <c r="O147" s="93">
        <f t="shared" si="35"/>
        <v>318780.2</v>
      </c>
      <c r="P147" s="23" t="str">
        <f t="shared" si="36"/>
        <v>Гастроэнтерология</v>
      </c>
      <c r="Q147" s="23">
        <f t="shared" si="37"/>
        <v>1.04</v>
      </c>
      <c r="R147" s="63" t="s">
        <v>360</v>
      </c>
      <c r="S147" s="23">
        <f t="shared" si="38"/>
        <v>17.8</v>
      </c>
    </row>
    <row r="148" spans="2:19" x14ac:dyDescent="0.25">
      <c r="B148" s="14">
        <v>150007</v>
      </c>
      <c r="C148" s="23" t="str">
        <f t="shared" si="26"/>
        <v>ГБУЗ "Алагирская ЦРБ"</v>
      </c>
      <c r="D148" s="23" t="str">
        <f t="shared" si="27"/>
        <v>КС</v>
      </c>
      <c r="E148" s="62">
        <v>20171017</v>
      </c>
      <c r="F148" s="23" t="str">
        <f t="shared" si="28"/>
        <v>Язва желудка и двенадцатиперстной кишки</v>
      </c>
      <c r="G148" s="19">
        <v>8</v>
      </c>
      <c r="H148" s="19">
        <v>1</v>
      </c>
      <c r="I148" s="25">
        <f t="shared" si="29"/>
        <v>9</v>
      </c>
      <c r="J148" s="23">
        <f t="shared" si="30"/>
        <v>0.89</v>
      </c>
      <c r="K148" s="149">
        <f t="shared" si="31"/>
        <v>1</v>
      </c>
      <c r="L148" s="93">
        <f t="shared" si="32"/>
        <v>15939.01</v>
      </c>
      <c r="M148" s="93">
        <f t="shared" si="33"/>
        <v>127512.08</v>
      </c>
      <c r="N148" s="93">
        <f t="shared" si="34"/>
        <v>15939.01</v>
      </c>
      <c r="O148" s="93">
        <f t="shared" si="35"/>
        <v>143451.09</v>
      </c>
      <c r="P148" s="23" t="str">
        <f t="shared" si="36"/>
        <v>Гастроэнтерология</v>
      </c>
      <c r="Q148" s="23">
        <f t="shared" si="37"/>
        <v>1.04</v>
      </c>
      <c r="R148" s="63" t="s">
        <v>309</v>
      </c>
      <c r="S148" s="23">
        <f t="shared" si="38"/>
        <v>8.01</v>
      </c>
    </row>
    <row r="149" spans="2:19" x14ac:dyDescent="0.25">
      <c r="B149" s="14">
        <v>150007</v>
      </c>
      <c r="C149" s="23" t="str">
        <f t="shared" si="26"/>
        <v>ГБУЗ "Алагирская ЦРБ"</v>
      </c>
      <c r="D149" s="23" t="str">
        <f t="shared" si="27"/>
        <v>КС</v>
      </c>
      <c r="E149" s="62">
        <v>20171017</v>
      </c>
      <c r="F149" s="23" t="str">
        <f t="shared" si="28"/>
        <v>Язва желудка и двенадцатиперстной кишки</v>
      </c>
      <c r="G149" s="19">
        <v>45</v>
      </c>
      <c r="H149" s="19">
        <v>1</v>
      </c>
      <c r="I149" s="25">
        <f t="shared" si="29"/>
        <v>46</v>
      </c>
      <c r="J149" s="23">
        <f t="shared" si="30"/>
        <v>0.89</v>
      </c>
      <c r="K149" s="149">
        <f t="shared" si="31"/>
        <v>1</v>
      </c>
      <c r="L149" s="93">
        <f t="shared" si="32"/>
        <v>15939.01</v>
      </c>
      <c r="M149" s="93">
        <f t="shared" si="33"/>
        <v>717255.45</v>
      </c>
      <c r="N149" s="93">
        <f t="shared" si="34"/>
        <v>15939.01</v>
      </c>
      <c r="O149" s="93">
        <f t="shared" si="35"/>
        <v>733194.46</v>
      </c>
      <c r="P149" s="23" t="str">
        <f t="shared" si="36"/>
        <v>Гастроэнтерология</v>
      </c>
      <c r="Q149" s="23">
        <f t="shared" si="37"/>
        <v>1.04</v>
      </c>
      <c r="R149" s="63" t="s">
        <v>360</v>
      </c>
      <c r="S149" s="23">
        <f t="shared" si="38"/>
        <v>40.94</v>
      </c>
    </row>
    <row r="150" spans="2:19" x14ac:dyDescent="0.25">
      <c r="B150" s="14">
        <v>150014</v>
      </c>
      <c r="C150" s="23" t="str">
        <f t="shared" si="26"/>
        <v>ГБУЗ "Правобережная ЦРКБ"</v>
      </c>
      <c r="D150" s="23" t="str">
        <f t="shared" si="27"/>
        <v>КС</v>
      </c>
      <c r="E150" s="62">
        <v>20171017</v>
      </c>
      <c r="F150" s="23" t="str">
        <f t="shared" si="28"/>
        <v>Язва желудка и двенадцатиперстной кишки</v>
      </c>
      <c r="G150" s="19">
        <v>5</v>
      </c>
      <c r="H150" s="19">
        <v>0</v>
      </c>
      <c r="I150" s="25">
        <f t="shared" si="29"/>
        <v>5</v>
      </c>
      <c r="J150" s="23">
        <f t="shared" si="30"/>
        <v>0.89</v>
      </c>
      <c r="K150" s="149">
        <f t="shared" si="31"/>
        <v>1</v>
      </c>
      <c r="L150" s="93">
        <f t="shared" si="32"/>
        <v>15939.01</v>
      </c>
      <c r="M150" s="93">
        <f t="shared" si="33"/>
        <v>79695.05</v>
      </c>
      <c r="N150" s="93">
        <f t="shared" si="34"/>
        <v>0</v>
      </c>
      <c r="O150" s="93">
        <f t="shared" si="35"/>
        <v>79695.05</v>
      </c>
      <c r="P150" s="23" t="str">
        <f t="shared" si="36"/>
        <v>Гастроэнтерология</v>
      </c>
      <c r="Q150" s="23">
        <f t="shared" si="37"/>
        <v>1.04</v>
      </c>
      <c r="R150" s="63" t="s">
        <v>309</v>
      </c>
      <c r="S150" s="23">
        <f t="shared" si="38"/>
        <v>4.45</v>
      </c>
    </row>
    <row r="151" spans="2:19" x14ac:dyDescent="0.25">
      <c r="B151" s="14">
        <v>150014</v>
      </c>
      <c r="C151" s="23" t="str">
        <f t="shared" si="26"/>
        <v>ГБУЗ "Правобережная ЦРКБ"</v>
      </c>
      <c r="D151" s="23" t="str">
        <f t="shared" si="27"/>
        <v>КС</v>
      </c>
      <c r="E151" s="62">
        <v>20171017</v>
      </c>
      <c r="F151" s="23" t="str">
        <f t="shared" si="28"/>
        <v>Язва желудка и двенадцатиперстной кишки</v>
      </c>
      <c r="G151" s="19">
        <v>43</v>
      </c>
      <c r="H151" s="19">
        <v>2</v>
      </c>
      <c r="I151" s="25">
        <f t="shared" si="29"/>
        <v>45</v>
      </c>
      <c r="J151" s="23">
        <f t="shared" si="30"/>
        <v>0.89</v>
      </c>
      <c r="K151" s="149">
        <f t="shared" si="31"/>
        <v>1</v>
      </c>
      <c r="L151" s="93">
        <f t="shared" si="32"/>
        <v>15939.01</v>
      </c>
      <c r="M151" s="93">
        <f t="shared" si="33"/>
        <v>685377.43</v>
      </c>
      <c r="N151" s="93">
        <f t="shared" si="34"/>
        <v>31878.02</v>
      </c>
      <c r="O151" s="93">
        <f t="shared" si="35"/>
        <v>717255.45000000007</v>
      </c>
      <c r="P151" s="23" t="str">
        <f t="shared" si="36"/>
        <v>Гастроэнтерология</v>
      </c>
      <c r="Q151" s="23">
        <f t="shared" si="37"/>
        <v>1.04</v>
      </c>
      <c r="R151" s="63" t="s">
        <v>360</v>
      </c>
      <c r="S151" s="23">
        <f t="shared" si="38"/>
        <v>40.049999999999997</v>
      </c>
    </row>
    <row r="152" spans="2:19" x14ac:dyDescent="0.25">
      <c r="B152" s="85">
        <v>150003</v>
      </c>
      <c r="C152" s="23" t="str">
        <f t="shared" si="26"/>
        <v>ГБУЗ "КБСП"</v>
      </c>
      <c r="D152" s="23" t="str">
        <f t="shared" si="27"/>
        <v>КС</v>
      </c>
      <c r="E152" s="87">
        <v>20171018</v>
      </c>
      <c r="F152" s="23" t="str">
        <f t="shared" si="28"/>
        <v>Воспалительные заболевания кишечника</v>
      </c>
      <c r="G152" s="19">
        <v>7</v>
      </c>
      <c r="H152" s="19">
        <v>3</v>
      </c>
      <c r="I152" s="25">
        <f t="shared" si="29"/>
        <v>10</v>
      </c>
      <c r="J152" s="23">
        <f t="shared" si="30"/>
        <v>2.0099999999999998</v>
      </c>
      <c r="K152" s="149">
        <f t="shared" si="31"/>
        <v>1.4</v>
      </c>
      <c r="L152" s="93">
        <f t="shared" si="32"/>
        <v>50395.925999999992</v>
      </c>
      <c r="M152" s="93">
        <f t="shared" si="33"/>
        <v>352771.48199999996</v>
      </c>
      <c r="N152" s="93">
        <f t="shared" si="34"/>
        <v>151187.77799999999</v>
      </c>
      <c r="O152" s="93">
        <f t="shared" si="35"/>
        <v>503959.25999999995</v>
      </c>
      <c r="P152" s="23" t="str">
        <f t="shared" si="36"/>
        <v>Гастроэнтерология</v>
      </c>
      <c r="Q152" s="23">
        <f t="shared" si="37"/>
        <v>1.04</v>
      </c>
      <c r="R152" s="63" t="s">
        <v>107</v>
      </c>
      <c r="S152" s="23">
        <f t="shared" si="38"/>
        <v>20.099999999999998</v>
      </c>
    </row>
    <row r="153" spans="2:19" x14ac:dyDescent="0.25">
      <c r="B153" s="85">
        <v>150003</v>
      </c>
      <c r="C153" s="23" t="str">
        <f t="shared" si="26"/>
        <v>ГБУЗ "КБСП"</v>
      </c>
      <c r="D153" s="23" t="str">
        <f t="shared" si="27"/>
        <v>КС</v>
      </c>
      <c r="E153" s="87">
        <v>20171018</v>
      </c>
      <c r="F153" s="23" t="str">
        <f t="shared" si="28"/>
        <v>Воспалительные заболевания кишечника</v>
      </c>
      <c r="G153" s="19">
        <v>7</v>
      </c>
      <c r="H153" s="19">
        <v>3</v>
      </c>
      <c r="I153" s="25">
        <f t="shared" si="29"/>
        <v>10</v>
      </c>
      <c r="J153" s="23">
        <f t="shared" si="30"/>
        <v>2.0099999999999998</v>
      </c>
      <c r="K153" s="149">
        <f t="shared" si="31"/>
        <v>1.4</v>
      </c>
      <c r="L153" s="93">
        <f t="shared" si="32"/>
        <v>50395.925999999992</v>
      </c>
      <c r="M153" s="93">
        <f t="shared" si="33"/>
        <v>352771.48199999996</v>
      </c>
      <c r="N153" s="93">
        <f t="shared" si="34"/>
        <v>151187.77799999999</v>
      </c>
      <c r="O153" s="93">
        <f t="shared" si="35"/>
        <v>503959.25999999995</v>
      </c>
      <c r="P153" s="23" t="str">
        <f t="shared" si="36"/>
        <v>Гастроэнтерология</v>
      </c>
      <c r="Q153" s="23">
        <f t="shared" si="37"/>
        <v>1.04</v>
      </c>
      <c r="R153" s="63" t="s">
        <v>360</v>
      </c>
      <c r="S153" s="23">
        <f t="shared" si="38"/>
        <v>20.099999999999998</v>
      </c>
    </row>
    <row r="154" spans="2:19" x14ac:dyDescent="0.25">
      <c r="B154" s="85">
        <v>150001</v>
      </c>
      <c r="C154" s="23" t="str">
        <f t="shared" si="26"/>
        <v>ГБУЗ "РКБ"</v>
      </c>
      <c r="D154" s="23" t="str">
        <f t="shared" si="27"/>
        <v>КС</v>
      </c>
      <c r="E154" s="55">
        <v>20171018</v>
      </c>
      <c r="F154" s="23" t="str">
        <f t="shared" si="28"/>
        <v>Воспалительные заболевания кишечника</v>
      </c>
      <c r="G154" s="19">
        <v>31</v>
      </c>
      <c r="H154" s="19">
        <v>9</v>
      </c>
      <c r="I154" s="25">
        <f t="shared" si="29"/>
        <v>40</v>
      </c>
      <c r="J154" s="23">
        <f t="shared" si="30"/>
        <v>2.0099999999999998</v>
      </c>
      <c r="K154" s="149">
        <f t="shared" si="31"/>
        <v>1</v>
      </c>
      <c r="L154" s="93">
        <f t="shared" si="32"/>
        <v>35997.089999999997</v>
      </c>
      <c r="M154" s="93">
        <f t="shared" si="33"/>
        <v>1115909.7899999998</v>
      </c>
      <c r="N154" s="93">
        <f t="shared" si="34"/>
        <v>323973.80999999994</v>
      </c>
      <c r="O154" s="93">
        <f t="shared" si="35"/>
        <v>1439883.5999999996</v>
      </c>
      <c r="P154" s="23" t="str">
        <f t="shared" si="36"/>
        <v>Гастроэнтерология</v>
      </c>
      <c r="Q154" s="23">
        <f t="shared" si="37"/>
        <v>1.04</v>
      </c>
      <c r="R154" s="63" t="s">
        <v>107</v>
      </c>
      <c r="S154" s="23">
        <f t="shared" si="38"/>
        <v>80.399999999999991</v>
      </c>
    </row>
    <row r="155" spans="2:19" x14ac:dyDescent="0.25">
      <c r="B155" s="85">
        <v>150001</v>
      </c>
      <c r="C155" s="23" t="str">
        <f t="shared" si="26"/>
        <v>ГБУЗ "РКБ"</v>
      </c>
      <c r="D155" s="23" t="str">
        <f t="shared" si="27"/>
        <v>КС</v>
      </c>
      <c r="E155" s="55">
        <v>20171018</v>
      </c>
      <c r="F155" s="23" t="str">
        <f t="shared" si="28"/>
        <v>Воспалительные заболевания кишечника</v>
      </c>
      <c r="G155" s="19">
        <v>1</v>
      </c>
      <c r="H155" s="19">
        <v>1</v>
      </c>
      <c r="I155" s="25">
        <f t="shared" si="29"/>
        <v>2</v>
      </c>
      <c r="J155" s="23">
        <f t="shared" si="30"/>
        <v>2.0099999999999998</v>
      </c>
      <c r="K155" s="149">
        <f t="shared" si="31"/>
        <v>1</v>
      </c>
      <c r="L155" s="93">
        <f t="shared" si="32"/>
        <v>35997.089999999997</v>
      </c>
      <c r="M155" s="93">
        <f t="shared" si="33"/>
        <v>35997.089999999997</v>
      </c>
      <c r="N155" s="93">
        <f t="shared" si="34"/>
        <v>35997.089999999997</v>
      </c>
      <c r="O155" s="93">
        <f t="shared" si="35"/>
        <v>71994.179999999993</v>
      </c>
      <c r="P155" s="23" t="str">
        <f t="shared" si="36"/>
        <v>Гастроэнтерология</v>
      </c>
      <c r="Q155" s="23">
        <f t="shared" si="37"/>
        <v>1.04</v>
      </c>
      <c r="R155" s="63" t="s">
        <v>174</v>
      </c>
      <c r="S155" s="23">
        <f t="shared" si="38"/>
        <v>4.0199999999999996</v>
      </c>
    </row>
    <row r="156" spans="2:19" x14ac:dyDescent="0.25">
      <c r="B156" s="85">
        <v>150015</v>
      </c>
      <c r="C156" s="23" t="str">
        <f t="shared" si="26"/>
        <v>ФГБОУ ВО  СОГМА МЗ</v>
      </c>
      <c r="D156" s="23" t="str">
        <f t="shared" si="27"/>
        <v>КС</v>
      </c>
      <c r="E156" s="55">
        <v>20171018</v>
      </c>
      <c r="F156" s="23" t="str">
        <f t="shared" si="28"/>
        <v>Воспалительные заболевания кишечника</v>
      </c>
      <c r="G156" s="19">
        <v>3</v>
      </c>
      <c r="H156" s="19"/>
      <c r="I156" s="25">
        <f t="shared" si="29"/>
        <v>3</v>
      </c>
      <c r="J156" s="23">
        <f t="shared" si="30"/>
        <v>2.0099999999999998</v>
      </c>
      <c r="K156" s="149">
        <f t="shared" si="31"/>
        <v>1.4</v>
      </c>
      <c r="L156" s="93">
        <f t="shared" si="32"/>
        <v>50395.925999999992</v>
      </c>
      <c r="M156" s="93">
        <f t="shared" si="33"/>
        <v>151187.77799999999</v>
      </c>
      <c r="N156" s="93">
        <f t="shared" si="34"/>
        <v>0</v>
      </c>
      <c r="O156" s="93">
        <f t="shared" si="35"/>
        <v>151187.77799999999</v>
      </c>
      <c r="P156" s="23" t="str">
        <f t="shared" si="36"/>
        <v>Гастроэнтерология</v>
      </c>
      <c r="Q156" s="23">
        <f t="shared" si="37"/>
        <v>1.04</v>
      </c>
      <c r="R156" s="114" t="s">
        <v>360</v>
      </c>
      <c r="S156" s="23">
        <f t="shared" si="38"/>
        <v>6.0299999999999994</v>
      </c>
    </row>
    <row r="157" spans="2:19" ht="18.75" x14ac:dyDescent="0.3">
      <c r="B157" s="85">
        <v>150002</v>
      </c>
      <c r="C157" s="23" t="str">
        <f t="shared" si="26"/>
        <v>ГБУЗ "РДКБ"</v>
      </c>
      <c r="D157" s="23" t="str">
        <f t="shared" si="27"/>
        <v>КС</v>
      </c>
      <c r="E157" s="55">
        <v>20171018</v>
      </c>
      <c r="F157" s="23" t="str">
        <f t="shared" si="28"/>
        <v>Воспалительные заболевания кишечника</v>
      </c>
      <c r="G157" s="45">
        <v>20</v>
      </c>
      <c r="H157" s="45">
        <v>10</v>
      </c>
      <c r="I157" s="25">
        <f t="shared" si="29"/>
        <v>30</v>
      </c>
      <c r="J157" s="23">
        <f t="shared" si="30"/>
        <v>2.0099999999999998</v>
      </c>
      <c r="K157" s="149">
        <f t="shared" si="31"/>
        <v>1</v>
      </c>
      <c r="L157" s="93">
        <f t="shared" si="32"/>
        <v>35997.089999999997</v>
      </c>
      <c r="M157" s="93">
        <f t="shared" si="33"/>
        <v>719941.79999999993</v>
      </c>
      <c r="N157" s="93">
        <f t="shared" si="34"/>
        <v>359970.89999999997</v>
      </c>
      <c r="O157" s="93">
        <f t="shared" si="35"/>
        <v>1079912.7</v>
      </c>
      <c r="P157" s="23" t="str">
        <f t="shared" si="36"/>
        <v>Гастроэнтерология</v>
      </c>
      <c r="Q157" s="23">
        <f t="shared" si="37"/>
        <v>1.04</v>
      </c>
      <c r="R157" s="63" t="s">
        <v>107</v>
      </c>
      <c r="S157" s="23">
        <f t="shared" si="38"/>
        <v>60.3</v>
      </c>
    </row>
    <row r="158" spans="2:19" x14ac:dyDescent="0.25">
      <c r="B158" s="14">
        <v>150007</v>
      </c>
      <c r="C158" s="23" t="str">
        <f t="shared" si="26"/>
        <v>ГБУЗ "Алагирская ЦРБ"</v>
      </c>
      <c r="D158" s="23" t="str">
        <f t="shared" si="27"/>
        <v>КС</v>
      </c>
      <c r="E158" s="62">
        <v>20171018</v>
      </c>
      <c r="F158" s="23" t="str">
        <f t="shared" si="28"/>
        <v>Воспалительные заболевания кишечника</v>
      </c>
      <c r="G158" s="19">
        <v>5</v>
      </c>
      <c r="H158" s="19">
        <v>1</v>
      </c>
      <c r="I158" s="25">
        <f t="shared" si="29"/>
        <v>6</v>
      </c>
      <c r="J158" s="23">
        <f t="shared" si="30"/>
        <v>2.0099999999999998</v>
      </c>
      <c r="K158" s="149">
        <f t="shared" si="31"/>
        <v>0.875</v>
      </c>
      <c r="L158" s="93">
        <f t="shared" si="32"/>
        <v>31497.453749999997</v>
      </c>
      <c r="M158" s="93">
        <f t="shared" si="33"/>
        <v>157487.26874999999</v>
      </c>
      <c r="N158" s="93">
        <f t="shared" si="34"/>
        <v>31497.453749999997</v>
      </c>
      <c r="O158" s="93">
        <f t="shared" si="35"/>
        <v>188984.72249999997</v>
      </c>
      <c r="P158" s="23" t="str">
        <f t="shared" si="36"/>
        <v>Гастроэнтерология</v>
      </c>
      <c r="Q158" s="23">
        <f t="shared" si="37"/>
        <v>1.04</v>
      </c>
      <c r="R158" s="63" t="s">
        <v>309</v>
      </c>
      <c r="S158" s="23">
        <f t="shared" si="38"/>
        <v>12.059999999999999</v>
      </c>
    </row>
    <row r="159" spans="2:19" x14ac:dyDescent="0.25">
      <c r="B159" s="14">
        <v>150007</v>
      </c>
      <c r="C159" s="23" t="str">
        <f t="shared" si="26"/>
        <v>ГБУЗ "Алагирская ЦРБ"</v>
      </c>
      <c r="D159" s="23" t="str">
        <f t="shared" si="27"/>
        <v>КС</v>
      </c>
      <c r="E159" s="62">
        <v>20171018</v>
      </c>
      <c r="F159" s="23" t="str">
        <f t="shared" si="28"/>
        <v>Воспалительные заболевания кишечника</v>
      </c>
      <c r="G159" s="19">
        <v>30</v>
      </c>
      <c r="H159" s="19">
        <v>5</v>
      </c>
      <c r="I159" s="25">
        <f t="shared" si="29"/>
        <v>35</v>
      </c>
      <c r="J159" s="23">
        <f t="shared" si="30"/>
        <v>2.0099999999999998</v>
      </c>
      <c r="K159" s="149">
        <f t="shared" si="31"/>
        <v>0.875</v>
      </c>
      <c r="L159" s="93">
        <f t="shared" si="32"/>
        <v>31497.453749999997</v>
      </c>
      <c r="M159" s="93">
        <f t="shared" si="33"/>
        <v>944923.61249999993</v>
      </c>
      <c r="N159" s="93">
        <f t="shared" si="34"/>
        <v>157487.26874999999</v>
      </c>
      <c r="O159" s="93">
        <f t="shared" si="35"/>
        <v>1102410.8812499999</v>
      </c>
      <c r="P159" s="23" t="str">
        <f t="shared" si="36"/>
        <v>Гастроэнтерология</v>
      </c>
      <c r="Q159" s="23">
        <f t="shared" si="37"/>
        <v>1.04</v>
      </c>
      <c r="R159" s="63" t="s">
        <v>360</v>
      </c>
      <c r="S159" s="23">
        <f t="shared" si="38"/>
        <v>70.349999999999994</v>
      </c>
    </row>
    <row r="160" spans="2:19" x14ac:dyDescent="0.25">
      <c r="B160" s="85">
        <v>150013</v>
      </c>
      <c r="C160" s="23" t="str">
        <f t="shared" si="26"/>
        <v>НУЗ "Узловая больница на ст. Владикавказ ОАО "РЖД"</v>
      </c>
      <c r="D160" s="23" t="str">
        <f t="shared" si="27"/>
        <v>КС</v>
      </c>
      <c r="E160" s="55">
        <v>20171019</v>
      </c>
      <c r="F160" s="23" t="str">
        <f t="shared" si="28"/>
        <v>Болезни печени, невирусные (уровень 1)</v>
      </c>
      <c r="G160" s="19">
        <v>2</v>
      </c>
      <c r="H160" s="19">
        <v>1</v>
      </c>
      <c r="I160" s="25">
        <f t="shared" si="29"/>
        <v>3</v>
      </c>
      <c r="J160" s="23">
        <f t="shared" si="30"/>
        <v>0.86</v>
      </c>
      <c r="K160" s="149">
        <f t="shared" si="31"/>
        <v>0.88</v>
      </c>
      <c r="L160" s="93">
        <f t="shared" si="32"/>
        <v>13553.531200000001</v>
      </c>
      <c r="M160" s="93">
        <f t="shared" si="33"/>
        <v>27107.062400000003</v>
      </c>
      <c r="N160" s="93">
        <f t="shared" si="34"/>
        <v>13553.531200000001</v>
      </c>
      <c r="O160" s="93">
        <f t="shared" si="35"/>
        <v>40660.593600000007</v>
      </c>
      <c r="P160" s="23" t="str">
        <f t="shared" si="36"/>
        <v>Гастроэнтерология</v>
      </c>
      <c r="Q160" s="23">
        <f t="shared" si="37"/>
        <v>1.04</v>
      </c>
      <c r="R160" s="63" t="s">
        <v>309</v>
      </c>
      <c r="S160" s="23">
        <f t="shared" si="38"/>
        <v>2.58</v>
      </c>
    </row>
    <row r="161" spans="2:19" x14ac:dyDescent="0.25">
      <c r="B161" s="85">
        <v>150009</v>
      </c>
      <c r="C161" s="23" t="str">
        <f t="shared" si="26"/>
        <v>ГБУЗ "Ардонская ЦРБ"</v>
      </c>
      <c r="D161" s="23" t="str">
        <f t="shared" si="27"/>
        <v>КС</v>
      </c>
      <c r="E161" s="55">
        <v>20171019</v>
      </c>
      <c r="F161" s="23" t="str">
        <f t="shared" si="28"/>
        <v>Болезни печени, невирусные (уровень 1)</v>
      </c>
      <c r="G161" s="19">
        <v>9</v>
      </c>
      <c r="H161" s="19"/>
      <c r="I161" s="25">
        <f t="shared" si="29"/>
        <v>9</v>
      </c>
      <c r="J161" s="23">
        <f t="shared" si="30"/>
        <v>0.86</v>
      </c>
      <c r="K161" s="149">
        <f t="shared" si="31"/>
        <v>0.95099999999999996</v>
      </c>
      <c r="L161" s="93">
        <f t="shared" si="32"/>
        <v>14647.054739999998</v>
      </c>
      <c r="M161" s="93">
        <f t="shared" si="33"/>
        <v>131823.49265999999</v>
      </c>
      <c r="N161" s="93">
        <f t="shared" si="34"/>
        <v>0</v>
      </c>
      <c r="O161" s="93">
        <f t="shared" si="35"/>
        <v>131823.49265999999</v>
      </c>
      <c r="P161" s="23" t="str">
        <f t="shared" si="36"/>
        <v>Гастроэнтерология</v>
      </c>
      <c r="Q161" s="23">
        <f t="shared" si="37"/>
        <v>1.04</v>
      </c>
      <c r="R161" s="63" t="s">
        <v>309</v>
      </c>
      <c r="S161" s="23">
        <f t="shared" si="38"/>
        <v>7.74</v>
      </c>
    </row>
    <row r="162" spans="2:19" x14ac:dyDescent="0.25">
      <c r="B162" s="85">
        <v>150009</v>
      </c>
      <c r="C162" s="23" t="str">
        <f t="shared" si="26"/>
        <v>ГБУЗ "Ардонская ЦРБ"</v>
      </c>
      <c r="D162" s="23" t="str">
        <f t="shared" si="27"/>
        <v>КС</v>
      </c>
      <c r="E162" s="55">
        <v>20171019</v>
      </c>
      <c r="F162" s="23" t="str">
        <f t="shared" si="28"/>
        <v>Болезни печени, невирусные (уровень 1)</v>
      </c>
      <c r="G162" s="19">
        <v>10</v>
      </c>
      <c r="H162" s="19"/>
      <c r="I162" s="25">
        <f t="shared" si="29"/>
        <v>10</v>
      </c>
      <c r="J162" s="23">
        <f t="shared" si="30"/>
        <v>0.86</v>
      </c>
      <c r="K162" s="149">
        <f t="shared" si="31"/>
        <v>0.95099999999999996</v>
      </c>
      <c r="L162" s="93">
        <f t="shared" si="32"/>
        <v>14647.054739999998</v>
      </c>
      <c r="M162" s="93">
        <f t="shared" si="33"/>
        <v>146470.54739999998</v>
      </c>
      <c r="N162" s="93">
        <f t="shared" si="34"/>
        <v>0</v>
      </c>
      <c r="O162" s="93">
        <f t="shared" si="35"/>
        <v>146470.54739999998</v>
      </c>
      <c r="P162" s="23" t="str">
        <f t="shared" si="36"/>
        <v>Гастроэнтерология</v>
      </c>
      <c r="Q162" s="23">
        <f t="shared" si="37"/>
        <v>1.04</v>
      </c>
      <c r="R162" s="63" t="s">
        <v>360</v>
      </c>
      <c r="S162" s="23">
        <f t="shared" si="38"/>
        <v>8.6</v>
      </c>
    </row>
    <row r="163" spans="2:19" x14ac:dyDescent="0.25">
      <c r="B163" s="85">
        <v>150003</v>
      </c>
      <c r="C163" s="23" t="str">
        <f t="shared" si="26"/>
        <v>ГБУЗ "КБСП"</v>
      </c>
      <c r="D163" s="23" t="str">
        <f t="shared" si="27"/>
        <v>КС</v>
      </c>
      <c r="E163" s="87">
        <v>20171019</v>
      </c>
      <c r="F163" s="23" t="str">
        <f t="shared" si="28"/>
        <v>Болезни печени, невирусные (уровень 1)</v>
      </c>
      <c r="G163" s="19">
        <v>28</v>
      </c>
      <c r="H163" s="19">
        <v>12</v>
      </c>
      <c r="I163" s="25">
        <f t="shared" si="29"/>
        <v>40</v>
      </c>
      <c r="J163" s="23">
        <f t="shared" si="30"/>
        <v>0.86</v>
      </c>
      <c r="K163" s="149">
        <f t="shared" si="31"/>
        <v>1.4</v>
      </c>
      <c r="L163" s="93">
        <f t="shared" si="32"/>
        <v>21562.435999999998</v>
      </c>
      <c r="M163" s="93">
        <f t="shared" si="33"/>
        <v>603748.20799999998</v>
      </c>
      <c r="N163" s="93">
        <f t="shared" si="34"/>
        <v>258749.23199999996</v>
      </c>
      <c r="O163" s="93">
        <f t="shared" si="35"/>
        <v>862497.44</v>
      </c>
      <c r="P163" s="23" t="str">
        <f t="shared" si="36"/>
        <v>Гастроэнтерология</v>
      </c>
      <c r="Q163" s="23">
        <f t="shared" si="37"/>
        <v>1.04</v>
      </c>
      <c r="R163" s="63" t="s">
        <v>107</v>
      </c>
      <c r="S163" s="23">
        <f t="shared" si="38"/>
        <v>34.4</v>
      </c>
    </row>
    <row r="164" spans="2:19" x14ac:dyDescent="0.25">
      <c r="B164" s="85">
        <v>150003</v>
      </c>
      <c r="C164" s="23" t="str">
        <f t="shared" si="26"/>
        <v>ГБУЗ "КБСП"</v>
      </c>
      <c r="D164" s="23" t="str">
        <f t="shared" si="27"/>
        <v>КС</v>
      </c>
      <c r="E164" s="87">
        <v>20171019</v>
      </c>
      <c r="F164" s="23" t="str">
        <f t="shared" si="28"/>
        <v>Болезни печени, невирусные (уровень 1)</v>
      </c>
      <c r="G164" s="19">
        <v>3</v>
      </c>
      <c r="H164" s="19">
        <v>1</v>
      </c>
      <c r="I164" s="25">
        <f t="shared" si="29"/>
        <v>4</v>
      </c>
      <c r="J164" s="23">
        <f t="shared" si="30"/>
        <v>0.86</v>
      </c>
      <c r="K164" s="149">
        <f t="shared" si="31"/>
        <v>1.4</v>
      </c>
      <c r="L164" s="93">
        <f t="shared" si="32"/>
        <v>21562.435999999998</v>
      </c>
      <c r="M164" s="93">
        <f t="shared" si="33"/>
        <v>64687.30799999999</v>
      </c>
      <c r="N164" s="93">
        <f t="shared" si="34"/>
        <v>21562.435999999998</v>
      </c>
      <c r="O164" s="93">
        <f t="shared" si="35"/>
        <v>86249.743999999992</v>
      </c>
      <c r="P164" s="23" t="str">
        <f t="shared" si="36"/>
        <v>Гастроэнтерология</v>
      </c>
      <c r="Q164" s="23">
        <f t="shared" si="37"/>
        <v>1.04</v>
      </c>
      <c r="R164" s="63" t="s">
        <v>360</v>
      </c>
      <c r="S164" s="23">
        <f t="shared" si="38"/>
        <v>3.44</v>
      </c>
    </row>
    <row r="165" spans="2:19" x14ac:dyDescent="0.25">
      <c r="B165" s="85">
        <v>150112</v>
      </c>
      <c r="C165" s="23" t="str">
        <f t="shared" si="26"/>
        <v>ГБУЗ "Моздокская ЦРБ"</v>
      </c>
      <c r="D165" s="23" t="str">
        <f t="shared" si="27"/>
        <v>КС</v>
      </c>
      <c r="E165" s="55">
        <v>20171019</v>
      </c>
      <c r="F165" s="23" t="str">
        <f t="shared" si="28"/>
        <v>Болезни печени, невирусные (уровень 1)</v>
      </c>
      <c r="G165" s="19">
        <v>15</v>
      </c>
      <c r="H165" s="19"/>
      <c r="I165" s="25">
        <f t="shared" si="29"/>
        <v>15</v>
      </c>
      <c r="J165" s="23">
        <f t="shared" si="30"/>
        <v>0.86</v>
      </c>
      <c r="K165" s="149">
        <f t="shared" si="31"/>
        <v>0.88</v>
      </c>
      <c r="L165" s="93">
        <f t="shared" si="32"/>
        <v>13553.531200000001</v>
      </c>
      <c r="M165" s="93">
        <f t="shared" si="33"/>
        <v>203302.96800000002</v>
      </c>
      <c r="N165" s="93">
        <f t="shared" si="34"/>
        <v>0</v>
      </c>
      <c r="O165" s="93">
        <f t="shared" si="35"/>
        <v>203302.96800000002</v>
      </c>
      <c r="P165" s="23" t="str">
        <f t="shared" si="36"/>
        <v>Гастроэнтерология</v>
      </c>
      <c r="Q165" s="23">
        <f t="shared" si="37"/>
        <v>1.04</v>
      </c>
      <c r="R165" s="63" t="s">
        <v>309</v>
      </c>
      <c r="S165" s="23">
        <f t="shared" si="38"/>
        <v>12.9</v>
      </c>
    </row>
    <row r="166" spans="2:19" x14ac:dyDescent="0.25">
      <c r="B166" s="85">
        <v>150112</v>
      </c>
      <c r="C166" s="23" t="str">
        <f t="shared" si="26"/>
        <v>ГБУЗ "Моздокская ЦРБ"</v>
      </c>
      <c r="D166" s="23" t="str">
        <f t="shared" si="27"/>
        <v>КС</v>
      </c>
      <c r="E166" s="55">
        <v>20171019</v>
      </c>
      <c r="F166" s="23" t="str">
        <f t="shared" si="28"/>
        <v>Болезни печени, невирусные (уровень 1)</v>
      </c>
      <c r="G166" s="19">
        <v>5</v>
      </c>
      <c r="H166" s="19"/>
      <c r="I166" s="25">
        <f t="shared" si="29"/>
        <v>5</v>
      </c>
      <c r="J166" s="23">
        <f t="shared" si="30"/>
        <v>0.86</v>
      </c>
      <c r="K166" s="149">
        <f t="shared" si="31"/>
        <v>0.88</v>
      </c>
      <c r="L166" s="93">
        <f t="shared" si="32"/>
        <v>13553.531200000001</v>
      </c>
      <c r="M166" s="93">
        <f t="shared" si="33"/>
        <v>67767.656000000003</v>
      </c>
      <c r="N166" s="93">
        <f t="shared" si="34"/>
        <v>0</v>
      </c>
      <c r="O166" s="93">
        <f t="shared" si="35"/>
        <v>67767.656000000003</v>
      </c>
      <c r="P166" s="23" t="str">
        <f t="shared" si="36"/>
        <v>Гастроэнтерология</v>
      </c>
      <c r="Q166" s="23">
        <f t="shared" si="37"/>
        <v>1.04</v>
      </c>
      <c r="R166" s="63" t="s">
        <v>360</v>
      </c>
      <c r="S166" s="23">
        <f t="shared" si="38"/>
        <v>4.3</v>
      </c>
    </row>
    <row r="167" spans="2:19" ht="15.75" x14ac:dyDescent="0.25">
      <c r="B167" s="85">
        <v>150019</v>
      </c>
      <c r="C167" s="23" t="str">
        <f t="shared" si="26"/>
        <v>ГБУЗ "Дигорская ЦРБ"</v>
      </c>
      <c r="D167" s="23" t="str">
        <f t="shared" si="27"/>
        <v>КС</v>
      </c>
      <c r="E167" s="55">
        <v>20171019</v>
      </c>
      <c r="F167" s="23" t="str">
        <f t="shared" si="28"/>
        <v>Болезни печени, невирусные (уровень 1)</v>
      </c>
      <c r="G167" s="38">
        <v>4</v>
      </c>
      <c r="H167" s="38"/>
      <c r="I167" s="25">
        <f t="shared" si="29"/>
        <v>4</v>
      </c>
      <c r="J167" s="23">
        <f t="shared" si="30"/>
        <v>0.86</v>
      </c>
      <c r="K167" s="149">
        <f t="shared" si="31"/>
        <v>0.875</v>
      </c>
      <c r="L167" s="93">
        <f t="shared" si="32"/>
        <v>13476.522499999999</v>
      </c>
      <c r="M167" s="93">
        <f t="shared" si="33"/>
        <v>53906.09</v>
      </c>
      <c r="N167" s="93">
        <f t="shared" si="34"/>
        <v>0</v>
      </c>
      <c r="O167" s="93">
        <f t="shared" si="35"/>
        <v>53906.09</v>
      </c>
      <c r="P167" s="23" t="str">
        <f t="shared" si="36"/>
        <v>Гастроэнтерология</v>
      </c>
      <c r="Q167" s="23">
        <f t="shared" si="37"/>
        <v>1.04</v>
      </c>
      <c r="R167" s="63" t="s">
        <v>360</v>
      </c>
      <c r="S167" s="23">
        <f t="shared" si="38"/>
        <v>3.44</v>
      </c>
    </row>
    <row r="168" spans="2:19" x14ac:dyDescent="0.25">
      <c r="B168" s="85">
        <v>150001</v>
      </c>
      <c r="C168" s="23" t="str">
        <f t="shared" si="26"/>
        <v>ГБУЗ "РКБ"</v>
      </c>
      <c r="D168" s="23" t="str">
        <f t="shared" si="27"/>
        <v>КС</v>
      </c>
      <c r="E168" s="55">
        <v>20171019</v>
      </c>
      <c r="F168" s="23" t="str">
        <f t="shared" si="28"/>
        <v>Болезни печени, невирусные (уровень 1)</v>
      </c>
      <c r="G168" s="19">
        <v>2</v>
      </c>
      <c r="H168" s="19">
        <v>1</v>
      </c>
      <c r="I168" s="25">
        <f t="shared" si="29"/>
        <v>3</v>
      </c>
      <c r="J168" s="23">
        <f t="shared" si="30"/>
        <v>0.86</v>
      </c>
      <c r="K168" s="149">
        <f t="shared" si="31"/>
        <v>1</v>
      </c>
      <c r="L168" s="93">
        <f t="shared" si="32"/>
        <v>15401.74</v>
      </c>
      <c r="M168" s="93">
        <f t="shared" si="33"/>
        <v>30803.48</v>
      </c>
      <c r="N168" s="93">
        <f t="shared" si="34"/>
        <v>15401.74</v>
      </c>
      <c r="O168" s="93">
        <f t="shared" si="35"/>
        <v>46205.22</v>
      </c>
      <c r="P168" s="23" t="str">
        <f t="shared" si="36"/>
        <v>Гастроэнтерология</v>
      </c>
      <c r="Q168" s="23">
        <f t="shared" si="37"/>
        <v>1.04</v>
      </c>
      <c r="R168" s="63" t="s">
        <v>107</v>
      </c>
      <c r="S168" s="23">
        <f t="shared" si="38"/>
        <v>2.58</v>
      </c>
    </row>
    <row r="169" spans="2:19" x14ac:dyDescent="0.25">
      <c r="B169" s="85">
        <v>150012</v>
      </c>
      <c r="C169" s="23" t="str">
        <f t="shared" si="26"/>
        <v>ГБУЗ "Кировская ЦРБ"</v>
      </c>
      <c r="D169" s="23" t="str">
        <f t="shared" si="27"/>
        <v>КС</v>
      </c>
      <c r="E169" s="55">
        <v>20171019</v>
      </c>
      <c r="F169" s="23" t="str">
        <f t="shared" si="28"/>
        <v>Болезни печени, невирусные (уровень 1)</v>
      </c>
      <c r="G169" s="19">
        <v>19</v>
      </c>
      <c r="H169" s="19">
        <v>1</v>
      </c>
      <c r="I169" s="25">
        <f t="shared" si="29"/>
        <v>20</v>
      </c>
      <c r="J169" s="23">
        <f t="shared" si="30"/>
        <v>0.86</v>
      </c>
      <c r="K169" s="149">
        <f t="shared" si="31"/>
        <v>0.875</v>
      </c>
      <c r="L169" s="93">
        <f t="shared" si="32"/>
        <v>13476.522499999999</v>
      </c>
      <c r="M169" s="93">
        <f t="shared" si="33"/>
        <v>256053.92749999999</v>
      </c>
      <c r="N169" s="93">
        <f t="shared" si="34"/>
        <v>13476.522499999999</v>
      </c>
      <c r="O169" s="93">
        <f t="shared" si="35"/>
        <v>269530.45</v>
      </c>
      <c r="P169" s="23" t="str">
        <f t="shared" si="36"/>
        <v>Гастроэнтерология</v>
      </c>
      <c r="Q169" s="23">
        <f t="shared" si="37"/>
        <v>1.04</v>
      </c>
      <c r="R169" s="63" t="s">
        <v>309</v>
      </c>
      <c r="S169" s="23">
        <f t="shared" si="38"/>
        <v>17.2</v>
      </c>
    </row>
    <row r="170" spans="2:19" ht="18.75" x14ac:dyDescent="0.3">
      <c r="B170" s="85">
        <v>150002</v>
      </c>
      <c r="C170" s="23" t="str">
        <f t="shared" si="26"/>
        <v>ГБУЗ "РДКБ"</v>
      </c>
      <c r="D170" s="23" t="str">
        <f t="shared" si="27"/>
        <v>КС</v>
      </c>
      <c r="E170" s="55">
        <v>20171019</v>
      </c>
      <c r="F170" s="23" t="str">
        <f t="shared" si="28"/>
        <v>Болезни печени, невирусные (уровень 1)</v>
      </c>
      <c r="G170" s="45">
        <v>8</v>
      </c>
      <c r="H170" s="45">
        <v>2</v>
      </c>
      <c r="I170" s="25">
        <f t="shared" si="29"/>
        <v>10</v>
      </c>
      <c r="J170" s="23">
        <f t="shared" si="30"/>
        <v>0.86</v>
      </c>
      <c r="K170" s="149">
        <f t="shared" si="31"/>
        <v>1</v>
      </c>
      <c r="L170" s="93">
        <f t="shared" si="32"/>
        <v>15401.74</v>
      </c>
      <c r="M170" s="93">
        <f t="shared" si="33"/>
        <v>123213.92</v>
      </c>
      <c r="N170" s="93">
        <f t="shared" si="34"/>
        <v>30803.48</v>
      </c>
      <c r="O170" s="93">
        <f t="shared" si="35"/>
        <v>154017.4</v>
      </c>
      <c r="P170" s="23" t="str">
        <f t="shared" si="36"/>
        <v>Гастроэнтерология</v>
      </c>
      <c r="Q170" s="23">
        <f t="shared" si="37"/>
        <v>1.04</v>
      </c>
      <c r="R170" s="63" t="s">
        <v>107</v>
      </c>
      <c r="S170" s="23">
        <f t="shared" si="38"/>
        <v>8.6</v>
      </c>
    </row>
    <row r="171" spans="2:19" x14ac:dyDescent="0.25">
      <c r="B171" s="85">
        <v>150010</v>
      </c>
      <c r="C171" s="23" t="str">
        <f t="shared" si="26"/>
        <v>ГБУЗ "Ирафская ЦРБ"</v>
      </c>
      <c r="D171" s="23" t="str">
        <f t="shared" si="27"/>
        <v>КС</v>
      </c>
      <c r="E171" s="62">
        <v>20171019</v>
      </c>
      <c r="F171" s="23" t="str">
        <f t="shared" si="28"/>
        <v>Болезни печени, невирусные (уровень 1)</v>
      </c>
      <c r="G171" s="19">
        <v>20</v>
      </c>
      <c r="H171" s="19">
        <v>2</v>
      </c>
      <c r="I171" s="25">
        <f t="shared" si="29"/>
        <v>22</v>
      </c>
      <c r="J171" s="23">
        <f t="shared" si="30"/>
        <v>0.86</v>
      </c>
      <c r="K171" s="149">
        <f t="shared" si="31"/>
        <v>0.8</v>
      </c>
      <c r="L171" s="93">
        <f t="shared" si="32"/>
        <v>12321.392000000002</v>
      </c>
      <c r="M171" s="93">
        <f t="shared" si="33"/>
        <v>246427.84000000003</v>
      </c>
      <c r="N171" s="93">
        <f t="shared" si="34"/>
        <v>24642.784000000003</v>
      </c>
      <c r="O171" s="93">
        <f t="shared" si="35"/>
        <v>271070.62400000001</v>
      </c>
      <c r="P171" s="23" t="str">
        <f t="shared" si="36"/>
        <v>Гастроэнтерология</v>
      </c>
      <c r="Q171" s="23">
        <f t="shared" si="37"/>
        <v>1.04</v>
      </c>
      <c r="R171" s="63" t="s">
        <v>309</v>
      </c>
      <c r="S171" s="23">
        <f t="shared" si="38"/>
        <v>18.919999999999998</v>
      </c>
    </row>
    <row r="172" spans="2:19" x14ac:dyDescent="0.25">
      <c r="B172" s="14">
        <v>150007</v>
      </c>
      <c r="C172" s="23" t="str">
        <f t="shared" si="26"/>
        <v>ГБУЗ "Алагирская ЦРБ"</v>
      </c>
      <c r="D172" s="23" t="str">
        <f t="shared" si="27"/>
        <v>КС</v>
      </c>
      <c r="E172" s="62">
        <v>20171019</v>
      </c>
      <c r="F172" s="23" t="str">
        <f t="shared" si="28"/>
        <v>Болезни печени, невирусные (уровень 1)</v>
      </c>
      <c r="G172" s="19">
        <v>30</v>
      </c>
      <c r="H172" s="19">
        <v>4</v>
      </c>
      <c r="I172" s="25">
        <f t="shared" si="29"/>
        <v>34</v>
      </c>
      <c r="J172" s="23">
        <f t="shared" si="30"/>
        <v>0.86</v>
      </c>
      <c r="K172" s="149">
        <f t="shared" si="31"/>
        <v>0.875</v>
      </c>
      <c r="L172" s="93">
        <f t="shared" si="32"/>
        <v>13476.522499999999</v>
      </c>
      <c r="M172" s="93">
        <f t="shared" si="33"/>
        <v>404295.67499999999</v>
      </c>
      <c r="N172" s="93">
        <f t="shared" si="34"/>
        <v>53906.09</v>
      </c>
      <c r="O172" s="93">
        <f t="shared" si="35"/>
        <v>458201.76500000001</v>
      </c>
      <c r="P172" s="23" t="str">
        <f t="shared" si="36"/>
        <v>Гастроэнтерология</v>
      </c>
      <c r="Q172" s="23">
        <f t="shared" si="37"/>
        <v>1.04</v>
      </c>
      <c r="R172" s="63" t="s">
        <v>360</v>
      </c>
      <c r="S172" s="23">
        <f t="shared" si="38"/>
        <v>29.24</v>
      </c>
    </row>
    <row r="173" spans="2:19" x14ac:dyDescent="0.25">
      <c r="B173" s="14">
        <v>150007</v>
      </c>
      <c r="C173" s="23" t="str">
        <f t="shared" si="26"/>
        <v>ГБУЗ "Алагирская ЦРБ"</v>
      </c>
      <c r="D173" s="23" t="str">
        <f t="shared" si="27"/>
        <v>КС</v>
      </c>
      <c r="E173" s="62">
        <v>20171019</v>
      </c>
      <c r="F173" s="23" t="str">
        <f t="shared" si="28"/>
        <v>Болезни печени, невирусные (уровень 1)</v>
      </c>
      <c r="G173" s="19">
        <v>5</v>
      </c>
      <c r="H173" s="19">
        <v>1</v>
      </c>
      <c r="I173" s="25">
        <f t="shared" si="29"/>
        <v>6</v>
      </c>
      <c r="J173" s="23">
        <f t="shared" si="30"/>
        <v>0.86</v>
      </c>
      <c r="K173" s="149">
        <f t="shared" si="31"/>
        <v>0.875</v>
      </c>
      <c r="L173" s="93">
        <f t="shared" si="32"/>
        <v>13476.522499999999</v>
      </c>
      <c r="M173" s="93">
        <f t="shared" si="33"/>
        <v>67382.612499999988</v>
      </c>
      <c r="N173" s="93">
        <f t="shared" si="34"/>
        <v>13476.522499999999</v>
      </c>
      <c r="O173" s="93">
        <f t="shared" si="35"/>
        <v>80859.13499999998</v>
      </c>
      <c r="P173" s="23" t="str">
        <f t="shared" si="36"/>
        <v>Гастроэнтерология</v>
      </c>
      <c r="Q173" s="23">
        <f t="shared" si="37"/>
        <v>1.04</v>
      </c>
      <c r="R173" s="63" t="s">
        <v>309</v>
      </c>
      <c r="S173" s="23">
        <f t="shared" si="38"/>
        <v>5.16</v>
      </c>
    </row>
    <row r="174" spans="2:19" x14ac:dyDescent="0.25">
      <c r="B174" s="14">
        <v>150014</v>
      </c>
      <c r="C174" s="23" t="str">
        <f t="shared" si="26"/>
        <v>ГБУЗ "Правобережная ЦРКБ"</v>
      </c>
      <c r="D174" s="23" t="str">
        <f t="shared" si="27"/>
        <v>КС</v>
      </c>
      <c r="E174" s="62">
        <v>20171019</v>
      </c>
      <c r="F174" s="23" t="str">
        <f t="shared" si="28"/>
        <v>Болезни печени, невирусные (уровень 1)</v>
      </c>
      <c r="G174" s="19">
        <v>29</v>
      </c>
      <c r="H174" s="19">
        <v>1</v>
      </c>
      <c r="I174" s="25">
        <f t="shared" si="29"/>
        <v>30</v>
      </c>
      <c r="J174" s="23">
        <f t="shared" si="30"/>
        <v>0.86</v>
      </c>
      <c r="K174" s="149">
        <f t="shared" si="31"/>
        <v>0.95099999999999996</v>
      </c>
      <c r="L174" s="93">
        <f t="shared" si="32"/>
        <v>14647.054739999998</v>
      </c>
      <c r="M174" s="93">
        <f t="shared" si="33"/>
        <v>424764.58745999995</v>
      </c>
      <c r="N174" s="93">
        <f t="shared" si="34"/>
        <v>14647.054739999998</v>
      </c>
      <c r="O174" s="93">
        <f t="shared" si="35"/>
        <v>439411.64219999994</v>
      </c>
      <c r="P174" s="23" t="str">
        <f t="shared" si="36"/>
        <v>Гастроэнтерология</v>
      </c>
      <c r="Q174" s="23">
        <f t="shared" si="37"/>
        <v>1.04</v>
      </c>
      <c r="R174" s="63" t="s">
        <v>360</v>
      </c>
      <c r="S174" s="23">
        <f t="shared" si="38"/>
        <v>25.8</v>
      </c>
    </row>
    <row r="175" spans="2:19" x14ac:dyDescent="0.25">
      <c r="B175" s="85">
        <v>150009</v>
      </c>
      <c r="C175" s="23" t="str">
        <f t="shared" si="26"/>
        <v>ГБУЗ "Ардонская ЦРБ"</v>
      </c>
      <c r="D175" s="23" t="str">
        <f t="shared" si="27"/>
        <v>КС</v>
      </c>
      <c r="E175" s="55">
        <v>20171020</v>
      </c>
      <c r="F175" s="23" t="str">
        <f t="shared" si="28"/>
        <v>Болезни печени, невирусные (уровень 2)</v>
      </c>
      <c r="G175" s="19">
        <v>2</v>
      </c>
      <c r="H175" s="19"/>
      <c r="I175" s="25">
        <f t="shared" si="29"/>
        <v>2</v>
      </c>
      <c r="J175" s="23">
        <f t="shared" si="30"/>
        <v>1.21</v>
      </c>
      <c r="K175" s="149">
        <f t="shared" si="31"/>
        <v>0.95099999999999996</v>
      </c>
      <c r="L175" s="93">
        <f t="shared" si="32"/>
        <v>20608.06539</v>
      </c>
      <c r="M175" s="93">
        <f t="shared" si="33"/>
        <v>41216.13078</v>
      </c>
      <c r="N175" s="93">
        <f t="shared" si="34"/>
        <v>0</v>
      </c>
      <c r="O175" s="93">
        <f t="shared" si="35"/>
        <v>41216.13078</v>
      </c>
      <c r="P175" s="23" t="str">
        <f t="shared" si="36"/>
        <v>Гастроэнтерология</v>
      </c>
      <c r="Q175" s="23">
        <f t="shared" si="37"/>
        <v>1.04</v>
      </c>
      <c r="R175" s="63" t="s">
        <v>309</v>
      </c>
      <c r="S175" s="23">
        <f t="shared" si="38"/>
        <v>2.42</v>
      </c>
    </row>
    <row r="176" spans="2:19" x14ac:dyDescent="0.25">
      <c r="B176" s="85">
        <v>150003</v>
      </c>
      <c r="C176" s="23" t="str">
        <f t="shared" si="26"/>
        <v>ГБУЗ "КБСП"</v>
      </c>
      <c r="D176" s="23" t="str">
        <f t="shared" si="27"/>
        <v>КС</v>
      </c>
      <c r="E176" s="87">
        <v>20171020</v>
      </c>
      <c r="F176" s="23" t="str">
        <f t="shared" si="28"/>
        <v>Болезни печени, невирусные (уровень 2)</v>
      </c>
      <c r="G176" s="19">
        <v>273</v>
      </c>
      <c r="H176" s="19">
        <v>117</v>
      </c>
      <c r="I176" s="25">
        <f t="shared" si="29"/>
        <v>390</v>
      </c>
      <c r="J176" s="23">
        <f t="shared" si="30"/>
        <v>1.21</v>
      </c>
      <c r="K176" s="149">
        <f t="shared" si="31"/>
        <v>1.4</v>
      </c>
      <c r="L176" s="93">
        <f t="shared" si="32"/>
        <v>30337.845999999998</v>
      </c>
      <c r="M176" s="93">
        <f t="shared" si="33"/>
        <v>8282231.9579999996</v>
      </c>
      <c r="N176" s="93">
        <f t="shared" si="34"/>
        <v>3549527.9819999998</v>
      </c>
      <c r="O176" s="93">
        <f t="shared" si="35"/>
        <v>11831759.939999999</v>
      </c>
      <c r="P176" s="23" t="str">
        <f t="shared" si="36"/>
        <v>Гастроэнтерология</v>
      </c>
      <c r="Q176" s="23">
        <f t="shared" si="37"/>
        <v>1.04</v>
      </c>
      <c r="R176" s="63" t="s">
        <v>107</v>
      </c>
      <c r="S176" s="23">
        <f t="shared" si="38"/>
        <v>471.9</v>
      </c>
    </row>
    <row r="177" spans="2:19" x14ac:dyDescent="0.25">
      <c r="B177" s="85">
        <v>150003</v>
      </c>
      <c r="C177" s="23" t="str">
        <f t="shared" si="26"/>
        <v>ГБУЗ "КБСП"</v>
      </c>
      <c r="D177" s="23" t="str">
        <f t="shared" si="27"/>
        <v>КС</v>
      </c>
      <c r="E177" s="87">
        <v>20171020</v>
      </c>
      <c r="F177" s="23" t="str">
        <f t="shared" si="28"/>
        <v>Болезни печени, невирусные (уровень 2)</v>
      </c>
      <c r="G177" s="19">
        <v>24</v>
      </c>
      <c r="H177" s="19">
        <v>10</v>
      </c>
      <c r="I177" s="25">
        <f t="shared" si="29"/>
        <v>34</v>
      </c>
      <c r="J177" s="23">
        <f t="shared" si="30"/>
        <v>1.21</v>
      </c>
      <c r="K177" s="149">
        <f t="shared" si="31"/>
        <v>1.4</v>
      </c>
      <c r="L177" s="93">
        <f t="shared" si="32"/>
        <v>30337.845999999998</v>
      </c>
      <c r="M177" s="93">
        <f t="shared" si="33"/>
        <v>728108.304</v>
      </c>
      <c r="N177" s="93">
        <f t="shared" si="34"/>
        <v>303378.45999999996</v>
      </c>
      <c r="O177" s="93">
        <f t="shared" si="35"/>
        <v>1031486.764</v>
      </c>
      <c r="P177" s="23" t="str">
        <f t="shared" si="36"/>
        <v>Гастроэнтерология</v>
      </c>
      <c r="Q177" s="23">
        <f t="shared" si="37"/>
        <v>1.04</v>
      </c>
      <c r="R177" s="63" t="s">
        <v>360</v>
      </c>
      <c r="S177" s="23">
        <f t="shared" si="38"/>
        <v>41.14</v>
      </c>
    </row>
    <row r="178" spans="2:19" x14ac:dyDescent="0.25">
      <c r="B178" s="85">
        <v>150112</v>
      </c>
      <c r="C178" s="23" t="str">
        <f t="shared" si="26"/>
        <v>ГБУЗ "Моздокская ЦРБ"</v>
      </c>
      <c r="D178" s="23" t="str">
        <f t="shared" si="27"/>
        <v>КС</v>
      </c>
      <c r="E178" s="55">
        <v>20171020</v>
      </c>
      <c r="F178" s="23" t="str">
        <f t="shared" si="28"/>
        <v>Болезни печени, невирусные (уровень 2)</v>
      </c>
      <c r="G178" s="19">
        <v>37</v>
      </c>
      <c r="H178" s="19">
        <v>1</v>
      </c>
      <c r="I178" s="25">
        <f t="shared" si="29"/>
        <v>38</v>
      </c>
      <c r="J178" s="23">
        <f t="shared" si="30"/>
        <v>1.21</v>
      </c>
      <c r="K178" s="149">
        <f t="shared" si="31"/>
        <v>0.88</v>
      </c>
      <c r="L178" s="93">
        <f t="shared" si="32"/>
        <v>19069.503199999999</v>
      </c>
      <c r="M178" s="93">
        <f t="shared" si="33"/>
        <v>705571.61839999992</v>
      </c>
      <c r="N178" s="93">
        <f t="shared" si="34"/>
        <v>19069.503199999999</v>
      </c>
      <c r="O178" s="93">
        <f t="shared" si="35"/>
        <v>724641.12159999995</v>
      </c>
      <c r="P178" s="23" t="str">
        <f t="shared" si="36"/>
        <v>Гастроэнтерология</v>
      </c>
      <c r="Q178" s="23">
        <f t="shared" si="37"/>
        <v>1.04</v>
      </c>
      <c r="R178" s="63" t="s">
        <v>309</v>
      </c>
      <c r="S178" s="23">
        <f t="shared" si="38"/>
        <v>45.98</v>
      </c>
    </row>
    <row r="179" spans="2:19" x14ac:dyDescent="0.25">
      <c r="B179" s="85">
        <v>150112</v>
      </c>
      <c r="C179" s="23" t="str">
        <f t="shared" si="26"/>
        <v>ГБУЗ "Моздокская ЦРБ"</v>
      </c>
      <c r="D179" s="23" t="str">
        <f t="shared" si="27"/>
        <v>КС</v>
      </c>
      <c r="E179" s="55">
        <v>20171020</v>
      </c>
      <c r="F179" s="23" t="str">
        <f t="shared" si="28"/>
        <v>Болезни печени, невирусные (уровень 2)</v>
      </c>
      <c r="G179" s="19">
        <v>12</v>
      </c>
      <c r="H179" s="19"/>
      <c r="I179" s="25">
        <f t="shared" si="29"/>
        <v>12</v>
      </c>
      <c r="J179" s="23">
        <f t="shared" si="30"/>
        <v>1.21</v>
      </c>
      <c r="K179" s="149">
        <f t="shared" si="31"/>
        <v>0.88</v>
      </c>
      <c r="L179" s="93">
        <f t="shared" si="32"/>
        <v>19069.503199999999</v>
      </c>
      <c r="M179" s="93">
        <f t="shared" si="33"/>
        <v>228834.03839999999</v>
      </c>
      <c r="N179" s="93">
        <f t="shared" si="34"/>
        <v>0</v>
      </c>
      <c r="O179" s="93">
        <f t="shared" si="35"/>
        <v>228834.03839999999</v>
      </c>
      <c r="P179" s="23" t="str">
        <f t="shared" si="36"/>
        <v>Гастроэнтерология</v>
      </c>
      <c r="Q179" s="23">
        <f t="shared" si="37"/>
        <v>1.04</v>
      </c>
      <c r="R179" s="63" t="s">
        <v>360</v>
      </c>
      <c r="S179" s="23">
        <f t="shared" si="38"/>
        <v>14.52</v>
      </c>
    </row>
    <row r="180" spans="2:19" ht="15.75" x14ac:dyDescent="0.25">
      <c r="B180" s="85">
        <v>150019</v>
      </c>
      <c r="C180" s="23" t="str">
        <f t="shared" ref="C180:C238" si="39">IF(B180&gt;0,VLOOKUP(B180,LPU,2,0),"")</f>
        <v>ГБУЗ "Дигорская ЦРБ"</v>
      </c>
      <c r="D180" s="23" t="str">
        <f t="shared" ref="D180:D238" si="40">IF(E180&gt;0,VLOOKUP(E180,KSG,6,0),"")</f>
        <v>КС</v>
      </c>
      <c r="E180" s="55">
        <v>20171020</v>
      </c>
      <c r="F180" s="23" t="str">
        <f t="shared" ref="F180:F238" si="41">IF(E180&gt;0,VLOOKUP(E180,KSG,2,0),"")</f>
        <v>Болезни печени, невирусные (уровень 2)</v>
      </c>
      <c r="G180" s="38">
        <v>18</v>
      </c>
      <c r="H180" s="38"/>
      <c r="I180" s="25">
        <f t="shared" ref="I180:I238" si="42">G180+H180</f>
        <v>18</v>
      </c>
      <c r="J180" s="23">
        <f t="shared" ref="J180:J238" si="43">IF(E180&gt;0,VLOOKUP(E180,KSG,3,0),"")</f>
        <v>1.21</v>
      </c>
      <c r="K180" s="149">
        <f t="shared" ref="K180:K238" si="44">IF(VLOOKUP(E180,KSG,7,0)=1,IF(D180="КС",VLOOKUP(B180,LPU,3,0),VLOOKUP(B180,LPU,4,0)),1)</f>
        <v>0.875</v>
      </c>
      <c r="L180" s="93">
        <f t="shared" ref="L180:L238" si="45">IF(D180="КС",K180*J180*$D$2,K180*J180*$D$3)</f>
        <v>18961.153749999998</v>
      </c>
      <c r="M180" s="93">
        <f t="shared" ref="M180:M238" si="46">L180*G180</f>
        <v>341300.76749999996</v>
      </c>
      <c r="N180" s="93">
        <f t="shared" ref="N180:N238" si="47">L180*H180</f>
        <v>0</v>
      </c>
      <c r="O180" s="93">
        <f t="shared" ref="O180:O238" si="48">M180+N180</f>
        <v>341300.76749999996</v>
      </c>
      <c r="P180" s="23" t="str">
        <f t="shared" ref="P180:P238" si="49">IF(E180&gt;0,VLOOKUP(E180,KSG,4,0),"")</f>
        <v>Гастроэнтерология</v>
      </c>
      <c r="Q180" s="23">
        <f t="shared" ref="Q180:Q238" si="50">IF(E180&gt;0,VLOOKUP(E180,KSG,5,0),"")</f>
        <v>1.04</v>
      </c>
      <c r="R180" s="63" t="s">
        <v>309</v>
      </c>
      <c r="S180" s="23">
        <f t="shared" ref="S180:S238" si="51">I180*J180</f>
        <v>21.78</v>
      </c>
    </row>
    <row r="181" spans="2:19" ht="15.75" x14ac:dyDescent="0.25">
      <c r="B181" s="85">
        <v>150019</v>
      </c>
      <c r="C181" s="23" t="str">
        <f t="shared" si="39"/>
        <v>ГБУЗ "Дигорская ЦРБ"</v>
      </c>
      <c r="D181" s="23" t="str">
        <f t="shared" si="40"/>
        <v>КС</v>
      </c>
      <c r="E181" s="55">
        <v>20171020</v>
      </c>
      <c r="F181" s="23" t="str">
        <f t="shared" si="41"/>
        <v>Болезни печени, невирусные (уровень 2)</v>
      </c>
      <c r="G181" s="38">
        <v>4</v>
      </c>
      <c r="H181" s="38"/>
      <c r="I181" s="25">
        <f t="shared" si="42"/>
        <v>4</v>
      </c>
      <c r="J181" s="23">
        <f t="shared" si="43"/>
        <v>1.21</v>
      </c>
      <c r="K181" s="149">
        <f t="shared" si="44"/>
        <v>0.875</v>
      </c>
      <c r="L181" s="93">
        <f t="shared" si="45"/>
        <v>18961.153749999998</v>
      </c>
      <c r="M181" s="93">
        <f t="shared" si="46"/>
        <v>75844.614999999991</v>
      </c>
      <c r="N181" s="93">
        <f t="shared" si="47"/>
        <v>0</v>
      </c>
      <c r="O181" s="93">
        <f t="shared" si="48"/>
        <v>75844.614999999991</v>
      </c>
      <c r="P181" s="23" t="str">
        <f t="shared" si="49"/>
        <v>Гастроэнтерология</v>
      </c>
      <c r="Q181" s="23">
        <f t="shared" si="50"/>
        <v>1.04</v>
      </c>
      <c r="R181" s="63" t="s">
        <v>360</v>
      </c>
      <c r="S181" s="23">
        <f t="shared" si="51"/>
        <v>4.84</v>
      </c>
    </row>
    <row r="182" spans="2:19" x14ac:dyDescent="0.25">
      <c r="B182" s="85">
        <v>150001</v>
      </c>
      <c r="C182" s="23" t="str">
        <f t="shared" si="39"/>
        <v>ГБУЗ "РКБ"</v>
      </c>
      <c r="D182" s="23" t="str">
        <f t="shared" si="40"/>
        <v>КС</v>
      </c>
      <c r="E182" s="55">
        <v>20171020</v>
      </c>
      <c r="F182" s="23" t="str">
        <f t="shared" si="41"/>
        <v>Болезни печени, невирусные (уровень 2)</v>
      </c>
      <c r="G182" s="19">
        <v>205</v>
      </c>
      <c r="H182" s="19">
        <v>58</v>
      </c>
      <c r="I182" s="25">
        <f t="shared" si="42"/>
        <v>263</v>
      </c>
      <c r="J182" s="23">
        <f t="shared" si="43"/>
        <v>1.21</v>
      </c>
      <c r="K182" s="149">
        <f t="shared" si="44"/>
        <v>1</v>
      </c>
      <c r="L182" s="93">
        <f t="shared" si="45"/>
        <v>21669.89</v>
      </c>
      <c r="M182" s="93">
        <f t="shared" si="46"/>
        <v>4442327.45</v>
      </c>
      <c r="N182" s="93">
        <f t="shared" si="47"/>
        <v>1256853.6199999999</v>
      </c>
      <c r="O182" s="93">
        <f t="shared" si="48"/>
        <v>5699181.0700000003</v>
      </c>
      <c r="P182" s="23" t="str">
        <f t="shared" si="49"/>
        <v>Гастроэнтерология</v>
      </c>
      <c r="Q182" s="23">
        <f t="shared" si="50"/>
        <v>1.04</v>
      </c>
      <c r="R182" s="63" t="s">
        <v>107</v>
      </c>
      <c r="S182" s="23">
        <f t="shared" si="51"/>
        <v>318.23</v>
      </c>
    </row>
    <row r="183" spans="2:19" x14ac:dyDescent="0.25">
      <c r="B183" s="85">
        <v>150001</v>
      </c>
      <c r="C183" s="23" t="str">
        <f t="shared" si="39"/>
        <v>ГБУЗ "РКБ"</v>
      </c>
      <c r="D183" s="23" t="str">
        <f t="shared" si="40"/>
        <v>КС</v>
      </c>
      <c r="E183" s="55">
        <v>20171020</v>
      </c>
      <c r="F183" s="23" t="str">
        <f t="shared" si="41"/>
        <v>Болезни печени, невирусные (уровень 2)</v>
      </c>
      <c r="G183" s="19">
        <v>9</v>
      </c>
      <c r="H183" s="19">
        <v>3</v>
      </c>
      <c r="I183" s="25">
        <f t="shared" si="42"/>
        <v>12</v>
      </c>
      <c r="J183" s="23">
        <f t="shared" si="43"/>
        <v>1.21</v>
      </c>
      <c r="K183" s="149">
        <f t="shared" si="44"/>
        <v>1</v>
      </c>
      <c r="L183" s="93">
        <f t="shared" si="45"/>
        <v>21669.89</v>
      </c>
      <c r="M183" s="93">
        <f t="shared" si="46"/>
        <v>195029.01</v>
      </c>
      <c r="N183" s="93">
        <f t="shared" si="47"/>
        <v>65009.67</v>
      </c>
      <c r="O183" s="93">
        <f t="shared" si="48"/>
        <v>260038.68</v>
      </c>
      <c r="P183" s="23" t="str">
        <f t="shared" si="49"/>
        <v>Гастроэнтерология</v>
      </c>
      <c r="Q183" s="23">
        <f t="shared" si="50"/>
        <v>1.04</v>
      </c>
      <c r="R183" s="63" t="s">
        <v>360</v>
      </c>
      <c r="S183" s="23">
        <f t="shared" si="51"/>
        <v>14.52</v>
      </c>
    </row>
    <row r="184" spans="2:19" x14ac:dyDescent="0.25">
      <c r="B184" s="85">
        <v>150015</v>
      </c>
      <c r="C184" s="23" t="str">
        <f t="shared" si="39"/>
        <v>ФГБОУ ВО  СОГМА МЗ</v>
      </c>
      <c r="D184" s="23" t="str">
        <f t="shared" si="40"/>
        <v>КС</v>
      </c>
      <c r="E184" s="55">
        <v>20171020</v>
      </c>
      <c r="F184" s="23" t="str">
        <f t="shared" si="41"/>
        <v>Болезни печени, невирусные (уровень 2)</v>
      </c>
      <c r="G184" s="19">
        <v>8</v>
      </c>
      <c r="H184" s="19">
        <v>2</v>
      </c>
      <c r="I184" s="25">
        <f t="shared" si="42"/>
        <v>10</v>
      </c>
      <c r="J184" s="23">
        <f t="shared" si="43"/>
        <v>1.21</v>
      </c>
      <c r="K184" s="149">
        <f t="shared" si="44"/>
        <v>1.4</v>
      </c>
      <c r="L184" s="93">
        <f t="shared" si="45"/>
        <v>30337.845999999998</v>
      </c>
      <c r="M184" s="93">
        <f t="shared" si="46"/>
        <v>242702.76799999998</v>
      </c>
      <c r="N184" s="93">
        <f t="shared" si="47"/>
        <v>60675.691999999995</v>
      </c>
      <c r="O184" s="93">
        <f t="shared" si="48"/>
        <v>303378.45999999996</v>
      </c>
      <c r="P184" s="23" t="str">
        <f t="shared" si="49"/>
        <v>Гастроэнтерология</v>
      </c>
      <c r="Q184" s="23">
        <f t="shared" si="50"/>
        <v>1.04</v>
      </c>
      <c r="R184" s="114" t="s">
        <v>309</v>
      </c>
      <c r="S184" s="23">
        <f t="shared" si="51"/>
        <v>12.1</v>
      </c>
    </row>
    <row r="185" spans="2:19" ht="18.75" x14ac:dyDescent="0.3">
      <c r="B185" s="85">
        <v>150002</v>
      </c>
      <c r="C185" s="23" t="str">
        <f t="shared" si="39"/>
        <v>ГБУЗ "РДКБ"</v>
      </c>
      <c r="D185" s="23" t="str">
        <f t="shared" si="40"/>
        <v>КС</v>
      </c>
      <c r="E185" s="55">
        <v>20171020</v>
      </c>
      <c r="F185" s="23" t="str">
        <f t="shared" si="41"/>
        <v>Болезни печени, невирусные (уровень 2)</v>
      </c>
      <c r="G185" s="45">
        <v>2</v>
      </c>
      <c r="H185" s="45">
        <v>1</v>
      </c>
      <c r="I185" s="25">
        <f t="shared" si="42"/>
        <v>3</v>
      </c>
      <c r="J185" s="23">
        <f t="shared" si="43"/>
        <v>1.21</v>
      </c>
      <c r="K185" s="149">
        <f t="shared" si="44"/>
        <v>1</v>
      </c>
      <c r="L185" s="93">
        <f t="shared" si="45"/>
        <v>21669.89</v>
      </c>
      <c r="M185" s="93">
        <f t="shared" si="46"/>
        <v>43339.78</v>
      </c>
      <c r="N185" s="93">
        <f t="shared" si="47"/>
        <v>21669.89</v>
      </c>
      <c r="O185" s="93">
        <f t="shared" si="48"/>
        <v>65009.67</v>
      </c>
      <c r="P185" s="23" t="str">
        <f t="shared" si="49"/>
        <v>Гастроэнтерология</v>
      </c>
      <c r="Q185" s="23">
        <f t="shared" si="50"/>
        <v>1.04</v>
      </c>
      <c r="R185" s="63" t="s">
        <v>107</v>
      </c>
      <c r="S185" s="23">
        <f t="shared" si="51"/>
        <v>3.63</v>
      </c>
    </row>
    <row r="186" spans="2:19" x14ac:dyDescent="0.25">
      <c r="B186" s="14">
        <v>150014</v>
      </c>
      <c r="C186" s="23" t="str">
        <f t="shared" si="39"/>
        <v>ГБУЗ "Правобережная ЦРКБ"</v>
      </c>
      <c r="D186" s="23" t="str">
        <f t="shared" si="40"/>
        <v>КС</v>
      </c>
      <c r="E186" s="62">
        <v>20171020</v>
      </c>
      <c r="F186" s="23" t="str">
        <f t="shared" si="41"/>
        <v>Болезни печени, невирусные (уровень 2)</v>
      </c>
      <c r="G186" s="19">
        <v>67</v>
      </c>
      <c r="H186" s="19">
        <v>3</v>
      </c>
      <c r="I186" s="25">
        <f t="shared" si="42"/>
        <v>70</v>
      </c>
      <c r="J186" s="23">
        <f t="shared" si="43"/>
        <v>1.21</v>
      </c>
      <c r="K186" s="149">
        <f t="shared" si="44"/>
        <v>0.95099999999999996</v>
      </c>
      <c r="L186" s="93">
        <f t="shared" si="45"/>
        <v>20608.06539</v>
      </c>
      <c r="M186" s="93">
        <f t="shared" si="46"/>
        <v>1380740.3811299999</v>
      </c>
      <c r="N186" s="93">
        <f t="shared" si="47"/>
        <v>61824.196169999996</v>
      </c>
      <c r="O186" s="93">
        <f t="shared" si="48"/>
        <v>1442564.5772999998</v>
      </c>
      <c r="P186" s="23" t="str">
        <f t="shared" si="49"/>
        <v>Гастроэнтерология</v>
      </c>
      <c r="Q186" s="23">
        <f t="shared" si="50"/>
        <v>1.04</v>
      </c>
      <c r="R186" s="63" t="s">
        <v>309</v>
      </c>
      <c r="S186" s="23">
        <f t="shared" si="51"/>
        <v>84.7</v>
      </c>
    </row>
    <row r="187" spans="2:19" x14ac:dyDescent="0.25">
      <c r="B187" s="85">
        <v>150013</v>
      </c>
      <c r="C187" s="23" t="str">
        <f t="shared" si="39"/>
        <v>НУЗ "Узловая больница на ст. Владикавказ ОАО "РЖД"</v>
      </c>
      <c r="D187" s="23" t="str">
        <f t="shared" si="40"/>
        <v>КС</v>
      </c>
      <c r="E187" s="55">
        <v>20171021</v>
      </c>
      <c r="F187" s="23" t="str">
        <f t="shared" si="41"/>
        <v>Болезни поджелудочной железы</v>
      </c>
      <c r="G187" s="19">
        <v>3</v>
      </c>
      <c r="H187" s="19">
        <v>1</v>
      </c>
      <c r="I187" s="25">
        <f t="shared" si="42"/>
        <v>4</v>
      </c>
      <c r="J187" s="23">
        <f t="shared" si="43"/>
        <v>0.93</v>
      </c>
      <c r="K187" s="149">
        <f t="shared" si="44"/>
        <v>0.88</v>
      </c>
      <c r="L187" s="93">
        <f t="shared" si="45"/>
        <v>14656.7256</v>
      </c>
      <c r="M187" s="93">
        <f t="shared" si="46"/>
        <v>43970.176800000001</v>
      </c>
      <c r="N187" s="93">
        <f t="shared" si="47"/>
        <v>14656.7256</v>
      </c>
      <c r="O187" s="93">
        <f t="shared" si="48"/>
        <v>58626.902399999999</v>
      </c>
      <c r="P187" s="23" t="str">
        <f t="shared" si="49"/>
        <v>Гастроэнтерология</v>
      </c>
      <c r="Q187" s="23">
        <f t="shared" si="50"/>
        <v>1.04</v>
      </c>
      <c r="R187" s="63" t="s">
        <v>309</v>
      </c>
      <c r="S187" s="23">
        <f t="shared" si="51"/>
        <v>3.72</v>
      </c>
    </row>
    <row r="188" spans="2:19" x14ac:dyDescent="0.25">
      <c r="B188" s="85">
        <v>150013</v>
      </c>
      <c r="C188" s="23" t="str">
        <f t="shared" si="39"/>
        <v>НУЗ "Узловая больница на ст. Владикавказ ОАО "РЖД"</v>
      </c>
      <c r="D188" s="23" t="str">
        <f t="shared" si="40"/>
        <v>КС</v>
      </c>
      <c r="E188" s="55">
        <v>20171021</v>
      </c>
      <c r="F188" s="23" t="str">
        <f t="shared" si="41"/>
        <v>Болезни поджелудочной железы</v>
      </c>
      <c r="G188" s="19">
        <v>20</v>
      </c>
      <c r="H188" s="19">
        <v>10</v>
      </c>
      <c r="I188" s="25">
        <f t="shared" si="42"/>
        <v>30</v>
      </c>
      <c r="J188" s="23">
        <f t="shared" si="43"/>
        <v>0.93</v>
      </c>
      <c r="K188" s="149">
        <f t="shared" si="44"/>
        <v>0.88</v>
      </c>
      <c r="L188" s="93">
        <f t="shared" si="45"/>
        <v>14656.7256</v>
      </c>
      <c r="M188" s="93">
        <f t="shared" si="46"/>
        <v>293134.51199999999</v>
      </c>
      <c r="N188" s="93">
        <f t="shared" si="47"/>
        <v>146567.25599999999</v>
      </c>
      <c r="O188" s="93">
        <f t="shared" si="48"/>
        <v>439701.76799999998</v>
      </c>
      <c r="P188" s="23" t="str">
        <f t="shared" si="49"/>
        <v>Гастроэнтерология</v>
      </c>
      <c r="Q188" s="23">
        <f t="shared" si="50"/>
        <v>1.04</v>
      </c>
      <c r="R188" s="63" t="s">
        <v>360</v>
      </c>
      <c r="S188" s="23">
        <f t="shared" si="51"/>
        <v>27.900000000000002</v>
      </c>
    </row>
    <row r="189" spans="2:19" x14ac:dyDescent="0.25">
      <c r="B189" s="85">
        <v>150009</v>
      </c>
      <c r="C189" s="23" t="str">
        <f t="shared" si="39"/>
        <v>ГБУЗ "Ардонская ЦРБ"</v>
      </c>
      <c r="D189" s="23" t="str">
        <f t="shared" si="40"/>
        <v>КС</v>
      </c>
      <c r="E189" s="55">
        <v>20171021</v>
      </c>
      <c r="F189" s="23" t="str">
        <f t="shared" si="41"/>
        <v>Болезни поджелудочной железы</v>
      </c>
      <c r="G189" s="19">
        <v>6</v>
      </c>
      <c r="H189" s="19">
        <v>1</v>
      </c>
      <c r="I189" s="25">
        <f t="shared" si="42"/>
        <v>7</v>
      </c>
      <c r="J189" s="23">
        <f t="shared" si="43"/>
        <v>0.93</v>
      </c>
      <c r="K189" s="149">
        <f t="shared" si="44"/>
        <v>0.95099999999999996</v>
      </c>
      <c r="L189" s="93">
        <f t="shared" si="45"/>
        <v>15839.256870000001</v>
      </c>
      <c r="M189" s="93">
        <f t="shared" si="46"/>
        <v>95035.541220000014</v>
      </c>
      <c r="N189" s="93">
        <f t="shared" si="47"/>
        <v>15839.256870000001</v>
      </c>
      <c r="O189" s="93">
        <f t="shared" si="48"/>
        <v>110874.79809000001</v>
      </c>
      <c r="P189" s="23" t="str">
        <f t="shared" si="49"/>
        <v>Гастроэнтерология</v>
      </c>
      <c r="Q189" s="23">
        <f t="shared" si="50"/>
        <v>1.04</v>
      </c>
      <c r="R189" s="63" t="s">
        <v>309</v>
      </c>
      <c r="S189" s="23">
        <f t="shared" si="51"/>
        <v>6.5100000000000007</v>
      </c>
    </row>
    <row r="190" spans="2:19" x14ac:dyDescent="0.25">
      <c r="B190" s="85">
        <v>150009</v>
      </c>
      <c r="C190" s="23" t="str">
        <f t="shared" si="39"/>
        <v>ГБУЗ "Ардонская ЦРБ"</v>
      </c>
      <c r="D190" s="23" t="str">
        <f t="shared" si="40"/>
        <v>КС</v>
      </c>
      <c r="E190" s="55">
        <v>20171021</v>
      </c>
      <c r="F190" s="23" t="str">
        <f t="shared" si="41"/>
        <v>Болезни поджелудочной железы</v>
      </c>
      <c r="G190" s="19">
        <v>23</v>
      </c>
      <c r="H190" s="19">
        <v>2</v>
      </c>
      <c r="I190" s="25">
        <f t="shared" si="42"/>
        <v>25</v>
      </c>
      <c r="J190" s="23">
        <f t="shared" si="43"/>
        <v>0.93</v>
      </c>
      <c r="K190" s="149">
        <f t="shared" si="44"/>
        <v>0.95099999999999996</v>
      </c>
      <c r="L190" s="93">
        <f t="shared" si="45"/>
        <v>15839.256870000001</v>
      </c>
      <c r="M190" s="93">
        <f t="shared" si="46"/>
        <v>364302.90801000001</v>
      </c>
      <c r="N190" s="93">
        <f t="shared" si="47"/>
        <v>31678.513740000002</v>
      </c>
      <c r="O190" s="93">
        <f t="shared" si="48"/>
        <v>395981.42175000004</v>
      </c>
      <c r="P190" s="23" t="str">
        <f t="shared" si="49"/>
        <v>Гастроэнтерология</v>
      </c>
      <c r="Q190" s="23">
        <f t="shared" si="50"/>
        <v>1.04</v>
      </c>
      <c r="R190" s="63" t="s">
        <v>360</v>
      </c>
      <c r="S190" s="23">
        <f t="shared" si="51"/>
        <v>23.25</v>
      </c>
    </row>
    <row r="191" spans="2:19" x14ac:dyDescent="0.25">
      <c r="B191" s="85">
        <v>150003</v>
      </c>
      <c r="C191" s="23" t="str">
        <f t="shared" si="39"/>
        <v>ГБУЗ "КБСП"</v>
      </c>
      <c r="D191" s="23" t="str">
        <f t="shared" si="40"/>
        <v>КС</v>
      </c>
      <c r="E191" s="87">
        <v>20171021</v>
      </c>
      <c r="F191" s="23" t="str">
        <f t="shared" si="41"/>
        <v>Болезни поджелудочной железы</v>
      </c>
      <c r="G191" s="19">
        <v>14</v>
      </c>
      <c r="H191" s="19">
        <v>6</v>
      </c>
      <c r="I191" s="25">
        <f t="shared" si="42"/>
        <v>20</v>
      </c>
      <c r="J191" s="23">
        <f t="shared" si="43"/>
        <v>0.93</v>
      </c>
      <c r="K191" s="149">
        <f t="shared" si="44"/>
        <v>1.4</v>
      </c>
      <c r="L191" s="93">
        <f t="shared" si="45"/>
        <v>23317.518</v>
      </c>
      <c r="M191" s="93">
        <f t="shared" si="46"/>
        <v>326445.25199999998</v>
      </c>
      <c r="N191" s="93">
        <f t="shared" si="47"/>
        <v>139905.10800000001</v>
      </c>
      <c r="O191" s="93">
        <f t="shared" si="48"/>
        <v>466350.36</v>
      </c>
      <c r="P191" s="23" t="str">
        <f t="shared" si="49"/>
        <v>Гастроэнтерология</v>
      </c>
      <c r="Q191" s="23">
        <f t="shared" si="50"/>
        <v>1.04</v>
      </c>
      <c r="R191" s="63" t="s">
        <v>107</v>
      </c>
      <c r="S191" s="23">
        <f t="shared" si="51"/>
        <v>18.600000000000001</v>
      </c>
    </row>
    <row r="192" spans="2:19" x14ac:dyDescent="0.25">
      <c r="B192" s="85">
        <v>150003</v>
      </c>
      <c r="C192" s="23" t="str">
        <f t="shared" si="39"/>
        <v>ГБУЗ "КБСП"</v>
      </c>
      <c r="D192" s="23" t="str">
        <f t="shared" si="40"/>
        <v>КС</v>
      </c>
      <c r="E192" s="87">
        <v>20171021</v>
      </c>
      <c r="F192" s="23" t="str">
        <f t="shared" si="41"/>
        <v>Болезни поджелудочной железы</v>
      </c>
      <c r="G192" s="19">
        <v>308</v>
      </c>
      <c r="H192" s="19">
        <v>132</v>
      </c>
      <c r="I192" s="25">
        <f t="shared" si="42"/>
        <v>440</v>
      </c>
      <c r="J192" s="23">
        <f t="shared" si="43"/>
        <v>0.93</v>
      </c>
      <c r="K192" s="149">
        <f t="shared" si="44"/>
        <v>1.4</v>
      </c>
      <c r="L192" s="93">
        <f t="shared" si="45"/>
        <v>23317.518</v>
      </c>
      <c r="M192" s="93">
        <f t="shared" si="46"/>
        <v>7181795.5439999998</v>
      </c>
      <c r="N192" s="93">
        <f t="shared" si="47"/>
        <v>3077912.3760000002</v>
      </c>
      <c r="O192" s="93">
        <f t="shared" si="48"/>
        <v>10259707.92</v>
      </c>
      <c r="P192" s="23" t="str">
        <f t="shared" si="49"/>
        <v>Гастроэнтерология</v>
      </c>
      <c r="Q192" s="23">
        <f t="shared" si="50"/>
        <v>1.04</v>
      </c>
      <c r="R192" s="63" t="s">
        <v>360</v>
      </c>
      <c r="S192" s="23">
        <f t="shared" si="51"/>
        <v>409.20000000000005</v>
      </c>
    </row>
    <row r="193" spans="2:19" x14ac:dyDescent="0.25">
      <c r="B193" s="85">
        <v>150112</v>
      </c>
      <c r="C193" s="23" t="str">
        <f t="shared" si="39"/>
        <v>ГБУЗ "Моздокская ЦРБ"</v>
      </c>
      <c r="D193" s="23" t="str">
        <f t="shared" si="40"/>
        <v>КС</v>
      </c>
      <c r="E193" s="55">
        <v>20171021</v>
      </c>
      <c r="F193" s="23" t="str">
        <f t="shared" si="41"/>
        <v>Болезни поджелудочной железы</v>
      </c>
      <c r="G193" s="19">
        <v>26</v>
      </c>
      <c r="H193" s="19">
        <v>1</v>
      </c>
      <c r="I193" s="25">
        <f t="shared" si="42"/>
        <v>27</v>
      </c>
      <c r="J193" s="23">
        <f t="shared" si="43"/>
        <v>0.93</v>
      </c>
      <c r="K193" s="149">
        <f t="shared" si="44"/>
        <v>0.88</v>
      </c>
      <c r="L193" s="93">
        <f t="shared" si="45"/>
        <v>14656.7256</v>
      </c>
      <c r="M193" s="93">
        <f t="shared" si="46"/>
        <v>381074.86560000002</v>
      </c>
      <c r="N193" s="93">
        <f t="shared" si="47"/>
        <v>14656.7256</v>
      </c>
      <c r="O193" s="93">
        <f t="shared" si="48"/>
        <v>395731.59120000002</v>
      </c>
      <c r="P193" s="23" t="str">
        <f t="shared" si="49"/>
        <v>Гастроэнтерология</v>
      </c>
      <c r="Q193" s="23">
        <f t="shared" si="50"/>
        <v>1.04</v>
      </c>
      <c r="R193" s="63" t="s">
        <v>309</v>
      </c>
      <c r="S193" s="23">
        <f t="shared" si="51"/>
        <v>25.110000000000003</v>
      </c>
    </row>
    <row r="194" spans="2:19" x14ac:dyDescent="0.25">
      <c r="B194" s="85">
        <v>150112</v>
      </c>
      <c r="C194" s="23" t="str">
        <f t="shared" si="39"/>
        <v>ГБУЗ "Моздокская ЦРБ"</v>
      </c>
      <c r="D194" s="23" t="str">
        <f t="shared" si="40"/>
        <v>КС</v>
      </c>
      <c r="E194" s="55">
        <v>20171021</v>
      </c>
      <c r="F194" s="23" t="str">
        <f t="shared" si="41"/>
        <v>Болезни поджелудочной железы</v>
      </c>
      <c r="G194" s="19">
        <v>71</v>
      </c>
      <c r="H194" s="19">
        <v>2</v>
      </c>
      <c r="I194" s="25">
        <f t="shared" si="42"/>
        <v>73</v>
      </c>
      <c r="J194" s="23">
        <f t="shared" si="43"/>
        <v>0.93</v>
      </c>
      <c r="K194" s="149">
        <f t="shared" si="44"/>
        <v>0.88</v>
      </c>
      <c r="L194" s="93">
        <f t="shared" si="45"/>
        <v>14656.7256</v>
      </c>
      <c r="M194" s="93">
        <f t="shared" si="46"/>
        <v>1040627.5176</v>
      </c>
      <c r="N194" s="93">
        <f t="shared" si="47"/>
        <v>29313.4512</v>
      </c>
      <c r="O194" s="93">
        <f t="shared" si="48"/>
        <v>1069940.9687999999</v>
      </c>
      <c r="P194" s="23" t="str">
        <f t="shared" si="49"/>
        <v>Гастроэнтерология</v>
      </c>
      <c r="Q194" s="23">
        <f t="shared" si="50"/>
        <v>1.04</v>
      </c>
      <c r="R194" s="63" t="s">
        <v>360</v>
      </c>
      <c r="S194" s="23">
        <f t="shared" si="51"/>
        <v>67.89</v>
      </c>
    </row>
    <row r="195" spans="2:19" ht="15.75" x14ac:dyDescent="0.25">
      <c r="B195" s="85">
        <v>150019</v>
      </c>
      <c r="C195" s="23" t="str">
        <f t="shared" si="39"/>
        <v>ГБУЗ "Дигорская ЦРБ"</v>
      </c>
      <c r="D195" s="23" t="str">
        <f t="shared" si="40"/>
        <v>КС</v>
      </c>
      <c r="E195" s="55">
        <v>20171021</v>
      </c>
      <c r="F195" s="23" t="str">
        <f t="shared" si="41"/>
        <v>Болезни поджелудочной железы</v>
      </c>
      <c r="G195" s="38">
        <v>55</v>
      </c>
      <c r="H195" s="38">
        <v>3</v>
      </c>
      <c r="I195" s="25">
        <f t="shared" si="42"/>
        <v>58</v>
      </c>
      <c r="J195" s="23">
        <f t="shared" si="43"/>
        <v>0.93</v>
      </c>
      <c r="K195" s="149">
        <f t="shared" si="44"/>
        <v>0.875</v>
      </c>
      <c r="L195" s="93">
        <f t="shared" si="45"/>
        <v>14573.448750000001</v>
      </c>
      <c r="M195" s="93">
        <f t="shared" si="46"/>
        <v>801539.68125000002</v>
      </c>
      <c r="N195" s="93">
        <f t="shared" si="47"/>
        <v>43720.346250000002</v>
      </c>
      <c r="O195" s="93">
        <f t="shared" si="48"/>
        <v>845260.02750000008</v>
      </c>
      <c r="P195" s="23" t="str">
        <f t="shared" si="49"/>
        <v>Гастроэнтерология</v>
      </c>
      <c r="Q195" s="23">
        <f t="shared" si="50"/>
        <v>1.04</v>
      </c>
      <c r="R195" s="63" t="s">
        <v>360</v>
      </c>
      <c r="S195" s="23">
        <f t="shared" si="51"/>
        <v>53.940000000000005</v>
      </c>
    </row>
    <row r="196" spans="2:19" x14ac:dyDescent="0.25">
      <c r="B196" s="85">
        <v>150001</v>
      </c>
      <c r="C196" s="23" t="str">
        <f t="shared" si="39"/>
        <v>ГБУЗ "РКБ"</v>
      </c>
      <c r="D196" s="23" t="str">
        <f t="shared" si="40"/>
        <v>КС</v>
      </c>
      <c r="E196" s="55">
        <v>20171021</v>
      </c>
      <c r="F196" s="23" t="str">
        <f t="shared" si="41"/>
        <v>Болезни поджелудочной железы</v>
      </c>
      <c r="G196" s="19">
        <v>98</v>
      </c>
      <c r="H196" s="19">
        <v>27</v>
      </c>
      <c r="I196" s="25">
        <f t="shared" si="42"/>
        <v>125</v>
      </c>
      <c r="J196" s="23">
        <f t="shared" si="43"/>
        <v>0.93</v>
      </c>
      <c r="K196" s="149">
        <f t="shared" si="44"/>
        <v>1</v>
      </c>
      <c r="L196" s="93">
        <f t="shared" si="45"/>
        <v>16655.370000000003</v>
      </c>
      <c r="M196" s="93">
        <f t="shared" si="46"/>
        <v>1632226.2600000002</v>
      </c>
      <c r="N196" s="93">
        <f t="shared" si="47"/>
        <v>449694.99000000005</v>
      </c>
      <c r="O196" s="93">
        <f t="shared" si="48"/>
        <v>2081921.2500000002</v>
      </c>
      <c r="P196" s="23" t="str">
        <f t="shared" si="49"/>
        <v>Гастроэнтерология</v>
      </c>
      <c r="Q196" s="23">
        <f t="shared" si="50"/>
        <v>1.04</v>
      </c>
      <c r="R196" s="63" t="s">
        <v>107</v>
      </c>
      <c r="S196" s="23">
        <f t="shared" si="51"/>
        <v>116.25</v>
      </c>
    </row>
    <row r="197" spans="2:19" x14ac:dyDescent="0.25">
      <c r="B197" s="85">
        <v>150001</v>
      </c>
      <c r="C197" s="23" t="str">
        <f t="shared" si="39"/>
        <v>ГБУЗ "РКБ"</v>
      </c>
      <c r="D197" s="23" t="str">
        <f t="shared" si="40"/>
        <v>КС</v>
      </c>
      <c r="E197" s="55">
        <v>20171021</v>
      </c>
      <c r="F197" s="23" t="str">
        <f t="shared" si="41"/>
        <v>Болезни поджелудочной железы</v>
      </c>
      <c r="G197" s="19">
        <v>70</v>
      </c>
      <c r="H197" s="19">
        <v>20</v>
      </c>
      <c r="I197" s="25">
        <f t="shared" si="42"/>
        <v>90</v>
      </c>
      <c r="J197" s="23">
        <f t="shared" si="43"/>
        <v>0.93</v>
      </c>
      <c r="K197" s="149">
        <f t="shared" si="44"/>
        <v>1</v>
      </c>
      <c r="L197" s="93">
        <f t="shared" si="45"/>
        <v>16655.370000000003</v>
      </c>
      <c r="M197" s="93">
        <f t="shared" si="46"/>
        <v>1165875.9000000001</v>
      </c>
      <c r="N197" s="93">
        <f t="shared" si="47"/>
        <v>333107.40000000002</v>
      </c>
      <c r="O197" s="93">
        <f t="shared" si="48"/>
        <v>1498983.3000000003</v>
      </c>
      <c r="P197" s="23" t="str">
        <f t="shared" si="49"/>
        <v>Гастроэнтерология</v>
      </c>
      <c r="Q197" s="23">
        <f t="shared" si="50"/>
        <v>1.04</v>
      </c>
      <c r="R197" s="63" t="s">
        <v>360</v>
      </c>
      <c r="S197" s="23">
        <f t="shared" si="51"/>
        <v>83.7</v>
      </c>
    </row>
    <row r="198" spans="2:19" x14ac:dyDescent="0.25">
      <c r="B198" s="85">
        <v>150015</v>
      </c>
      <c r="C198" s="23" t="str">
        <f t="shared" si="39"/>
        <v>ФГБОУ ВО  СОГМА МЗ</v>
      </c>
      <c r="D198" s="23" t="str">
        <f t="shared" si="40"/>
        <v>КС</v>
      </c>
      <c r="E198" s="55">
        <v>20171021</v>
      </c>
      <c r="F198" s="23" t="str">
        <f t="shared" si="41"/>
        <v>Болезни поджелудочной железы</v>
      </c>
      <c r="G198" s="19">
        <v>37</v>
      </c>
      <c r="H198" s="19">
        <v>3</v>
      </c>
      <c r="I198" s="25">
        <f t="shared" si="42"/>
        <v>40</v>
      </c>
      <c r="J198" s="23">
        <f t="shared" si="43"/>
        <v>0.93</v>
      </c>
      <c r="K198" s="149">
        <f t="shared" si="44"/>
        <v>1.4</v>
      </c>
      <c r="L198" s="93">
        <f t="shared" si="45"/>
        <v>23317.518</v>
      </c>
      <c r="M198" s="93">
        <f t="shared" si="46"/>
        <v>862748.16599999997</v>
      </c>
      <c r="N198" s="93">
        <f t="shared" si="47"/>
        <v>69952.554000000004</v>
      </c>
      <c r="O198" s="93">
        <f t="shared" si="48"/>
        <v>932700.72</v>
      </c>
      <c r="P198" s="23" t="str">
        <f t="shared" si="49"/>
        <v>Гастроэнтерология</v>
      </c>
      <c r="Q198" s="23">
        <f t="shared" si="50"/>
        <v>1.04</v>
      </c>
      <c r="R198" s="114" t="s">
        <v>360</v>
      </c>
      <c r="S198" s="23">
        <f t="shared" si="51"/>
        <v>37.200000000000003</v>
      </c>
    </row>
    <row r="199" spans="2:19" ht="18.75" x14ac:dyDescent="0.3">
      <c r="B199" s="85">
        <v>150002</v>
      </c>
      <c r="C199" s="23" t="str">
        <f t="shared" si="39"/>
        <v>ГБУЗ "РДКБ"</v>
      </c>
      <c r="D199" s="23" t="str">
        <f t="shared" si="40"/>
        <v>КС</v>
      </c>
      <c r="E199" s="55">
        <v>20171021</v>
      </c>
      <c r="F199" s="23" t="str">
        <f t="shared" si="41"/>
        <v>Болезни поджелудочной железы</v>
      </c>
      <c r="G199" s="45">
        <v>20</v>
      </c>
      <c r="H199" s="45">
        <v>10</v>
      </c>
      <c r="I199" s="25">
        <f t="shared" si="42"/>
        <v>30</v>
      </c>
      <c r="J199" s="23">
        <f t="shared" si="43"/>
        <v>0.93</v>
      </c>
      <c r="K199" s="149">
        <f t="shared" si="44"/>
        <v>1</v>
      </c>
      <c r="L199" s="93">
        <f t="shared" si="45"/>
        <v>16655.370000000003</v>
      </c>
      <c r="M199" s="93">
        <f t="shared" si="46"/>
        <v>333107.40000000002</v>
      </c>
      <c r="N199" s="93">
        <f t="shared" si="47"/>
        <v>166553.70000000001</v>
      </c>
      <c r="O199" s="93">
        <f t="shared" si="48"/>
        <v>499661.10000000003</v>
      </c>
      <c r="P199" s="23" t="str">
        <f t="shared" si="49"/>
        <v>Гастроэнтерология</v>
      </c>
      <c r="Q199" s="23">
        <f t="shared" si="50"/>
        <v>1.04</v>
      </c>
      <c r="R199" s="63" t="s">
        <v>107</v>
      </c>
      <c r="S199" s="23">
        <f t="shared" si="51"/>
        <v>27.900000000000002</v>
      </c>
    </row>
    <row r="200" spans="2:19" x14ac:dyDescent="0.25">
      <c r="B200" s="85">
        <v>150072</v>
      </c>
      <c r="C200" s="23" t="str">
        <f t="shared" si="39"/>
        <v>ФГБУ "СКММ центр МЗ РФ" (Беслан)</v>
      </c>
      <c r="D200" s="23" t="str">
        <f t="shared" si="40"/>
        <v>КС</v>
      </c>
      <c r="E200" s="61">
        <v>20171021</v>
      </c>
      <c r="F200" s="23" t="str">
        <f t="shared" si="41"/>
        <v>Болезни поджелудочной железы</v>
      </c>
      <c r="G200" s="51">
        <v>4</v>
      </c>
      <c r="H200" s="51">
        <v>1</v>
      </c>
      <c r="I200" s="25">
        <f t="shared" si="42"/>
        <v>5</v>
      </c>
      <c r="J200" s="23">
        <f t="shared" si="43"/>
        <v>0.93</v>
      </c>
      <c r="K200" s="149">
        <f t="shared" si="44"/>
        <v>1.4</v>
      </c>
      <c r="L200" s="93">
        <f t="shared" si="45"/>
        <v>23317.518</v>
      </c>
      <c r="M200" s="93">
        <f t="shared" si="46"/>
        <v>93270.072</v>
      </c>
      <c r="N200" s="93">
        <f t="shared" si="47"/>
        <v>23317.518</v>
      </c>
      <c r="O200" s="93">
        <f t="shared" si="48"/>
        <v>116587.59</v>
      </c>
      <c r="P200" s="23" t="str">
        <f t="shared" si="49"/>
        <v>Гастроэнтерология</v>
      </c>
      <c r="Q200" s="23">
        <f t="shared" si="50"/>
        <v>1.04</v>
      </c>
      <c r="R200" s="63" t="s">
        <v>532</v>
      </c>
      <c r="S200" s="23">
        <f t="shared" si="51"/>
        <v>4.6500000000000004</v>
      </c>
    </row>
    <row r="201" spans="2:19" x14ac:dyDescent="0.25">
      <c r="B201" s="85">
        <v>150010</v>
      </c>
      <c r="C201" s="23" t="str">
        <f t="shared" si="39"/>
        <v>ГБУЗ "Ирафская ЦРБ"</v>
      </c>
      <c r="D201" s="23" t="str">
        <f t="shared" si="40"/>
        <v>КС</v>
      </c>
      <c r="E201" s="62">
        <v>20171021</v>
      </c>
      <c r="F201" s="23" t="str">
        <f t="shared" si="41"/>
        <v>Болезни поджелудочной железы</v>
      </c>
      <c r="G201" s="19">
        <v>7</v>
      </c>
      <c r="H201" s="19">
        <v>1</v>
      </c>
      <c r="I201" s="25">
        <f t="shared" si="42"/>
        <v>8</v>
      </c>
      <c r="J201" s="23">
        <f t="shared" si="43"/>
        <v>0.93</v>
      </c>
      <c r="K201" s="149">
        <f t="shared" si="44"/>
        <v>0.8</v>
      </c>
      <c r="L201" s="93">
        <f t="shared" si="45"/>
        <v>13324.296000000002</v>
      </c>
      <c r="M201" s="93">
        <f t="shared" si="46"/>
        <v>93270.072000000015</v>
      </c>
      <c r="N201" s="93">
        <f t="shared" si="47"/>
        <v>13324.296000000002</v>
      </c>
      <c r="O201" s="93">
        <f t="shared" si="48"/>
        <v>106594.36800000002</v>
      </c>
      <c r="P201" s="23" t="str">
        <f t="shared" si="49"/>
        <v>Гастроэнтерология</v>
      </c>
      <c r="Q201" s="23">
        <f t="shared" si="50"/>
        <v>1.04</v>
      </c>
      <c r="R201" s="63" t="s">
        <v>309</v>
      </c>
      <c r="S201" s="23">
        <f t="shared" si="51"/>
        <v>7.44</v>
      </c>
    </row>
    <row r="202" spans="2:19" x14ac:dyDescent="0.25">
      <c r="B202" s="14">
        <v>150007</v>
      </c>
      <c r="C202" s="23" t="str">
        <f t="shared" si="39"/>
        <v>ГБУЗ "Алагирская ЦРБ"</v>
      </c>
      <c r="D202" s="23" t="str">
        <f t="shared" si="40"/>
        <v>КС</v>
      </c>
      <c r="E202" s="62">
        <v>20171021</v>
      </c>
      <c r="F202" s="23" t="str">
        <f t="shared" si="41"/>
        <v>Болезни поджелудочной железы</v>
      </c>
      <c r="G202" s="19">
        <v>20</v>
      </c>
      <c r="H202" s="19">
        <v>3</v>
      </c>
      <c r="I202" s="25">
        <f t="shared" si="42"/>
        <v>23</v>
      </c>
      <c r="J202" s="23">
        <f t="shared" si="43"/>
        <v>0.93</v>
      </c>
      <c r="K202" s="149">
        <f t="shared" si="44"/>
        <v>0.875</v>
      </c>
      <c r="L202" s="93">
        <f t="shared" si="45"/>
        <v>14573.448750000001</v>
      </c>
      <c r="M202" s="93">
        <f t="shared" si="46"/>
        <v>291468.97500000003</v>
      </c>
      <c r="N202" s="93">
        <f t="shared" si="47"/>
        <v>43720.346250000002</v>
      </c>
      <c r="O202" s="93">
        <f t="shared" si="48"/>
        <v>335189.32125000004</v>
      </c>
      <c r="P202" s="23" t="str">
        <f t="shared" si="49"/>
        <v>Гастроэнтерология</v>
      </c>
      <c r="Q202" s="23">
        <f t="shared" si="50"/>
        <v>1.04</v>
      </c>
      <c r="R202" s="63" t="s">
        <v>360</v>
      </c>
      <c r="S202" s="23">
        <f t="shared" si="51"/>
        <v>21.39</v>
      </c>
    </row>
    <row r="203" spans="2:19" x14ac:dyDescent="0.25">
      <c r="B203" s="14">
        <v>150007</v>
      </c>
      <c r="C203" s="23" t="str">
        <f t="shared" si="39"/>
        <v>ГБУЗ "Алагирская ЦРБ"</v>
      </c>
      <c r="D203" s="23" t="str">
        <f t="shared" si="40"/>
        <v>КС</v>
      </c>
      <c r="E203" s="62">
        <v>20171021</v>
      </c>
      <c r="F203" s="23" t="str">
        <f t="shared" si="41"/>
        <v>Болезни поджелудочной железы</v>
      </c>
      <c r="G203" s="19">
        <v>3</v>
      </c>
      <c r="H203" s="19">
        <v>0</v>
      </c>
      <c r="I203" s="25">
        <f t="shared" si="42"/>
        <v>3</v>
      </c>
      <c r="J203" s="23">
        <f t="shared" si="43"/>
        <v>0.93</v>
      </c>
      <c r="K203" s="149">
        <f t="shared" si="44"/>
        <v>0.875</v>
      </c>
      <c r="L203" s="93">
        <f t="shared" si="45"/>
        <v>14573.448750000001</v>
      </c>
      <c r="M203" s="93">
        <f t="shared" si="46"/>
        <v>43720.346250000002</v>
      </c>
      <c r="N203" s="93">
        <f t="shared" si="47"/>
        <v>0</v>
      </c>
      <c r="O203" s="93">
        <f t="shared" si="48"/>
        <v>43720.346250000002</v>
      </c>
      <c r="P203" s="23" t="str">
        <f t="shared" si="49"/>
        <v>Гастроэнтерология</v>
      </c>
      <c r="Q203" s="23">
        <f t="shared" si="50"/>
        <v>1.04</v>
      </c>
      <c r="R203" s="63" t="s">
        <v>309</v>
      </c>
      <c r="S203" s="23">
        <f t="shared" si="51"/>
        <v>2.79</v>
      </c>
    </row>
    <row r="204" spans="2:19" x14ac:dyDescent="0.25">
      <c r="B204" s="14">
        <v>150014</v>
      </c>
      <c r="C204" s="23" t="str">
        <f t="shared" si="39"/>
        <v>ГБУЗ "Правобережная ЦРКБ"</v>
      </c>
      <c r="D204" s="23" t="str">
        <f t="shared" si="40"/>
        <v>КС</v>
      </c>
      <c r="E204" s="62">
        <v>20171021</v>
      </c>
      <c r="F204" s="23" t="str">
        <f t="shared" si="41"/>
        <v>Болезни поджелудочной железы</v>
      </c>
      <c r="G204" s="19">
        <v>57</v>
      </c>
      <c r="H204" s="19">
        <v>3</v>
      </c>
      <c r="I204" s="25">
        <f t="shared" si="42"/>
        <v>60</v>
      </c>
      <c r="J204" s="23">
        <f t="shared" si="43"/>
        <v>0.93</v>
      </c>
      <c r="K204" s="149">
        <f t="shared" si="44"/>
        <v>0.95099999999999996</v>
      </c>
      <c r="L204" s="93">
        <f t="shared" si="45"/>
        <v>15839.256870000001</v>
      </c>
      <c r="M204" s="93">
        <f t="shared" si="46"/>
        <v>902837.64159000001</v>
      </c>
      <c r="N204" s="93">
        <f t="shared" si="47"/>
        <v>47517.770610000007</v>
      </c>
      <c r="O204" s="93">
        <f t="shared" si="48"/>
        <v>950355.41220000002</v>
      </c>
      <c r="P204" s="23" t="str">
        <f t="shared" si="49"/>
        <v>Гастроэнтерология</v>
      </c>
      <c r="Q204" s="23">
        <f t="shared" si="50"/>
        <v>1.04</v>
      </c>
      <c r="R204" s="63" t="s">
        <v>360</v>
      </c>
      <c r="S204" s="23">
        <f t="shared" si="51"/>
        <v>55.800000000000004</v>
      </c>
    </row>
    <row r="205" spans="2:19" x14ac:dyDescent="0.25">
      <c r="B205" s="85">
        <v>150009</v>
      </c>
      <c r="C205" s="23" t="str">
        <f t="shared" si="39"/>
        <v>ГБУЗ "Ардонская ЦРБ"</v>
      </c>
      <c r="D205" s="23" t="str">
        <f t="shared" si="40"/>
        <v>КС</v>
      </c>
      <c r="E205" s="55">
        <v>20171022</v>
      </c>
      <c r="F205" s="23" t="str">
        <f t="shared" si="41"/>
        <v>Анемии (уровень 1)</v>
      </c>
      <c r="G205" s="19">
        <v>10</v>
      </c>
      <c r="H205" s="19"/>
      <c r="I205" s="25">
        <f t="shared" si="42"/>
        <v>10</v>
      </c>
      <c r="J205" s="23">
        <f t="shared" si="43"/>
        <v>1.1200000000000001</v>
      </c>
      <c r="K205" s="149">
        <f t="shared" si="44"/>
        <v>0.95099999999999996</v>
      </c>
      <c r="L205" s="93">
        <f t="shared" si="45"/>
        <v>19075.234080000002</v>
      </c>
      <c r="M205" s="93">
        <f t="shared" si="46"/>
        <v>190752.34080000001</v>
      </c>
      <c r="N205" s="93">
        <f t="shared" si="47"/>
        <v>0</v>
      </c>
      <c r="O205" s="93">
        <f t="shared" si="48"/>
        <v>190752.34080000001</v>
      </c>
      <c r="P205" s="23" t="str">
        <f t="shared" si="49"/>
        <v>Гематология</v>
      </c>
      <c r="Q205" s="23">
        <f t="shared" si="50"/>
        <v>1.37</v>
      </c>
      <c r="R205" s="63" t="s">
        <v>309</v>
      </c>
      <c r="S205" s="23">
        <f t="shared" si="51"/>
        <v>11.200000000000001</v>
      </c>
    </row>
    <row r="206" spans="2:19" x14ac:dyDescent="0.25">
      <c r="B206" s="85">
        <v>150003</v>
      </c>
      <c r="C206" s="23" t="str">
        <f t="shared" si="39"/>
        <v>ГБУЗ "КБСП"</v>
      </c>
      <c r="D206" s="23" t="str">
        <f t="shared" si="40"/>
        <v>КС</v>
      </c>
      <c r="E206" s="87">
        <v>20171022</v>
      </c>
      <c r="F206" s="23" t="str">
        <f t="shared" si="41"/>
        <v>Анемии (уровень 1)</v>
      </c>
      <c r="G206" s="19">
        <v>3</v>
      </c>
      <c r="H206" s="19">
        <v>2</v>
      </c>
      <c r="I206" s="25">
        <f t="shared" si="42"/>
        <v>5</v>
      </c>
      <c r="J206" s="23">
        <f t="shared" si="43"/>
        <v>1.1200000000000001</v>
      </c>
      <c r="K206" s="149">
        <f t="shared" si="44"/>
        <v>1.4</v>
      </c>
      <c r="L206" s="93">
        <f t="shared" si="45"/>
        <v>28081.312000000002</v>
      </c>
      <c r="M206" s="93">
        <f t="shared" si="46"/>
        <v>84243.936000000002</v>
      </c>
      <c r="N206" s="93">
        <f t="shared" si="47"/>
        <v>56162.624000000003</v>
      </c>
      <c r="O206" s="93">
        <f t="shared" si="48"/>
        <v>140406.56</v>
      </c>
      <c r="P206" s="23" t="str">
        <f t="shared" si="49"/>
        <v>Гематология</v>
      </c>
      <c r="Q206" s="23">
        <f t="shared" si="50"/>
        <v>1.37</v>
      </c>
      <c r="R206" s="63" t="s">
        <v>107</v>
      </c>
      <c r="S206" s="23">
        <f t="shared" si="51"/>
        <v>5.6000000000000005</v>
      </c>
    </row>
    <row r="207" spans="2:19" x14ac:dyDescent="0.25">
      <c r="B207" s="85">
        <v>150003</v>
      </c>
      <c r="C207" s="23" t="str">
        <f t="shared" si="39"/>
        <v>ГБУЗ "КБСП"</v>
      </c>
      <c r="D207" s="23" t="str">
        <f t="shared" si="40"/>
        <v>КС</v>
      </c>
      <c r="E207" s="87">
        <v>20171022</v>
      </c>
      <c r="F207" s="23" t="str">
        <f t="shared" si="41"/>
        <v>Анемии (уровень 1)</v>
      </c>
      <c r="G207" s="19">
        <v>3</v>
      </c>
      <c r="H207" s="19">
        <v>1</v>
      </c>
      <c r="I207" s="25">
        <f t="shared" si="42"/>
        <v>4</v>
      </c>
      <c r="J207" s="23">
        <f t="shared" si="43"/>
        <v>1.1200000000000001</v>
      </c>
      <c r="K207" s="149">
        <f t="shared" si="44"/>
        <v>1.4</v>
      </c>
      <c r="L207" s="93">
        <f t="shared" si="45"/>
        <v>28081.312000000002</v>
      </c>
      <c r="M207" s="93">
        <f t="shared" si="46"/>
        <v>84243.936000000002</v>
      </c>
      <c r="N207" s="93">
        <f t="shared" si="47"/>
        <v>28081.312000000002</v>
      </c>
      <c r="O207" s="93">
        <f t="shared" si="48"/>
        <v>112325.24800000001</v>
      </c>
      <c r="P207" s="23" t="str">
        <f t="shared" si="49"/>
        <v>Гематология</v>
      </c>
      <c r="Q207" s="23">
        <f t="shared" si="50"/>
        <v>1.37</v>
      </c>
      <c r="R207" s="63" t="s">
        <v>309</v>
      </c>
      <c r="S207" s="23">
        <f t="shared" si="51"/>
        <v>4.4800000000000004</v>
      </c>
    </row>
    <row r="208" spans="2:19" x14ac:dyDescent="0.25">
      <c r="B208" s="85">
        <v>150112</v>
      </c>
      <c r="C208" s="23" t="str">
        <f t="shared" si="39"/>
        <v>ГБУЗ "Моздокская ЦРБ"</v>
      </c>
      <c r="D208" s="23" t="str">
        <f t="shared" si="40"/>
        <v>КС</v>
      </c>
      <c r="E208" s="55">
        <v>20171022</v>
      </c>
      <c r="F208" s="23" t="str">
        <f t="shared" si="41"/>
        <v>Анемии (уровень 1)</v>
      </c>
      <c r="G208" s="36">
        <v>94</v>
      </c>
      <c r="H208" s="19">
        <v>1</v>
      </c>
      <c r="I208" s="25">
        <f t="shared" si="42"/>
        <v>95</v>
      </c>
      <c r="J208" s="23">
        <f t="shared" si="43"/>
        <v>1.1200000000000001</v>
      </c>
      <c r="K208" s="149">
        <f t="shared" si="44"/>
        <v>0.88</v>
      </c>
      <c r="L208" s="93">
        <f t="shared" si="45"/>
        <v>17651.110400000001</v>
      </c>
      <c r="M208" s="93">
        <f t="shared" si="46"/>
        <v>1659204.3776000002</v>
      </c>
      <c r="N208" s="93">
        <f t="shared" si="47"/>
        <v>17651.110400000001</v>
      </c>
      <c r="O208" s="93">
        <f t="shared" si="48"/>
        <v>1676855.4880000001</v>
      </c>
      <c r="P208" s="23" t="str">
        <f t="shared" si="49"/>
        <v>Гематология</v>
      </c>
      <c r="Q208" s="23">
        <f t="shared" si="50"/>
        <v>1.37</v>
      </c>
      <c r="R208" s="63" t="s">
        <v>309</v>
      </c>
      <c r="S208" s="23">
        <f t="shared" si="51"/>
        <v>106.4</v>
      </c>
    </row>
    <row r="209" spans="2:19" x14ac:dyDescent="0.25">
      <c r="B209" s="85">
        <v>150112</v>
      </c>
      <c r="C209" s="23" t="str">
        <f t="shared" si="39"/>
        <v>ГБУЗ "Моздокская ЦРБ"</v>
      </c>
      <c r="D209" s="23" t="str">
        <f t="shared" si="40"/>
        <v>КС</v>
      </c>
      <c r="E209" s="55">
        <v>20171022</v>
      </c>
      <c r="F209" s="23" t="str">
        <f t="shared" si="41"/>
        <v>Анемии (уровень 1)</v>
      </c>
      <c r="G209" s="19">
        <v>25</v>
      </c>
      <c r="H209" s="19"/>
      <c r="I209" s="25">
        <f t="shared" si="42"/>
        <v>25</v>
      </c>
      <c r="J209" s="23">
        <f t="shared" si="43"/>
        <v>1.1200000000000001</v>
      </c>
      <c r="K209" s="149">
        <f t="shared" si="44"/>
        <v>0.88</v>
      </c>
      <c r="L209" s="93">
        <f t="shared" si="45"/>
        <v>17651.110400000001</v>
      </c>
      <c r="M209" s="93">
        <f t="shared" si="46"/>
        <v>441277.76</v>
      </c>
      <c r="N209" s="93">
        <f t="shared" si="47"/>
        <v>0</v>
      </c>
      <c r="O209" s="93">
        <f t="shared" si="48"/>
        <v>441277.76</v>
      </c>
      <c r="P209" s="23" t="str">
        <f t="shared" si="49"/>
        <v>Гематология</v>
      </c>
      <c r="Q209" s="23">
        <f t="shared" si="50"/>
        <v>1.37</v>
      </c>
      <c r="R209" s="63" t="s">
        <v>277</v>
      </c>
      <c r="S209" s="23">
        <f t="shared" si="51"/>
        <v>28.000000000000004</v>
      </c>
    </row>
    <row r="210" spans="2:19" ht="15.75" x14ac:dyDescent="0.25">
      <c r="B210" s="85">
        <v>150019</v>
      </c>
      <c r="C210" s="23" t="str">
        <f t="shared" si="39"/>
        <v>ГБУЗ "Дигорская ЦРБ"</v>
      </c>
      <c r="D210" s="23" t="str">
        <f t="shared" si="40"/>
        <v>КС</v>
      </c>
      <c r="E210" s="55">
        <v>20171022</v>
      </c>
      <c r="F210" s="23" t="str">
        <f t="shared" si="41"/>
        <v>Анемии (уровень 1)</v>
      </c>
      <c r="G210" s="38">
        <v>13</v>
      </c>
      <c r="H210" s="38"/>
      <c r="I210" s="25">
        <f t="shared" si="42"/>
        <v>13</v>
      </c>
      <c r="J210" s="23">
        <f t="shared" si="43"/>
        <v>1.1200000000000001</v>
      </c>
      <c r="K210" s="149">
        <f t="shared" si="44"/>
        <v>0.875</v>
      </c>
      <c r="L210" s="93">
        <f t="shared" si="45"/>
        <v>17550.820000000003</v>
      </c>
      <c r="M210" s="93">
        <f t="shared" si="46"/>
        <v>228160.66000000003</v>
      </c>
      <c r="N210" s="93">
        <f t="shared" si="47"/>
        <v>0</v>
      </c>
      <c r="O210" s="93">
        <f t="shared" si="48"/>
        <v>228160.66000000003</v>
      </c>
      <c r="P210" s="23" t="str">
        <f t="shared" si="49"/>
        <v>Гематология</v>
      </c>
      <c r="Q210" s="23">
        <f t="shared" si="50"/>
        <v>1.37</v>
      </c>
      <c r="R210" s="63" t="s">
        <v>309</v>
      </c>
      <c r="S210" s="23">
        <f t="shared" si="51"/>
        <v>14.560000000000002</v>
      </c>
    </row>
    <row r="211" spans="2:19" x14ac:dyDescent="0.25">
      <c r="B211" s="85">
        <v>150015</v>
      </c>
      <c r="C211" s="23" t="str">
        <f t="shared" si="39"/>
        <v>ФГБОУ ВО  СОГМА МЗ</v>
      </c>
      <c r="D211" s="23" t="str">
        <f t="shared" si="40"/>
        <v>КС</v>
      </c>
      <c r="E211" s="55">
        <v>20171022</v>
      </c>
      <c r="F211" s="23" t="str">
        <f t="shared" si="41"/>
        <v>Анемии (уровень 1)</v>
      </c>
      <c r="G211" s="19">
        <v>4</v>
      </c>
      <c r="H211" s="19">
        <v>1</v>
      </c>
      <c r="I211" s="25">
        <f t="shared" si="42"/>
        <v>5</v>
      </c>
      <c r="J211" s="23">
        <f t="shared" si="43"/>
        <v>1.1200000000000001</v>
      </c>
      <c r="K211" s="149">
        <f t="shared" si="44"/>
        <v>1.4</v>
      </c>
      <c r="L211" s="93">
        <f t="shared" si="45"/>
        <v>28081.312000000002</v>
      </c>
      <c r="M211" s="93">
        <f t="shared" si="46"/>
        <v>112325.24800000001</v>
      </c>
      <c r="N211" s="93">
        <f t="shared" si="47"/>
        <v>28081.312000000002</v>
      </c>
      <c r="O211" s="93">
        <f t="shared" si="48"/>
        <v>140406.56</v>
      </c>
      <c r="P211" s="23" t="str">
        <f t="shared" si="49"/>
        <v>Гематология</v>
      </c>
      <c r="Q211" s="23">
        <f t="shared" si="50"/>
        <v>1.37</v>
      </c>
      <c r="R211" s="114" t="s">
        <v>309</v>
      </c>
      <c r="S211" s="23">
        <f t="shared" si="51"/>
        <v>5.6000000000000005</v>
      </c>
    </row>
    <row r="212" spans="2:19" x14ac:dyDescent="0.25">
      <c r="B212" s="85">
        <v>150012</v>
      </c>
      <c r="C212" s="23" t="str">
        <f t="shared" si="39"/>
        <v>ГБУЗ "Кировская ЦРБ"</v>
      </c>
      <c r="D212" s="23" t="str">
        <f t="shared" si="40"/>
        <v>КС</v>
      </c>
      <c r="E212" s="55">
        <v>20171022</v>
      </c>
      <c r="F212" s="23" t="str">
        <f t="shared" si="41"/>
        <v>Анемии (уровень 1)</v>
      </c>
      <c r="G212" s="19">
        <v>10</v>
      </c>
      <c r="H212" s="19"/>
      <c r="I212" s="25">
        <f t="shared" si="42"/>
        <v>10</v>
      </c>
      <c r="J212" s="23">
        <f t="shared" si="43"/>
        <v>1.1200000000000001</v>
      </c>
      <c r="K212" s="149">
        <f t="shared" si="44"/>
        <v>0.875</v>
      </c>
      <c r="L212" s="93">
        <f t="shared" si="45"/>
        <v>17550.820000000003</v>
      </c>
      <c r="M212" s="93">
        <f t="shared" si="46"/>
        <v>175508.20000000004</v>
      </c>
      <c r="N212" s="93">
        <f t="shared" si="47"/>
        <v>0</v>
      </c>
      <c r="O212" s="93">
        <f t="shared" si="48"/>
        <v>175508.20000000004</v>
      </c>
      <c r="P212" s="23" t="str">
        <f t="shared" si="49"/>
        <v>Гематология</v>
      </c>
      <c r="Q212" s="23">
        <f t="shared" si="50"/>
        <v>1.37</v>
      </c>
      <c r="R212" s="63" t="s">
        <v>309</v>
      </c>
      <c r="S212" s="23">
        <f t="shared" si="51"/>
        <v>11.200000000000001</v>
      </c>
    </row>
    <row r="213" spans="2:19" ht="18.75" x14ac:dyDescent="0.3">
      <c r="B213" s="85">
        <v>150002</v>
      </c>
      <c r="C213" s="23" t="str">
        <f t="shared" si="39"/>
        <v>ГБУЗ "РДКБ"</v>
      </c>
      <c r="D213" s="23" t="str">
        <f t="shared" si="40"/>
        <v>КС</v>
      </c>
      <c r="E213" s="55">
        <v>20171022</v>
      </c>
      <c r="F213" s="23" t="str">
        <f t="shared" si="41"/>
        <v>Анемии (уровень 1)</v>
      </c>
      <c r="G213" s="45">
        <v>70</v>
      </c>
      <c r="H213" s="45">
        <v>15</v>
      </c>
      <c r="I213" s="25">
        <f t="shared" si="42"/>
        <v>85</v>
      </c>
      <c r="J213" s="23">
        <f t="shared" si="43"/>
        <v>1.1200000000000001</v>
      </c>
      <c r="K213" s="149">
        <f t="shared" si="44"/>
        <v>1</v>
      </c>
      <c r="L213" s="93">
        <f t="shared" si="45"/>
        <v>20058.080000000002</v>
      </c>
      <c r="M213" s="93">
        <f t="shared" si="46"/>
        <v>1404065.6</v>
      </c>
      <c r="N213" s="93">
        <f t="shared" si="47"/>
        <v>300871.2</v>
      </c>
      <c r="O213" s="93">
        <f t="shared" si="48"/>
        <v>1704936.8</v>
      </c>
      <c r="P213" s="23" t="str">
        <f t="shared" si="49"/>
        <v>Гематология</v>
      </c>
      <c r="Q213" s="23">
        <f t="shared" si="50"/>
        <v>1.37</v>
      </c>
      <c r="R213" s="63" t="s">
        <v>113</v>
      </c>
      <c r="S213" s="23">
        <f t="shared" si="51"/>
        <v>95.2</v>
      </c>
    </row>
    <row r="214" spans="2:19" x14ac:dyDescent="0.25">
      <c r="B214" s="85">
        <v>150010</v>
      </c>
      <c r="C214" s="23" t="str">
        <f t="shared" si="39"/>
        <v>ГБУЗ "Ирафская ЦРБ"</v>
      </c>
      <c r="D214" s="23" t="str">
        <f t="shared" si="40"/>
        <v>КС</v>
      </c>
      <c r="E214" s="62">
        <v>20171022</v>
      </c>
      <c r="F214" s="23" t="str">
        <f t="shared" si="41"/>
        <v>Анемии (уровень 1)</v>
      </c>
      <c r="G214" s="19">
        <v>5</v>
      </c>
      <c r="H214" s="19">
        <v>0</v>
      </c>
      <c r="I214" s="25">
        <f t="shared" si="42"/>
        <v>5</v>
      </c>
      <c r="J214" s="23">
        <f t="shared" si="43"/>
        <v>1.1200000000000001</v>
      </c>
      <c r="K214" s="149">
        <f t="shared" si="44"/>
        <v>0.8</v>
      </c>
      <c r="L214" s="93">
        <f t="shared" si="45"/>
        <v>16046.464000000002</v>
      </c>
      <c r="M214" s="93">
        <f t="shared" si="46"/>
        <v>80232.320000000007</v>
      </c>
      <c r="N214" s="93">
        <f t="shared" si="47"/>
        <v>0</v>
      </c>
      <c r="O214" s="93">
        <f t="shared" si="48"/>
        <v>80232.320000000007</v>
      </c>
      <c r="P214" s="23" t="str">
        <f t="shared" si="49"/>
        <v>Гематология</v>
      </c>
      <c r="Q214" s="23">
        <f t="shared" si="50"/>
        <v>1.37</v>
      </c>
      <c r="R214" s="63" t="s">
        <v>309</v>
      </c>
      <c r="S214" s="23">
        <f t="shared" si="51"/>
        <v>5.6000000000000005</v>
      </c>
    </row>
    <row r="215" spans="2:19" x14ac:dyDescent="0.25">
      <c r="B215" s="14">
        <v>150007</v>
      </c>
      <c r="C215" s="23" t="str">
        <f t="shared" si="39"/>
        <v>ГБУЗ "Алагирская ЦРБ"</v>
      </c>
      <c r="D215" s="23" t="str">
        <f t="shared" si="40"/>
        <v>КС</v>
      </c>
      <c r="E215" s="62">
        <v>20171022</v>
      </c>
      <c r="F215" s="23" t="str">
        <f t="shared" si="41"/>
        <v>Анемии (уровень 1)</v>
      </c>
      <c r="G215" s="19">
        <v>17</v>
      </c>
      <c r="H215" s="19">
        <v>3</v>
      </c>
      <c r="I215" s="25">
        <f t="shared" si="42"/>
        <v>20</v>
      </c>
      <c r="J215" s="23">
        <f t="shared" si="43"/>
        <v>1.1200000000000001</v>
      </c>
      <c r="K215" s="149">
        <f t="shared" si="44"/>
        <v>0.875</v>
      </c>
      <c r="L215" s="93">
        <f t="shared" si="45"/>
        <v>17550.820000000003</v>
      </c>
      <c r="M215" s="93">
        <f t="shared" si="46"/>
        <v>298363.94000000006</v>
      </c>
      <c r="N215" s="93">
        <f t="shared" si="47"/>
        <v>52652.460000000006</v>
      </c>
      <c r="O215" s="93">
        <f t="shared" si="48"/>
        <v>351016.40000000008</v>
      </c>
      <c r="P215" s="23" t="str">
        <f t="shared" si="49"/>
        <v>Гематология</v>
      </c>
      <c r="Q215" s="23">
        <f t="shared" si="50"/>
        <v>1.37</v>
      </c>
      <c r="R215" s="63" t="s">
        <v>360</v>
      </c>
      <c r="S215" s="23">
        <f t="shared" si="51"/>
        <v>22.400000000000002</v>
      </c>
    </row>
    <row r="216" spans="2:19" x14ac:dyDescent="0.25">
      <c r="B216" s="14">
        <v>150031</v>
      </c>
      <c r="C216" s="23" t="str">
        <f t="shared" si="39"/>
        <v>ГБУЗ "РОД"</v>
      </c>
      <c r="D216" s="23" t="str">
        <f t="shared" si="40"/>
        <v>КС</v>
      </c>
      <c r="E216" s="62">
        <v>20171022</v>
      </c>
      <c r="F216" s="23" t="str">
        <f t="shared" si="41"/>
        <v>Анемии (уровень 1)</v>
      </c>
      <c r="G216" s="19">
        <v>50</v>
      </c>
      <c r="H216" s="19">
        <v>15</v>
      </c>
      <c r="I216" s="25">
        <f t="shared" si="42"/>
        <v>65</v>
      </c>
      <c r="J216" s="23">
        <f t="shared" si="43"/>
        <v>1.1200000000000001</v>
      </c>
      <c r="K216" s="149">
        <f t="shared" si="44"/>
        <v>1</v>
      </c>
      <c r="L216" s="93">
        <f t="shared" si="45"/>
        <v>20058.080000000002</v>
      </c>
      <c r="M216" s="93">
        <f t="shared" si="46"/>
        <v>1002904.0000000001</v>
      </c>
      <c r="N216" s="93">
        <f t="shared" si="47"/>
        <v>300871.2</v>
      </c>
      <c r="O216" s="93">
        <f t="shared" si="48"/>
        <v>1303775.2000000002</v>
      </c>
      <c r="P216" s="23" t="str">
        <f t="shared" si="49"/>
        <v>Гематология</v>
      </c>
      <c r="Q216" s="23">
        <f t="shared" si="50"/>
        <v>1.37</v>
      </c>
      <c r="R216" s="63" t="s">
        <v>113</v>
      </c>
      <c r="S216" s="23">
        <f t="shared" si="51"/>
        <v>72.800000000000011</v>
      </c>
    </row>
    <row r="217" spans="2:19" x14ac:dyDescent="0.25">
      <c r="B217" s="14">
        <v>150014</v>
      </c>
      <c r="C217" s="23" t="str">
        <f t="shared" si="39"/>
        <v>ГБУЗ "Правобережная ЦРКБ"</v>
      </c>
      <c r="D217" s="23" t="str">
        <f t="shared" si="40"/>
        <v>КС</v>
      </c>
      <c r="E217" s="62">
        <v>20171022</v>
      </c>
      <c r="F217" s="23" t="str">
        <f t="shared" si="41"/>
        <v>Анемии (уровень 1)</v>
      </c>
      <c r="G217" s="19">
        <v>15</v>
      </c>
      <c r="H217" s="19">
        <v>1</v>
      </c>
      <c r="I217" s="25">
        <f t="shared" si="42"/>
        <v>16</v>
      </c>
      <c r="J217" s="23">
        <f t="shared" si="43"/>
        <v>1.1200000000000001</v>
      </c>
      <c r="K217" s="149">
        <f t="shared" si="44"/>
        <v>0.95099999999999996</v>
      </c>
      <c r="L217" s="93">
        <f t="shared" si="45"/>
        <v>19075.234080000002</v>
      </c>
      <c r="M217" s="93">
        <f t="shared" si="46"/>
        <v>286128.51120000001</v>
      </c>
      <c r="N217" s="93">
        <f t="shared" si="47"/>
        <v>19075.234080000002</v>
      </c>
      <c r="O217" s="93">
        <f t="shared" si="48"/>
        <v>305203.74528000003</v>
      </c>
      <c r="P217" s="23" t="str">
        <f t="shared" si="49"/>
        <v>Гематология</v>
      </c>
      <c r="Q217" s="23">
        <f t="shared" si="50"/>
        <v>1.37</v>
      </c>
      <c r="R217" s="63" t="s">
        <v>309</v>
      </c>
      <c r="S217" s="23">
        <f t="shared" si="51"/>
        <v>17.920000000000002</v>
      </c>
    </row>
    <row r="218" spans="2:19" x14ac:dyDescent="0.25">
      <c r="B218" s="85">
        <v>150112</v>
      </c>
      <c r="C218" s="23" t="str">
        <f t="shared" si="39"/>
        <v>ГБУЗ "Моздокская ЦРБ"</v>
      </c>
      <c r="D218" s="23" t="str">
        <f t="shared" si="40"/>
        <v>КС</v>
      </c>
      <c r="E218" s="55">
        <v>20171023</v>
      </c>
      <c r="F218" s="23" t="str">
        <f t="shared" si="41"/>
        <v>Анемии (уровень 2)</v>
      </c>
      <c r="G218" s="19">
        <v>10</v>
      </c>
      <c r="H218" s="19"/>
      <c r="I218" s="25">
        <f t="shared" si="42"/>
        <v>10</v>
      </c>
      <c r="J218" s="23">
        <f t="shared" si="43"/>
        <v>1.49</v>
      </c>
      <c r="K218" s="149">
        <f t="shared" si="44"/>
        <v>0.88</v>
      </c>
      <c r="L218" s="93">
        <f t="shared" si="45"/>
        <v>23482.280799999997</v>
      </c>
      <c r="M218" s="93">
        <f t="shared" si="46"/>
        <v>234822.80799999996</v>
      </c>
      <c r="N218" s="93">
        <f t="shared" si="47"/>
        <v>0</v>
      </c>
      <c r="O218" s="93">
        <f t="shared" si="48"/>
        <v>234822.80799999996</v>
      </c>
      <c r="P218" s="23" t="str">
        <f t="shared" si="49"/>
        <v>Гематология</v>
      </c>
      <c r="Q218" s="23">
        <f t="shared" si="50"/>
        <v>1.37</v>
      </c>
      <c r="R218" s="63" t="s">
        <v>309</v>
      </c>
      <c r="S218" s="23">
        <f t="shared" si="51"/>
        <v>14.9</v>
      </c>
    </row>
    <row r="219" spans="2:19" ht="18.75" x14ac:dyDescent="0.3">
      <c r="B219" s="85">
        <v>150002</v>
      </c>
      <c r="C219" s="23" t="str">
        <f t="shared" si="39"/>
        <v>ГБУЗ "РДКБ"</v>
      </c>
      <c r="D219" s="23" t="str">
        <f t="shared" si="40"/>
        <v>КС</v>
      </c>
      <c r="E219" s="55">
        <v>20171023</v>
      </c>
      <c r="F219" s="23" t="str">
        <f t="shared" si="41"/>
        <v>Анемии (уровень 2)</v>
      </c>
      <c r="G219" s="45">
        <v>10</v>
      </c>
      <c r="H219" s="45">
        <v>2</v>
      </c>
      <c r="I219" s="25">
        <f t="shared" si="42"/>
        <v>12</v>
      </c>
      <c r="J219" s="23">
        <f t="shared" si="43"/>
        <v>1.49</v>
      </c>
      <c r="K219" s="149">
        <f t="shared" si="44"/>
        <v>1</v>
      </c>
      <c r="L219" s="93">
        <f t="shared" si="45"/>
        <v>26684.41</v>
      </c>
      <c r="M219" s="93">
        <f t="shared" si="46"/>
        <v>266844.09999999998</v>
      </c>
      <c r="N219" s="93">
        <f t="shared" si="47"/>
        <v>53368.82</v>
      </c>
      <c r="O219" s="93">
        <f t="shared" si="48"/>
        <v>320212.92</v>
      </c>
      <c r="P219" s="23" t="str">
        <f t="shared" si="49"/>
        <v>Гематология</v>
      </c>
      <c r="Q219" s="23">
        <f t="shared" si="50"/>
        <v>1.37</v>
      </c>
      <c r="R219" s="63" t="s">
        <v>113</v>
      </c>
      <c r="S219" s="23">
        <f t="shared" si="51"/>
        <v>17.88</v>
      </c>
    </row>
    <row r="220" spans="2:19" x14ac:dyDescent="0.25">
      <c r="B220" s="14">
        <v>150031</v>
      </c>
      <c r="C220" s="23" t="str">
        <f t="shared" si="39"/>
        <v>ГБУЗ "РОД"</v>
      </c>
      <c r="D220" s="23" t="str">
        <f t="shared" si="40"/>
        <v>КС</v>
      </c>
      <c r="E220" s="62">
        <v>20171023</v>
      </c>
      <c r="F220" s="23" t="str">
        <f t="shared" si="41"/>
        <v>Анемии (уровень 2)</v>
      </c>
      <c r="G220" s="19">
        <v>18</v>
      </c>
      <c r="H220" s="19">
        <v>2</v>
      </c>
      <c r="I220" s="25">
        <f t="shared" si="42"/>
        <v>20</v>
      </c>
      <c r="J220" s="23">
        <f t="shared" si="43"/>
        <v>1.49</v>
      </c>
      <c r="K220" s="149">
        <f t="shared" si="44"/>
        <v>1</v>
      </c>
      <c r="L220" s="93">
        <f t="shared" si="45"/>
        <v>26684.41</v>
      </c>
      <c r="M220" s="93">
        <f t="shared" si="46"/>
        <v>480319.38</v>
      </c>
      <c r="N220" s="93">
        <f t="shared" si="47"/>
        <v>53368.82</v>
      </c>
      <c r="O220" s="93">
        <f t="shared" si="48"/>
        <v>533688.19999999995</v>
      </c>
      <c r="P220" s="23" t="str">
        <f t="shared" si="49"/>
        <v>Гематология</v>
      </c>
      <c r="Q220" s="23">
        <f t="shared" si="50"/>
        <v>1.37</v>
      </c>
      <c r="R220" s="63" t="s">
        <v>113</v>
      </c>
      <c r="S220" s="23">
        <f t="shared" si="51"/>
        <v>29.8</v>
      </c>
    </row>
    <row r="221" spans="2:19" x14ac:dyDescent="0.25">
      <c r="B221" s="85">
        <v>150003</v>
      </c>
      <c r="C221" s="23" t="str">
        <f t="shared" si="39"/>
        <v>ГБУЗ "КБСП"</v>
      </c>
      <c r="D221" s="23" t="str">
        <f t="shared" si="40"/>
        <v>КС</v>
      </c>
      <c r="E221" s="87">
        <v>20171024</v>
      </c>
      <c r="F221" s="23" t="str">
        <f t="shared" si="41"/>
        <v>Анемии (уровень 3)</v>
      </c>
      <c r="G221" s="19">
        <v>1</v>
      </c>
      <c r="H221" s="19">
        <v>1</v>
      </c>
      <c r="I221" s="25">
        <f t="shared" si="42"/>
        <v>2</v>
      </c>
      <c r="J221" s="23">
        <f t="shared" si="43"/>
        <v>5.32</v>
      </c>
      <c r="K221" s="149">
        <f t="shared" si="44"/>
        <v>1.4</v>
      </c>
      <c r="L221" s="93">
        <f t="shared" si="45"/>
        <v>133386.23199999999</v>
      </c>
      <c r="M221" s="93">
        <f t="shared" si="46"/>
        <v>133386.23199999999</v>
      </c>
      <c r="N221" s="93">
        <f t="shared" si="47"/>
        <v>133386.23199999999</v>
      </c>
      <c r="O221" s="93">
        <f t="shared" si="48"/>
        <v>266772.46399999998</v>
      </c>
      <c r="P221" s="23" t="str">
        <f t="shared" si="49"/>
        <v>Гематология</v>
      </c>
      <c r="Q221" s="23">
        <f t="shared" si="50"/>
        <v>1.37</v>
      </c>
      <c r="R221" s="63" t="s">
        <v>107</v>
      </c>
      <c r="S221" s="23">
        <f t="shared" si="51"/>
        <v>10.64</v>
      </c>
    </row>
    <row r="222" spans="2:19" x14ac:dyDescent="0.25">
      <c r="B222" s="85">
        <v>150112</v>
      </c>
      <c r="C222" s="23" t="str">
        <f t="shared" si="39"/>
        <v>ГБУЗ "Моздокская ЦРБ"</v>
      </c>
      <c r="D222" s="23" t="str">
        <f t="shared" si="40"/>
        <v>КС</v>
      </c>
      <c r="E222" s="55">
        <v>20171024</v>
      </c>
      <c r="F222" s="23" t="str">
        <f t="shared" si="41"/>
        <v>Анемии (уровень 3)</v>
      </c>
      <c r="G222" s="19">
        <v>5</v>
      </c>
      <c r="H222" s="19"/>
      <c r="I222" s="25">
        <f t="shared" si="42"/>
        <v>5</v>
      </c>
      <c r="J222" s="23">
        <f t="shared" si="43"/>
        <v>5.32</v>
      </c>
      <c r="K222" s="149">
        <f t="shared" si="44"/>
        <v>0.88</v>
      </c>
      <c r="L222" s="93">
        <f t="shared" si="45"/>
        <v>83842.774400000009</v>
      </c>
      <c r="M222" s="93">
        <f t="shared" si="46"/>
        <v>419213.87200000003</v>
      </c>
      <c r="N222" s="93">
        <f t="shared" si="47"/>
        <v>0</v>
      </c>
      <c r="O222" s="93">
        <f t="shared" si="48"/>
        <v>419213.87200000003</v>
      </c>
      <c r="P222" s="23" t="str">
        <f t="shared" si="49"/>
        <v>Гематология</v>
      </c>
      <c r="Q222" s="23">
        <f t="shared" si="50"/>
        <v>1.37</v>
      </c>
      <c r="R222" s="63" t="s">
        <v>309</v>
      </c>
      <c r="S222" s="23">
        <f t="shared" si="51"/>
        <v>26.6</v>
      </c>
    </row>
    <row r="223" spans="2:19" ht="18.75" x14ac:dyDescent="0.3">
      <c r="B223" s="85">
        <v>150002</v>
      </c>
      <c r="C223" s="23" t="str">
        <f t="shared" si="39"/>
        <v>ГБУЗ "РДКБ"</v>
      </c>
      <c r="D223" s="23" t="str">
        <f t="shared" si="40"/>
        <v>КС</v>
      </c>
      <c r="E223" s="55">
        <v>20171024</v>
      </c>
      <c r="F223" s="23" t="str">
        <f t="shared" si="41"/>
        <v>Анемии (уровень 3)</v>
      </c>
      <c r="G223" s="45">
        <v>8</v>
      </c>
      <c r="H223" s="45">
        <v>2</v>
      </c>
      <c r="I223" s="25">
        <f t="shared" si="42"/>
        <v>10</v>
      </c>
      <c r="J223" s="23">
        <f t="shared" si="43"/>
        <v>5.32</v>
      </c>
      <c r="K223" s="149">
        <f t="shared" si="44"/>
        <v>1</v>
      </c>
      <c r="L223" s="93">
        <f t="shared" si="45"/>
        <v>95275.88</v>
      </c>
      <c r="M223" s="93">
        <f t="shared" si="46"/>
        <v>762207.04</v>
      </c>
      <c r="N223" s="93">
        <f t="shared" si="47"/>
        <v>190551.76</v>
      </c>
      <c r="O223" s="93">
        <f t="shared" si="48"/>
        <v>952758.8</v>
      </c>
      <c r="P223" s="23" t="str">
        <f t="shared" si="49"/>
        <v>Гематология</v>
      </c>
      <c r="Q223" s="23">
        <f t="shared" si="50"/>
        <v>1.37</v>
      </c>
      <c r="R223" s="63" t="s">
        <v>113</v>
      </c>
      <c r="S223" s="23">
        <f t="shared" si="51"/>
        <v>53.2</v>
      </c>
    </row>
    <row r="224" spans="2:19" x14ac:dyDescent="0.25">
      <c r="B224" s="14">
        <v>150031</v>
      </c>
      <c r="C224" s="23" t="str">
        <f t="shared" si="39"/>
        <v>ГБУЗ "РОД"</v>
      </c>
      <c r="D224" s="23" t="str">
        <f t="shared" si="40"/>
        <v>КС</v>
      </c>
      <c r="E224" s="62">
        <v>20171024</v>
      </c>
      <c r="F224" s="23" t="str">
        <f t="shared" si="41"/>
        <v>Анемии (уровень 3)</v>
      </c>
      <c r="G224" s="19">
        <v>30</v>
      </c>
      <c r="H224" s="19">
        <v>5</v>
      </c>
      <c r="I224" s="25">
        <f t="shared" si="42"/>
        <v>35</v>
      </c>
      <c r="J224" s="23">
        <f t="shared" si="43"/>
        <v>5.32</v>
      </c>
      <c r="K224" s="149">
        <f t="shared" si="44"/>
        <v>1</v>
      </c>
      <c r="L224" s="93">
        <f t="shared" si="45"/>
        <v>95275.88</v>
      </c>
      <c r="M224" s="93">
        <f t="shared" si="46"/>
        <v>2858276.4000000004</v>
      </c>
      <c r="N224" s="93">
        <f t="shared" si="47"/>
        <v>476379.4</v>
      </c>
      <c r="O224" s="93">
        <f t="shared" si="48"/>
        <v>3334655.8000000003</v>
      </c>
      <c r="P224" s="23" t="str">
        <f t="shared" si="49"/>
        <v>Гематология</v>
      </c>
      <c r="Q224" s="23">
        <f t="shared" si="50"/>
        <v>1.37</v>
      </c>
      <c r="R224" s="63" t="s">
        <v>113</v>
      </c>
      <c r="S224" s="23">
        <f t="shared" si="51"/>
        <v>186.20000000000002</v>
      </c>
    </row>
    <row r="225" spans="2:19" x14ac:dyDescent="0.25">
      <c r="B225" s="85">
        <v>150015</v>
      </c>
      <c r="C225" s="23" t="str">
        <f t="shared" si="39"/>
        <v>ФГБОУ ВО  СОГМА МЗ</v>
      </c>
      <c r="D225" s="23" t="str">
        <f t="shared" si="40"/>
        <v>КС</v>
      </c>
      <c r="E225" s="55">
        <v>20171025</v>
      </c>
      <c r="F225" s="23" t="str">
        <f t="shared" si="41"/>
        <v>Нарушения свертываемости крови</v>
      </c>
      <c r="G225" s="19">
        <v>9</v>
      </c>
      <c r="H225" s="19">
        <v>1</v>
      </c>
      <c r="I225" s="25">
        <f t="shared" si="42"/>
        <v>10</v>
      </c>
      <c r="J225" s="23">
        <f t="shared" si="43"/>
        <v>1.04</v>
      </c>
      <c r="K225" s="149">
        <f t="shared" si="44"/>
        <v>1.4</v>
      </c>
      <c r="L225" s="93">
        <f t="shared" si="45"/>
        <v>26075.504000000001</v>
      </c>
      <c r="M225" s="93">
        <f t="shared" si="46"/>
        <v>234679.53600000002</v>
      </c>
      <c r="N225" s="93">
        <f t="shared" si="47"/>
        <v>26075.504000000001</v>
      </c>
      <c r="O225" s="93">
        <f t="shared" si="48"/>
        <v>260755.04000000004</v>
      </c>
      <c r="P225" s="23" t="str">
        <f t="shared" si="49"/>
        <v>Гематология</v>
      </c>
      <c r="Q225" s="23">
        <f t="shared" si="50"/>
        <v>1.37</v>
      </c>
      <c r="R225" s="114" t="s">
        <v>289</v>
      </c>
      <c r="S225" s="23">
        <f t="shared" si="51"/>
        <v>10.4</v>
      </c>
    </row>
    <row r="226" spans="2:19" ht="18.75" x14ac:dyDescent="0.3">
      <c r="B226" s="85">
        <v>150002</v>
      </c>
      <c r="C226" s="23" t="str">
        <f t="shared" si="39"/>
        <v>ГБУЗ "РДКБ"</v>
      </c>
      <c r="D226" s="23" t="str">
        <f t="shared" si="40"/>
        <v>КС</v>
      </c>
      <c r="E226" s="55">
        <v>20171025</v>
      </c>
      <c r="F226" s="23" t="str">
        <f t="shared" si="41"/>
        <v>Нарушения свертываемости крови</v>
      </c>
      <c r="G226" s="45">
        <v>60</v>
      </c>
      <c r="H226" s="45">
        <v>20</v>
      </c>
      <c r="I226" s="25">
        <f t="shared" si="42"/>
        <v>80</v>
      </c>
      <c r="J226" s="23">
        <f t="shared" si="43"/>
        <v>1.04</v>
      </c>
      <c r="K226" s="149">
        <f t="shared" si="44"/>
        <v>1</v>
      </c>
      <c r="L226" s="93">
        <f t="shared" si="45"/>
        <v>18625.36</v>
      </c>
      <c r="M226" s="93">
        <f t="shared" si="46"/>
        <v>1117521.6000000001</v>
      </c>
      <c r="N226" s="93">
        <f t="shared" si="47"/>
        <v>372507.2</v>
      </c>
      <c r="O226" s="93">
        <f t="shared" si="48"/>
        <v>1490028.8</v>
      </c>
      <c r="P226" s="23" t="str">
        <f t="shared" si="49"/>
        <v>Гематология</v>
      </c>
      <c r="Q226" s="23">
        <f t="shared" si="50"/>
        <v>1.37</v>
      </c>
      <c r="R226" s="63" t="s">
        <v>113</v>
      </c>
      <c r="S226" s="23">
        <f t="shared" si="51"/>
        <v>83.2</v>
      </c>
    </row>
    <row r="227" spans="2:19" x14ac:dyDescent="0.25">
      <c r="B227" s="14">
        <v>150031</v>
      </c>
      <c r="C227" s="23" t="str">
        <f t="shared" si="39"/>
        <v>ГБУЗ "РОД"</v>
      </c>
      <c r="D227" s="23" t="str">
        <f t="shared" si="40"/>
        <v>КС</v>
      </c>
      <c r="E227" s="62">
        <v>20171025</v>
      </c>
      <c r="F227" s="23" t="str">
        <f t="shared" si="41"/>
        <v>Нарушения свертываемости крови</v>
      </c>
      <c r="G227" s="19">
        <v>60</v>
      </c>
      <c r="H227" s="19">
        <v>12</v>
      </c>
      <c r="I227" s="25">
        <f t="shared" si="42"/>
        <v>72</v>
      </c>
      <c r="J227" s="23">
        <f t="shared" si="43"/>
        <v>1.04</v>
      </c>
      <c r="K227" s="149">
        <f t="shared" si="44"/>
        <v>1</v>
      </c>
      <c r="L227" s="93">
        <f t="shared" si="45"/>
        <v>18625.36</v>
      </c>
      <c r="M227" s="93">
        <f t="shared" si="46"/>
        <v>1117521.6000000001</v>
      </c>
      <c r="N227" s="93">
        <f t="shared" si="47"/>
        <v>223504.32</v>
      </c>
      <c r="O227" s="93">
        <f t="shared" si="48"/>
        <v>1341025.9200000002</v>
      </c>
      <c r="P227" s="23" t="str">
        <f t="shared" si="49"/>
        <v>Гематология</v>
      </c>
      <c r="Q227" s="23">
        <f t="shared" si="50"/>
        <v>1.37</v>
      </c>
      <c r="R227" s="63" t="s">
        <v>113</v>
      </c>
      <c r="S227" s="23">
        <f t="shared" si="51"/>
        <v>74.88</v>
      </c>
    </row>
    <row r="228" spans="2:19" ht="18.75" x14ac:dyDescent="0.3">
      <c r="B228" s="85">
        <v>150002</v>
      </c>
      <c r="C228" s="23" t="str">
        <f t="shared" si="39"/>
        <v>ГБУЗ "РДКБ"</v>
      </c>
      <c r="D228" s="23" t="str">
        <f t="shared" si="40"/>
        <v>КС</v>
      </c>
      <c r="E228" s="55">
        <v>20171026</v>
      </c>
      <c r="F228" s="23" t="str">
        <f t="shared" si="41"/>
        <v>Другие болезни крови и кроветворных органов</v>
      </c>
      <c r="G228" s="45">
        <v>15</v>
      </c>
      <c r="H228" s="45">
        <v>5</v>
      </c>
      <c r="I228" s="25">
        <f t="shared" si="42"/>
        <v>20</v>
      </c>
      <c r="J228" s="23">
        <f t="shared" si="43"/>
        <v>1.0900000000000001</v>
      </c>
      <c r="K228" s="149">
        <f t="shared" si="44"/>
        <v>1</v>
      </c>
      <c r="L228" s="93">
        <f t="shared" si="45"/>
        <v>19520.810000000001</v>
      </c>
      <c r="M228" s="93">
        <f t="shared" si="46"/>
        <v>292812.15000000002</v>
      </c>
      <c r="N228" s="93">
        <f t="shared" si="47"/>
        <v>97604.05</v>
      </c>
      <c r="O228" s="93">
        <f t="shared" si="48"/>
        <v>390416.2</v>
      </c>
      <c r="P228" s="23" t="str">
        <f t="shared" si="49"/>
        <v>Гематология</v>
      </c>
      <c r="Q228" s="23">
        <f t="shared" si="50"/>
        <v>1.37</v>
      </c>
      <c r="R228" s="63" t="s">
        <v>113</v>
      </c>
      <c r="S228" s="23">
        <f t="shared" si="51"/>
        <v>21.8</v>
      </c>
    </row>
    <row r="229" spans="2:19" x14ac:dyDescent="0.25">
      <c r="B229" s="14">
        <v>150031</v>
      </c>
      <c r="C229" s="23" t="str">
        <f t="shared" si="39"/>
        <v>ГБУЗ "РОД"</v>
      </c>
      <c r="D229" s="23" t="str">
        <f t="shared" si="40"/>
        <v>КС</v>
      </c>
      <c r="E229" s="62">
        <v>20171026</v>
      </c>
      <c r="F229" s="23" t="str">
        <f t="shared" si="41"/>
        <v>Другие болезни крови и кроветворных органов</v>
      </c>
      <c r="G229" s="19">
        <v>35</v>
      </c>
      <c r="H229" s="19">
        <v>13</v>
      </c>
      <c r="I229" s="25">
        <f t="shared" si="42"/>
        <v>48</v>
      </c>
      <c r="J229" s="23">
        <f t="shared" si="43"/>
        <v>1.0900000000000001</v>
      </c>
      <c r="K229" s="149">
        <f t="shared" si="44"/>
        <v>1</v>
      </c>
      <c r="L229" s="93">
        <f t="shared" si="45"/>
        <v>19520.810000000001</v>
      </c>
      <c r="M229" s="93">
        <f t="shared" si="46"/>
        <v>683228.35000000009</v>
      </c>
      <c r="N229" s="93">
        <f t="shared" si="47"/>
        <v>253770.53000000003</v>
      </c>
      <c r="O229" s="93">
        <f t="shared" si="48"/>
        <v>936998.88000000012</v>
      </c>
      <c r="P229" s="23" t="str">
        <f t="shared" si="49"/>
        <v>Гематология</v>
      </c>
      <c r="Q229" s="23">
        <f t="shared" si="50"/>
        <v>1.37</v>
      </c>
      <c r="R229" s="63" t="s">
        <v>113</v>
      </c>
      <c r="S229" s="23">
        <f t="shared" si="51"/>
        <v>52.320000000000007</v>
      </c>
    </row>
    <row r="230" spans="2:19" x14ac:dyDescent="0.25">
      <c r="B230" s="85">
        <v>150030</v>
      </c>
      <c r="C230" s="23" t="str">
        <f t="shared" si="39"/>
        <v>ГБУЗ "РКВД"</v>
      </c>
      <c r="D230" s="23" t="str">
        <f t="shared" si="40"/>
        <v>КС</v>
      </c>
      <c r="E230" s="55">
        <v>20171027</v>
      </c>
      <c r="F230" s="23" t="str">
        <f t="shared" si="41"/>
        <v>Редкие и тяжелые дерматозы</v>
      </c>
      <c r="G230" s="19">
        <v>190</v>
      </c>
      <c r="H230" s="19">
        <v>60</v>
      </c>
      <c r="I230" s="25">
        <f t="shared" si="42"/>
        <v>250</v>
      </c>
      <c r="J230" s="23">
        <f t="shared" si="43"/>
        <v>1.72</v>
      </c>
      <c r="K230" s="149">
        <f t="shared" si="44"/>
        <v>0.88</v>
      </c>
      <c r="L230" s="93">
        <f t="shared" si="45"/>
        <v>27107.062400000003</v>
      </c>
      <c r="M230" s="93">
        <f t="shared" si="46"/>
        <v>5150341.8560000006</v>
      </c>
      <c r="N230" s="93">
        <f t="shared" si="47"/>
        <v>1626423.7440000002</v>
      </c>
      <c r="O230" s="93">
        <f t="shared" si="48"/>
        <v>6776765.6000000006</v>
      </c>
      <c r="P230" s="23" t="str">
        <f t="shared" si="49"/>
        <v>Дерматология</v>
      </c>
      <c r="Q230" s="23">
        <f t="shared" si="50"/>
        <v>0.8</v>
      </c>
      <c r="R230" s="63" t="s">
        <v>533</v>
      </c>
      <c r="S230" s="23">
        <f t="shared" si="51"/>
        <v>430</v>
      </c>
    </row>
    <row r="231" spans="2:19" ht="18.75" x14ac:dyDescent="0.3">
      <c r="B231" s="85">
        <v>150002</v>
      </c>
      <c r="C231" s="23" t="str">
        <f t="shared" si="39"/>
        <v>ГБУЗ "РДКБ"</v>
      </c>
      <c r="D231" s="23" t="str">
        <f t="shared" si="40"/>
        <v>КС</v>
      </c>
      <c r="E231" s="55">
        <v>20171027</v>
      </c>
      <c r="F231" s="23" t="str">
        <f t="shared" si="41"/>
        <v>Редкие и тяжелые дерматозы</v>
      </c>
      <c r="G231" s="45">
        <v>7</v>
      </c>
      <c r="H231" s="45">
        <v>3</v>
      </c>
      <c r="I231" s="25">
        <f t="shared" si="42"/>
        <v>10</v>
      </c>
      <c r="J231" s="23">
        <f t="shared" si="43"/>
        <v>1.72</v>
      </c>
      <c r="K231" s="149">
        <f t="shared" si="44"/>
        <v>1</v>
      </c>
      <c r="L231" s="93">
        <f t="shared" si="45"/>
        <v>30803.48</v>
      </c>
      <c r="M231" s="93">
        <f t="shared" si="46"/>
        <v>215624.36</v>
      </c>
      <c r="N231" s="93">
        <f t="shared" si="47"/>
        <v>92410.44</v>
      </c>
      <c r="O231" s="93">
        <f t="shared" si="48"/>
        <v>308034.8</v>
      </c>
      <c r="P231" s="23" t="str">
        <f t="shared" si="49"/>
        <v>Дерматология</v>
      </c>
      <c r="Q231" s="23">
        <f t="shared" si="50"/>
        <v>0.8</v>
      </c>
      <c r="R231" s="63" t="s">
        <v>289</v>
      </c>
      <c r="S231" s="23">
        <f t="shared" si="51"/>
        <v>17.2</v>
      </c>
    </row>
    <row r="232" spans="2:19" ht="18.75" x14ac:dyDescent="0.3">
      <c r="B232" s="85">
        <v>150002</v>
      </c>
      <c r="C232" s="23" t="str">
        <f t="shared" si="39"/>
        <v>ГБУЗ "РДКБ"</v>
      </c>
      <c r="D232" s="23" t="str">
        <f t="shared" si="40"/>
        <v>КС</v>
      </c>
      <c r="E232" s="55">
        <v>20171027</v>
      </c>
      <c r="F232" s="23" t="str">
        <f t="shared" si="41"/>
        <v>Редкие и тяжелые дерматозы</v>
      </c>
      <c r="G232" s="45">
        <v>10</v>
      </c>
      <c r="H232" s="45">
        <v>5</v>
      </c>
      <c r="I232" s="25">
        <f t="shared" si="42"/>
        <v>15</v>
      </c>
      <c r="J232" s="23">
        <f t="shared" si="43"/>
        <v>1.72</v>
      </c>
      <c r="K232" s="149">
        <f t="shared" si="44"/>
        <v>1</v>
      </c>
      <c r="L232" s="93">
        <f t="shared" si="45"/>
        <v>30803.48</v>
      </c>
      <c r="M232" s="93">
        <f t="shared" si="46"/>
        <v>308034.8</v>
      </c>
      <c r="N232" s="93">
        <f t="shared" si="47"/>
        <v>154017.4</v>
      </c>
      <c r="O232" s="93">
        <f t="shared" si="48"/>
        <v>462052.19999999995</v>
      </c>
      <c r="P232" s="23" t="str">
        <f t="shared" si="49"/>
        <v>Дерматология</v>
      </c>
      <c r="Q232" s="23">
        <f t="shared" si="50"/>
        <v>0.8</v>
      </c>
      <c r="R232" s="63" t="s">
        <v>282</v>
      </c>
      <c r="S232" s="23">
        <f t="shared" si="51"/>
        <v>25.8</v>
      </c>
    </row>
    <row r="233" spans="2:19" x14ac:dyDescent="0.25">
      <c r="B233" s="85">
        <v>150030</v>
      </c>
      <c r="C233" s="23" t="str">
        <f t="shared" si="39"/>
        <v>ГБУЗ "РКВД"</v>
      </c>
      <c r="D233" s="23" t="str">
        <f t="shared" si="40"/>
        <v>КС</v>
      </c>
      <c r="E233" s="55">
        <v>20171028</v>
      </c>
      <c r="F233" s="23" t="str">
        <f t="shared" si="41"/>
        <v>Среднетяжелые дерматозы</v>
      </c>
      <c r="G233" s="19">
        <v>160</v>
      </c>
      <c r="H233" s="19">
        <v>84</v>
      </c>
      <c r="I233" s="25">
        <f t="shared" si="42"/>
        <v>244</v>
      </c>
      <c r="J233" s="23">
        <f t="shared" si="43"/>
        <v>0.74</v>
      </c>
      <c r="K233" s="149">
        <f t="shared" si="44"/>
        <v>0.88</v>
      </c>
      <c r="L233" s="93">
        <f t="shared" si="45"/>
        <v>11662.3408</v>
      </c>
      <c r="M233" s="93">
        <f t="shared" si="46"/>
        <v>1865974.5279999999</v>
      </c>
      <c r="N233" s="93">
        <f t="shared" si="47"/>
        <v>979636.62719999999</v>
      </c>
      <c r="O233" s="93">
        <f t="shared" si="48"/>
        <v>2845611.1551999999</v>
      </c>
      <c r="P233" s="23" t="str">
        <f t="shared" si="49"/>
        <v>Дерматология</v>
      </c>
      <c r="Q233" s="23">
        <f t="shared" si="50"/>
        <v>0.8</v>
      </c>
      <c r="R233" s="63" t="s">
        <v>533</v>
      </c>
      <c r="S233" s="23">
        <f t="shared" si="51"/>
        <v>180.56</v>
      </c>
    </row>
    <row r="234" spans="2:19" x14ac:dyDescent="0.25">
      <c r="B234" s="85">
        <v>150009</v>
      </c>
      <c r="C234" s="23" t="str">
        <f t="shared" si="39"/>
        <v>ГБУЗ "Ардонская ЦРБ"</v>
      </c>
      <c r="D234" s="23" t="str">
        <f t="shared" si="40"/>
        <v>КС</v>
      </c>
      <c r="E234" s="55">
        <v>20171028</v>
      </c>
      <c r="F234" s="23" t="str">
        <f t="shared" si="41"/>
        <v>Среднетяжелые дерматозы</v>
      </c>
      <c r="G234" s="19">
        <v>14</v>
      </c>
      <c r="H234" s="19"/>
      <c r="I234" s="25">
        <f t="shared" si="42"/>
        <v>14</v>
      </c>
      <c r="J234" s="23">
        <f t="shared" si="43"/>
        <v>0.74</v>
      </c>
      <c r="K234" s="149">
        <f t="shared" si="44"/>
        <v>0.95099999999999996</v>
      </c>
      <c r="L234" s="93">
        <f t="shared" si="45"/>
        <v>12603.279659999998</v>
      </c>
      <c r="M234" s="93">
        <f t="shared" si="46"/>
        <v>176445.91523999997</v>
      </c>
      <c r="N234" s="93">
        <f t="shared" si="47"/>
        <v>0</v>
      </c>
      <c r="O234" s="93">
        <f t="shared" si="48"/>
        <v>176445.91523999997</v>
      </c>
      <c r="P234" s="23" t="str">
        <f t="shared" si="49"/>
        <v>Дерматология</v>
      </c>
      <c r="Q234" s="23">
        <f t="shared" si="50"/>
        <v>0.8</v>
      </c>
      <c r="R234" s="63" t="s">
        <v>309</v>
      </c>
      <c r="S234" s="23">
        <f t="shared" si="51"/>
        <v>10.36</v>
      </c>
    </row>
    <row r="235" spans="2:19" x14ac:dyDescent="0.25">
      <c r="B235" s="85">
        <v>150009</v>
      </c>
      <c r="C235" s="23" t="str">
        <f t="shared" si="39"/>
        <v>ГБУЗ "Ардонская ЦРБ"</v>
      </c>
      <c r="D235" s="23" t="str">
        <f t="shared" si="40"/>
        <v>КС</v>
      </c>
      <c r="E235" s="55">
        <v>20171028</v>
      </c>
      <c r="F235" s="23" t="str">
        <f t="shared" si="41"/>
        <v>Среднетяжелые дерматозы</v>
      </c>
      <c r="G235" s="19">
        <v>5</v>
      </c>
      <c r="H235" s="19"/>
      <c r="I235" s="25">
        <f t="shared" si="42"/>
        <v>5</v>
      </c>
      <c r="J235" s="23">
        <f t="shared" si="43"/>
        <v>0.74</v>
      </c>
      <c r="K235" s="149">
        <f t="shared" si="44"/>
        <v>0.95099999999999996</v>
      </c>
      <c r="L235" s="93">
        <f t="shared" si="45"/>
        <v>12603.279659999998</v>
      </c>
      <c r="M235" s="93">
        <f t="shared" si="46"/>
        <v>63016.398299999993</v>
      </c>
      <c r="N235" s="93">
        <f t="shared" si="47"/>
        <v>0</v>
      </c>
      <c r="O235" s="93">
        <f t="shared" si="48"/>
        <v>63016.398299999993</v>
      </c>
      <c r="P235" s="23" t="str">
        <f t="shared" si="49"/>
        <v>Дерматология</v>
      </c>
      <c r="Q235" s="23">
        <f t="shared" si="50"/>
        <v>0.8</v>
      </c>
      <c r="R235" s="63" t="s">
        <v>277</v>
      </c>
      <c r="S235" s="23">
        <f t="shared" si="51"/>
        <v>3.7</v>
      </c>
    </row>
    <row r="236" spans="2:19" x14ac:dyDescent="0.25">
      <c r="B236" s="85">
        <v>150003</v>
      </c>
      <c r="C236" s="23" t="str">
        <f t="shared" si="39"/>
        <v>ГБУЗ "КБСП"</v>
      </c>
      <c r="D236" s="23" t="str">
        <f t="shared" si="40"/>
        <v>КС</v>
      </c>
      <c r="E236" s="87">
        <v>20171028</v>
      </c>
      <c r="F236" s="23" t="str">
        <f t="shared" si="41"/>
        <v>Среднетяжелые дерматозы</v>
      </c>
      <c r="G236" s="19">
        <v>4</v>
      </c>
      <c r="H236" s="19">
        <v>1</v>
      </c>
      <c r="I236" s="25">
        <f t="shared" si="42"/>
        <v>5</v>
      </c>
      <c r="J236" s="23">
        <f t="shared" si="43"/>
        <v>0.74</v>
      </c>
      <c r="K236" s="149">
        <f t="shared" si="44"/>
        <v>1.4</v>
      </c>
      <c r="L236" s="93">
        <f t="shared" si="45"/>
        <v>18553.724000000002</v>
      </c>
      <c r="M236" s="93">
        <f t="shared" si="46"/>
        <v>74214.896000000008</v>
      </c>
      <c r="N236" s="93">
        <f t="shared" si="47"/>
        <v>18553.724000000002</v>
      </c>
      <c r="O236" s="93">
        <f t="shared" si="48"/>
        <v>92768.62000000001</v>
      </c>
      <c r="P236" s="23" t="str">
        <f t="shared" si="49"/>
        <v>Дерматология</v>
      </c>
      <c r="Q236" s="23">
        <f t="shared" si="50"/>
        <v>0.8</v>
      </c>
      <c r="R236" s="63" t="s">
        <v>360</v>
      </c>
      <c r="S236" s="23">
        <f t="shared" si="51"/>
        <v>3.7</v>
      </c>
    </row>
    <row r="237" spans="2:19" x14ac:dyDescent="0.25">
      <c r="B237" s="85">
        <v>150112</v>
      </c>
      <c r="C237" s="23" t="str">
        <f t="shared" si="39"/>
        <v>ГБУЗ "Моздокская ЦРБ"</v>
      </c>
      <c r="D237" s="23" t="str">
        <f t="shared" si="40"/>
        <v>КС</v>
      </c>
      <c r="E237" s="55">
        <v>20171028</v>
      </c>
      <c r="F237" s="23" t="str">
        <f t="shared" si="41"/>
        <v>Среднетяжелые дерматозы</v>
      </c>
      <c r="G237" s="19">
        <v>10</v>
      </c>
      <c r="H237" s="19"/>
      <c r="I237" s="25">
        <f t="shared" si="42"/>
        <v>10</v>
      </c>
      <c r="J237" s="23">
        <f t="shared" si="43"/>
        <v>0.74</v>
      </c>
      <c r="K237" s="149">
        <f t="shared" si="44"/>
        <v>0.88</v>
      </c>
      <c r="L237" s="93">
        <f t="shared" si="45"/>
        <v>11662.3408</v>
      </c>
      <c r="M237" s="93">
        <f t="shared" si="46"/>
        <v>116623.408</v>
      </c>
      <c r="N237" s="93">
        <f t="shared" si="47"/>
        <v>0</v>
      </c>
      <c r="O237" s="93">
        <f t="shared" si="48"/>
        <v>116623.408</v>
      </c>
      <c r="P237" s="23" t="str">
        <f t="shared" si="49"/>
        <v>Дерматология</v>
      </c>
      <c r="Q237" s="23">
        <f t="shared" si="50"/>
        <v>0.8</v>
      </c>
      <c r="R237" s="63" t="s">
        <v>277</v>
      </c>
      <c r="S237" s="23">
        <f t="shared" si="51"/>
        <v>7.4</v>
      </c>
    </row>
    <row r="238" spans="2:19" ht="18.75" x14ac:dyDescent="0.3">
      <c r="B238" s="85">
        <v>150002</v>
      </c>
      <c r="C238" s="23" t="str">
        <f t="shared" si="39"/>
        <v>ГБУЗ "РДКБ"</v>
      </c>
      <c r="D238" s="23" t="str">
        <f t="shared" si="40"/>
        <v>КС</v>
      </c>
      <c r="E238" s="55">
        <v>20171028</v>
      </c>
      <c r="F238" s="23" t="str">
        <f t="shared" si="41"/>
        <v>Среднетяжелые дерматозы</v>
      </c>
      <c r="G238" s="45">
        <v>140</v>
      </c>
      <c r="H238" s="45">
        <v>30</v>
      </c>
      <c r="I238" s="25">
        <f t="shared" si="42"/>
        <v>170</v>
      </c>
      <c r="J238" s="23">
        <f t="shared" si="43"/>
        <v>0.74</v>
      </c>
      <c r="K238" s="149">
        <f t="shared" si="44"/>
        <v>1</v>
      </c>
      <c r="L238" s="93">
        <f t="shared" si="45"/>
        <v>13252.66</v>
      </c>
      <c r="M238" s="93">
        <f t="shared" si="46"/>
        <v>1855372.4</v>
      </c>
      <c r="N238" s="93">
        <f t="shared" si="47"/>
        <v>397579.8</v>
      </c>
      <c r="O238" s="93">
        <f t="shared" si="48"/>
        <v>2252952.1999999997</v>
      </c>
      <c r="P238" s="23" t="str">
        <f t="shared" si="49"/>
        <v>Дерматология</v>
      </c>
      <c r="Q238" s="23">
        <f t="shared" si="50"/>
        <v>0.8</v>
      </c>
      <c r="R238" s="63" t="s">
        <v>104</v>
      </c>
      <c r="S238" s="23">
        <f t="shared" si="51"/>
        <v>125.8</v>
      </c>
    </row>
    <row r="239" spans="2:19" x14ac:dyDescent="0.25">
      <c r="B239" s="85">
        <v>150030</v>
      </c>
      <c r="C239" s="23" t="str">
        <f t="shared" ref="C239:C299" si="52">IF(B239&gt;0,VLOOKUP(B239,LPU,2,0),"")</f>
        <v>ГБУЗ "РКВД"</v>
      </c>
      <c r="D239" s="23" t="str">
        <f t="shared" ref="D239:D299" si="53">IF(E239&gt;0,VLOOKUP(E239,KSG,6,0),"")</f>
        <v>КС</v>
      </c>
      <c r="E239" s="55">
        <v>20171029</v>
      </c>
      <c r="F239" s="23" t="str">
        <f t="shared" ref="F239:F299" si="54">IF(E239&gt;0,VLOOKUP(E239,KSG,2,0),"")</f>
        <v>Легкие дерматозы</v>
      </c>
      <c r="G239" s="19">
        <v>85</v>
      </c>
      <c r="H239" s="19">
        <v>29</v>
      </c>
      <c r="I239" s="25">
        <f t="shared" ref="I239:I299" si="55">G239+H239</f>
        <v>114</v>
      </c>
      <c r="J239" s="23">
        <f t="shared" ref="J239:J299" si="56">IF(E239&gt;0,VLOOKUP(E239,KSG,3,0),"")</f>
        <v>0.18</v>
      </c>
      <c r="K239" s="149">
        <f t="shared" ref="K239:K299" si="57">IF(VLOOKUP(E239,KSG,7,0)=1,IF(D239="КС",VLOOKUP(B239,LPU,3,0),VLOOKUP(B239,LPU,4,0)),1)</f>
        <v>1</v>
      </c>
      <c r="L239" s="93">
        <f t="shared" ref="L239:L299" si="58">IF(D239="КС",K239*J239*$D$2,K239*J239*$D$3)</f>
        <v>3223.62</v>
      </c>
      <c r="M239" s="93">
        <f t="shared" ref="M239:M299" si="59">L239*G239</f>
        <v>274007.7</v>
      </c>
      <c r="N239" s="93">
        <f t="shared" ref="N239:N299" si="60">L239*H239</f>
        <v>93484.98</v>
      </c>
      <c r="O239" s="93">
        <f t="shared" ref="O239:O299" si="61">M239+N239</f>
        <v>367492.68</v>
      </c>
      <c r="P239" s="23" t="str">
        <f t="shared" ref="P239:P299" si="62">IF(E239&gt;0,VLOOKUP(E239,KSG,4,0),"")</f>
        <v>Дерматология</v>
      </c>
      <c r="Q239" s="23">
        <f t="shared" ref="Q239:Q299" si="63">IF(E239&gt;0,VLOOKUP(E239,KSG,5,0),"")</f>
        <v>0.8</v>
      </c>
      <c r="R239" s="63" t="s">
        <v>533</v>
      </c>
      <c r="S239" s="23">
        <f t="shared" ref="S239:S299" si="64">I239*J239</f>
        <v>20.52</v>
      </c>
    </row>
    <row r="240" spans="2:19" x14ac:dyDescent="0.25">
      <c r="B240" s="85">
        <v>150009</v>
      </c>
      <c r="C240" s="23" t="str">
        <f t="shared" si="52"/>
        <v>ГБУЗ "Ардонская ЦРБ"</v>
      </c>
      <c r="D240" s="23" t="str">
        <f t="shared" si="53"/>
        <v>КС</v>
      </c>
      <c r="E240" s="55">
        <v>20171029</v>
      </c>
      <c r="F240" s="23" t="str">
        <f t="shared" si="54"/>
        <v>Легкие дерматозы</v>
      </c>
      <c r="G240" s="19">
        <v>6</v>
      </c>
      <c r="H240" s="19"/>
      <c r="I240" s="25">
        <f t="shared" si="55"/>
        <v>6</v>
      </c>
      <c r="J240" s="23">
        <f t="shared" si="56"/>
        <v>0.18</v>
      </c>
      <c r="K240" s="149">
        <f t="shared" si="57"/>
        <v>1</v>
      </c>
      <c r="L240" s="93">
        <f t="shared" si="58"/>
        <v>3223.62</v>
      </c>
      <c r="M240" s="93">
        <f t="shared" si="59"/>
        <v>19341.72</v>
      </c>
      <c r="N240" s="93">
        <f t="shared" si="60"/>
        <v>0</v>
      </c>
      <c r="O240" s="93">
        <f t="shared" si="61"/>
        <v>19341.72</v>
      </c>
      <c r="P240" s="23" t="str">
        <f t="shared" si="62"/>
        <v>Дерматология</v>
      </c>
      <c r="Q240" s="23">
        <f t="shared" si="63"/>
        <v>0.8</v>
      </c>
      <c r="R240" s="63" t="s">
        <v>309</v>
      </c>
      <c r="S240" s="23">
        <f t="shared" si="64"/>
        <v>1.08</v>
      </c>
    </row>
    <row r="241" spans="2:19" x14ac:dyDescent="0.25">
      <c r="B241" s="85">
        <v>150112</v>
      </c>
      <c r="C241" s="23" t="str">
        <f t="shared" si="52"/>
        <v>ГБУЗ "Моздокская ЦРБ"</v>
      </c>
      <c r="D241" s="23" t="str">
        <f t="shared" si="53"/>
        <v>КС</v>
      </c>
      <c r="E241" s="55">
        <v>20171029</v>
      </c>
      <c r="F241" s="23" t="str">
        <f t="shared" si="54"/>
        <v>Легкие дерматозы</v>
      </c>
      <c r="G241" s="19">
        <v>22</v>
      </c>
      <c r="H241" s="19"/>
      <c r="I241" s="25">
        <f t="shared" si="55"/>
        <v>22</v>
      </c>
      <c r="J241" s="23">
        <f t="shared" si="56"/>
        <v>0.18</v>
      </c>
      <c r="K241" s="149">
        <f t="shared" si="57"/>
        <v>1</v>
      </c>
      <c r="L241" s="93">
        <f t="shared" si="58"/>
        <v>3223.62</v>
      </c>
      <c r="M241" s="93">
        <f t="shared" si="59"/>
        <v>70919.64</v>
      </c>
      <c r="N241" s="93">
        <f t="shared" si="60"/>
        <v>0</v>
      </c>
      <c r="O241" s="93">
        <f t="shared" si="61"/>
        <v>70919.64</v>
      </c>
      <c r="P241" s="23" t="str">
        <f t="shared" si="62"/>
        <v>Дерматология</v>
      </c>
      <c r="Q241" s="23">
        <f t="shared" si="63"/>
        <v>0.8</v>
      </c>
      <c r="R241" s="63" t="s">
        <v>309</v>
      </c>
      <c r="S241" s="23">
        <f t="shared" si="64"/>
        <v>3.96</v>
      </c>
    </row>
    <row r="242" spans="2:19" x14ac:dyDescent="0.25">
      <c r="B242" s="85">
        <v>150112</v>
      </c>
      <c r="C242" s="23" t="str">
        <f t="shared" si="52"/>
        <v>ГБУЗ "Моздокская ЦРБ"</v>
      </c>
      <c r="D242" s="23" t="str">
        <f t="shared" si="53"/>
        <v>КС</v>
      </c>
      <c r="E242" s="55">
        <v>20171029</v>
      </c>
      <c r="F242" s="23" t="str">
        <f t="shared" si="54"/>
        <v>Легкие дерматозы</v>
      </c>
      <c r="G242" s="19">
        <v>25</v>
      </c>
      <c r="H242" s="19"/>
      <c r="I242" s="25">
        <f t="shared" si="55"/>
        <v>25</v>
      </c>
      <c r="J242" s="23">
        <f t="shared" si="56"/>
        <v>0.18</v>
      </c>
      <c r="K242" s="149">
        <f t="shared" si="57"/>
        <v>1</v>
      </c>
      <c r="L242" s="93">
        <f t="shared" si="58"/>
        <v>3223.62</v>
      </c>
      <c r="M242" s="93">
        <f t="shared" si="59"/>
        <v>80590.5</v>
      </c>
      <c r="N242" s="93">
        <f t="shared" si="60"/>
        <v>0</v>
      </c>
      <c r="O242" s="93">
        <f t="shared" si="61"/>
        <v>80590.5</v>
      </c>
      <c r="P242" s="23" t="str">
        <f t="shared" si="62"/>
        <v>Дерматология</v>
      </c>
      <c r="Q242" s="23">
        <f t="shared" si="63"/>
        <v>0.8</v>
      </c>
      <c r="R242" s="63" t="s">
        <v>277</v>
      </c>
      <c r="S242" s="23">
        <f t="shared" si="64"/>
        <v>4.5</v>
      </c>
    </row>
    <row r="243" spans="2:19" x14ac:dyDescent="0.25">
      <c r="B243" s="85">
        <v>150015</v>
      </c>
      <c r="C243" s="23" t="str">
        <f t="shared" si="52"/>
        <v>ФГБОУ ВО  СОГМА МЗ</v>
      </c>
      <c r="D243" s="23" t="str">
        <f t="shared" si="53"/>
        <v>КС</v>
      </c>
      <c r="E243" s="55">
        <v>20171029</v>
      </c>
      <c r="F243" s="23" t="str">
        <f t="shared" si="54"/>
        <v>Легкие дерматозы</v>
      </c>
      <c r="G243" s="19">
        <v>2</v>
      </c>
      <c r="H243" s="19">
        <v>1</v>
      </c>
      <c r="I243" s="25">
        <f t="shared" si="55"/>
        <v>3</v>
      </c>
      <c r="J243" s="23">
        <f t="shared" si="56"/>
        <v>0.18</v>
      </c>
      <c r="K243" s="149">
        <f t="shared" si="57"/>
        <v>1</v>
      </c>
      <c r="L243" s="93">
        <f t="shared" si="58"/>
        <v>3223.62</v>
      </c>
      <c r="M243" s="93">
        <f t="shared" si="59"/>
        <v>6447.24</v>
      </c>
      <c r="N243" s="93">
        <f t="shared" si="60"/>
        <v>3223.62</v>
      </c>
      <c r="O243" s="93">
        <f t="shared" si="61"/>
        <v>9670.86</v>
      </c>
      <c r="P243" s="23" t="str">
        <f t="shared" si="62"/>
        <v>Дерматология</v>
      </c>
      <c r="Q243" s="23">
        <f t="shared" si="63"/>
        <v>0.8</v>
      </c>
      <c r="R243" s="114" t="s">
        <v>289</v>
      </c>
      <c r="S243" s="23">
        <f t="shared" si="64"/>
        <v>0.54</v>
      </c>
    </row>
    <row r="244" spans="2:19" ht="18.75" x14ac:dyDescent="0.3">
      <c r="B244" s="85">
        <v>150002</v>
      </c>
      <c r="C244" s="23" t="str">
        <f t="shared" si="52"/>
        <v>ГБУЗ "РДКБ"</v>
      </c>
      <c r="D244" s="23" t="str">
        <f t="shared" si="53"/>
        <v>КС</v>
      </c>
      <c r="E244" s="55">
        <v>20171029</v>
      </c>
      <c r="F244" s="23" t="str">
        <f t="shared" si="54"/>
        <v>Легкие дерматозы</v>
      </c>
      <c r="G244" s="45">
        <v>5</v>
      </c>
      <c r="H244" s="45">
        <v>5</v>
      </c>
      <c r="I244" s="25">
        <f t="shared" si="55"/>
        <v>10</v>
      </c>
      <c r="J244" s="23">
        <f t="shared" si="56"/>
        <v>0.18</v>
      </c>
      <c r="K244" s="149">
        <f t="shared" si="57"/>
        <v>1</v>
      </c>
      <c r="L244" s="93">
        <f t="shared" si="58"/>
        <v>3223.62</v>
      </c>
      <c r="M244" s="93">
        <f t="shared" si="59"/>
        <v>16118.099999999999</v>
      </c>
      <c r="N244" s="93">
        <f t="shared" si="60"/>
        <v>16118.099999999999</v>
      </c>
      <c r="O244" s="93">
        <f t="shared" si="61"/>
        <v>32236.199999999997</v>
      </c>
      <c r="P244" s="23" t="str">
        <f t="shared" si="62"/>
        <v>Дерматология</v>
      </c>
      <c r="Q244" s="23">
        <f t="shared" si="63"/>
        <v>0.8</v>
      </c>
      <c r="R244" s="63" t="s">
        <v>104</v>
      </c>
      <c r="S244" s="23">
        <f t="shared" si="64"/>
        <v>1.7999999999999998</v>
      </c>
    </row>
    <row r="245" spans="2:19" ht="18.75" x14ac:dyDescent="0.3">
      <c r="B245" s="85">
        <v>150002</v>
      </c>
      <c r="C245" s="23" t="str">
        <f t="shared" si="52"/>
        <v>ГБУЗ "РДКБ"</v>
      </c>
      <c r="D245" s="23" t="str">
        <f t="shared" si="53"/>
        <v>КС</v>
      </c>
      <c r="E245" s="55">
        <v>20171030</v>
      </c>
      <c r="F245" s="23" t="str">
        <f t="shared" si="54"/>
        <v>Врожденные аномалии сердечно-сосудистой системы, дети</v>
      </c>
      <c r="G245" s="45">
        <v>40</v>
      </c>
      <c r="H245" s="45">
        <v>7</v>
      </c>
      <c r="I245" s="25">
        <f t="shared" si="55"/>
        <v>47</v>
      </c>
      <c r="J245" s="23">
        <f t="shared" si="56"/>
        <v>1.84</v>
      </c>
      <c r="K245" s="149">
        <f t="shared" si="57"/>
        <v>1</v>
      </c>
      <c r="L245" s="93">
        <f t="shared" si="58"/>
        <v>32952.560000000005</v>
      </c>
      <c r="M245" s="93">
        <f t="shared" si="59"/>
        <v>1318102.4000000001</v>
      </c>
      <c r="N245" s="93">
        <f t="shared" si="60"/>
        <v>230667.92000000004</v>
      </c>
      <c r="O245" s="93">
        <f t="shared" si="61"/>
        <v>1548770.3200000003</v>
      </c>
      <c r="P245" s="23" t="str">
        <f t="shared" si="62"/>
        <v>Детская кардиология</v>
      </c>
      <c r="Q245" s="23">
        <f t="shared" si="63"/>
        <v>1.84</v>
      </c>
      <c r="R245" s="63" t="s">
        <v>209</v>
      </c>
      <c r="S245" s="23">
        <f t="shared" si="64"/>
        <v>86.48</v>
      </c>
    </row>
    <row r="246" spans="2:19" ht="18.75" x14ac:dyDescent="0.3">
      <c r="B246" s="85">
        <v>150002</v>
      </c>
      <c r="C246" s="23" t="str">
        <f t="shared" si="52"/>
        <v>ГБУЗ "РДКБ"</v>
      </c>
      <c r="D246" s="23" t="str">
        <f t="shared" si="53"/>
        <v>КС</v>
      </c>
      <c r="E246" s="55">
        <v>20171030</v>
      </c>
      <c r="F246" s="23" t="str">
        <f t="shared" si="54"/>
        <v>Врожденные аномалии сердечно-сосудистой системы, дети</v>
      </c>
      <c r="G246" s="45">
        <v>10</v>
      </c>
      <c r="H246" s="45">
        <v>3</v>
      </c>
      <c r="I246" s="25">
        <f t="shared" si="55"/>
        <v>13</v>
      </c>
      <c r="J246" s="23">
        <f t="shared" si="56"/>
        <v>1.84</v>
      </c>
      <c r="K246" s="149">
        <f t="shared" si="57"/>
        <v>1</v>
      </c>
      <c r="L246" s="93">
        <f t="shared" si="58"/>
        <v>32952.560000000005</v>
      </c>
      <c r="M246" s="93">
        <f t="shared" si="59"/>
        <v>329525.60000000003</v>
      </c>
      <c r="N246" s="93">
        <f t="shared" si="60"/>
        <v>98857.680000000022</v>
      </c>
      <c r="O246" s="93">
        <f t="shared" si="61"/>
        <v>428383.28</v>
      </c>
      <c r="P246" s="23" t="str">
        <f t="shared" si="62"/>
        <v>Детская кардиология</v>
      </c>
      <c r="Q246" s="23">
        <f t="shared" si="63"/>
        <v>1.84</v>
      </c>
      <c r="R246" s="63" t="s">
        <v>123</v>
      </c>
      <c r="S246" s="23">
        <f t="shared" si="64"/>
        <v>23.92</v>
      </c>
    </row>
    <row r="247" spans="2:19" ht="18.75" x14ac:dyDescent="0.3">
      <c r="B247" s="85">
        <v>150002</v>
      </c>
      <c r="C247" s="23" t="str">
        <f t="shared" si="52"/>
        <v>ГБУЗ "РДКБ"</v>
      </c>
      <c r="D247" s="23" t="str">
        <f t="shared" si="53"/>
        <v>КС</v>
      </c>
      <c r="E247" s="55">
        <v>20171031</v>
      </c>
      <c r="F247" s="23" t="str">
        <f t="shared" si="54"/>
        <v>Лекарственная терапия при остром лейкозе, дети</v>
      </c>
      <c r="G247" s="45">
        <v>30</v>
      </c>
      <c r="H247" s="45">
        <v>5</v>
      </c>
      <c r="I247" s="25">
        <f t="shared" si="55"/>
        <v>35</v>
      </c>
      <c r="J247" s="23">
        <f t="shared" si="56"/>
        <v>7.82</v>
      </c>
      <c r="K247" s="149">
        <f t="shared" si="57"/>
        <v>1</v>
      </c>
      <c r="L247" s="93">
        <f t="shared" si="58"/>
        <v>140048.38</v>
      </c>
      <c r="M247" s="93">
        <f t="shared" si="59"/>
        <v>4201451.4000000004</v>
      </c>
      <c r="N247" s="93">
        <f t="shared" si="60"/>
        <v>700241.9</v>
      </c>
      <c r="O247" s="93">
        <f t="shared" si="61"/>
        <v>4901693.3000000007</v>
      </c>
      <c r="P247" s="23" t="str">
        <f t="shared" si="62"/>
        <v>Детская онкология</v>
      </c>
      <c r="Q247" s="23">
        <f t="shared" si="63"/>
        <v>4.59</v>
      </c>
      <c r="R247" s="63" t="s">
        <v>125</v>
      </c>
      <c r="S247" s="23">
        <f t="shared" si="64"/>
        <v>273.7</v>
      </c>
    </row>
    <row r="248" spans="2:19" ht="18.75" x14ac:dyDescent="0.3">
      <c r="B248" s="85">
        <v>150002</v>
      </c>
      <c r="C248" s="23" t="str">
        <f t="shared" si="52"/>
        <v>ГБУЗ "РДКБ"</v>
      </c>
      <c r="D248" s="23" t="str">
        <f t="shared" si="53"/>
        <v>КС</v>
      </c>
      <c r="E248" s="55">
        <v>20171032</v>
      </c>
      <c r="F248" s="23" t="str">
        <f t="shared" si="54"/>
        <v>Лекарственная терапия при других злокачественных новообразованиях лимфоидной и кроветворной тканей, дети</v>
      </c>
      <c r="G248" s="45">
        <v>15</v>
      </c>
      <c r="H248" s="45">
        <v>3</v>
      </c>
      <c r="I248" s="25">
        <f t="shared" si="55"/>
        <v>18</v>
      </c>
      <c r="J248" s="23">
        <f t="shared" si="56"/>
        <v>5.68</v>
      </c>
      <c r="K248" s="149">
        <f t="shared" si="57"/>
        <v>1</v>
      </c>
      <c r="L248" s="93">
        <f t="shared" si="58"/>
        <v>101723.12</v>
      </c>
      <c r="M248" s="93">
        <f t="shared" si="59"/>
        <v>1525846.7999999998</v>
      </c>
      <c r="N248" s="93">
        <f t="shared" si="60"/>
        <v>305169.36</v>
      </c>
      <c r="O248" s="93">
        <f t="shared" si="61"/>
        <v>1831016.1599999997</v>
      </c>
      <c r="P248" s="23" t="str">
        <f t="shared" si="62"/>
        <v>Детская онкология</v>
      </c>
      <c r="Q248" s="23">
        <f t="shared" si="63"/>
        <v>4.59</v>
      </c>
      <c r="R248" s="63" t="s">
        <v>125</v>
      </c>
      <c r="S248" s="23">
        <f t="shared" si="64"/>
        <v>102.24</v>
      </c>
    </row>
    <row r="249" spans="2:19" ht="18.75" x14ac:dyDescent="0.3">
      <c r="B249" s="85">
        <v>150002</v>
      </c>
      <c r="C249" s="23" t="str">
        <f t="shared" si="52"/>
        <v>ГБУЗ "РДКБ"</v>
      </c>
      <c r="D249" s="23" t="str">
        <f t="shared" si="53"/>
        <v>КС</v>
      </c>
      <c r="E249" s="55">
        <v>20171033</v>
      </c>
      <c r="F249" s="23" t="str">
        <f t="shared" si="54"/>
        <v>Лекарственная терапия при злокачественных новообразованиях других локализаций (кроме лимфоидной и кроветворной тканей), дети</v>
      </c>
      <c r="G249" s="45">
        <v>25</v>
      </c>
      <c r="H249" s="45">
        <v>3</v>
      </c>
      <c r="I249" s="25">
        <f t="shared" si="55"/>
        <v>28</v>
      </c>
      <c r="J249" s="23">
        <f t="shared" si="56"/>
        <v>4.37</v>
      </c>
      <c r="K249" s="149">
        <f t="shared" si="57"/>
        <v>1</v>
      </c>
      <c r="L249" s="93">
        <f t="shared" si="58"/>
        <v>78262.33</v>
      </c>
      <c r="M249" s="93">
        <f t="shared" si="59"/>
        <v>1956558.25</v>
      </c>
      <c r="N249" s="93">
        <f t="shared" si="60"/>
        <v>234786.99</v>
      </c>
      <c r="O249" s="93">
        <f t="shared" si="61"/>
        <v>2191345.2400000002</v>
      </c>
      <c r="P249" s="23" t="str">
        <f t="shared" si="62"/>
        <v>Детская онкология</v>
      </c>
      <c r="Q249" s="23">
        <f t="shared" si="63"/>
        <v>4.59</v>
      </c>
      <c r="R249" s="63" t="s">
        <v>125</v>
      </c>
      <c r="S249" s="23">
        <f t="shared" si="64"/>
        <v>122.36</v>
      </c>
    </row>
    <row r="250" spans="2:19" ht="18.75" x14ac:dyDescent="0.3">
      <c r="B250" s="85">
        <v>150002</v>
      </c>
      <c r="C250" s="23" t="str">
        <f t="shared" si="52"/>
        <v>ГБУЗ "РДКБ"</v>
      </c>
      <c r="D250" s="23" t="str">
        <f t="shared" si="53"/>
        <v>КС</v>
      </c>
      <c r="E250" s="55">
        <v>20171034</v>
      </c>
      <c r="F250" s="23" t="str">
        <f t="shared" si="54"/>
        <v>Операции на мужских половых органах, дети (уровень 1)</v>
      </c>
      <c r="G250" s="45">
        <v>145</v>
      </c>
      <c r="H250" s="45">
        <v>50</v>
      </c>
      <c r="I250" s="25">
        <f t="shared" si="55"/>
        <v>195</v>
      </c>
      <c r="J250" s="23">
        <f t="shared" si="56"/>
        <v>0.97</v>
      </c>
      <c r="K250" s="149">
        <f t="shared" si="57"/>
        <v>1</v>
      </c>
      <c r="L250" s="93">
        <f t="shared" si="58"/>
        <v>17371.73</v>
      </c>
      <c r="M250" s="93">
        <f t="shared" si="59"/>
        <v>2518900.85</v>
      </c>
      <c r="N250" s="93">
        <f t="shared" si="60"/>
        <v>868586.5</v>
      </c>
      <c r="O250" s="93">
        <f t="shared" si="61"/>
        <v>3387487.35</v>
      </c>
      <c r="P250" s="23" t="str">
        <f t="shared" si="62"/>
        <v>Детская урология-андрология</v>
      </c>
      <c r="Q250" s="23">
        <f t="shared" si="63"/>
        <v>1.1499999999999999</v>
      </c>
      <c r="R250" s="63" t="s">
        <v>129</v>
      </c>
      <c r="S250" s="23">
        <f t="shared" si="64"/>
        <v>189.15</v>
      </c>
    </row>
    <row r="251" spans="2:19" ht="18.75" x14ac:dyDescent="0.3">
      <c r="B251" s="85">
        <v>150002</v>
      </c>
      <c r="C251" s="23" t="str">
        <f t="shared" si="52"/>
        <v>ГБУЗ "РДКБ"</v>
      </c>
      <c r="D251" s="23" t="str">
        <f t="shared" si="53"/>
        <v>КС</v>
      </c>
      <c r="E251" s="55">
        <v>20171035</v>
      </c>
      <c r="F251" s="23" t="str">
        <f t="shared" si="54"/>
        <v>Операции на мужских половых органах, дети (уровень 2)</v>
      </c>
      <c r="G251" s="45">
        <v>80</v>
      </c>
      <c r="H251" s="45">
        <v>31</v>
      </c>
      <c r="I251" s="25">
        <f t="shared" si="55"/>
        <v>111</v>
      </c>
      <c r="J251" s="23">
        <f t="shared" si="56"/>
        <v>1.1100000000000001</v>
      </c>
      <c r="K251" s="149">
        <f t="shared" si="57"/>
        <v>1</v>
      </c>
      <c r="L251" s="93">
        <f t="shared" si="58"/>
        <v>19878.990000000002</v>
      </c>
      <c r="M251" s="93">
        <f t="shared" si="59"/>
        <v>1590319.2000000002</v>
      </c>
      <c r="N251" s="93">
        <f t="shared" si="60"/>
        <v>616248.69000000006</v>
      </c>
      <c r="O251" s="93">
        <f t="shared" si="61"/>
        <v>2206567.89</v>
      </c>
      <c r="P251" s="23" t="str">
        <f t="shared" si="62"/>
        <v>Детская урология-андрология</v>
      </c>
      <c r="Q251" s="23">
        <f t="shared" si="63"/>
        <v>1.1499999999999999</v>
      </c>
      <c r="R251" s="63" t="s">
        <v>129</v>
      </c>
      <c r="S251" s="23">
        <f t="shared" si="64"/>
        <v>123.21000000000001</v>
      </c>
    </row>
    <row r="252" spans="2:19" ht="18.75" x14ac:dyDescent="0.3">
      <c r="B252" s="85">
        <v>150002</v>
      </c>
      <c r="C252" s="23" t="str">
        <f t="shared" si="52"/>
        <v>ГБУЗ "РДКБ"</v>
      </c>
      <c r="D252" s="23" t="str">
        <f t="shared" si="53"/>
        <v>КС</v>
      </c>
      <c r="E252" s="55">
        <v>20171036</v>
      </c>
      <c r="F252" s="23" t="str">
        <f t="shared" si="54"/>
        <v>Операции на мужских половых органах, дети (уровень 3)</v>
      </c>
      <c r="G252" s="45">
        <v>20</v>
      </c>
      <c r="H252" s="45">
        <v>10</v>
      </c>
      <c r="I252" s="25">
        <f t="shared" si="55"/>
        <v>30</v>
      </c>
      <c r="J252" s="23">
        <f t="shared" si="56"/>
        <v>1.97</v>
      </c>
      <c r="K252" s="149">
        <f t="shared" si="57"/>
        <v>1</v>
      </c>
      <c r="L252" s="93">
        <f t="shared" si="58"/>
        <v>35280.729999999996</v>
      </c>
      <c r="M252" s="93">
        <f t="shared" si="59"/>
        <v>705614.59999999986</v>
      </c>
      <c r="N252" s="93">
        <f t="shared" si="60"/>
        <v>352807.29999999993</v>
      </c>
      <c r="O252" s="93">
        <f t="shared" si="61"/>
        <v>1058421.8999999999</v>
      </c>
      <c r="P252" s="23" t="str">
        <f t="shared" si="62"/>
        <v>Детская урология-андрология</v>
      </c>
      <c r="Q252" s="23">
        <f t="shared" si="63"/>
        <v>1.1499999999999999</v>
      </c>
      <c r="R252" s="63" t="s">
        <v>129</v>
      </c>
      <c r="S252" s="23">
        <f t="shared" si="64"/>
        <v>59.1</v>
      </c>
    </row>
    <row r="253" spans="2:19" ht="18.75" x14ac:dyDescent="0.3">
      <c r="B253" s="85">
        <v>150002</v>
      </c>
      <c r="C253" s="23" t="str">
        <f t="shared" si="52"/>
        <v>ГБУЗ "РДКБ"</v>
      </c>
      <c r="D253" s="23" t="str">
        <f t="shared" si="53"/>
        <v>КС</v>
      </c>
      <c r="E253" s="55">
        <v>20171037</v>
      </c>
      <c r="F253" s="23" t="str">
        <f t="shared" si="54"/>
        <v>Операции на мужских половых органах, дети (уровень 4)</v>
      </c>
      <c r="G253" s="45">
        <v>3</v>
      </c>
      <c r="H253" s="45">
        <v>2</v>
      </c>
      <c r="I253" s="25">
        <f t="shared" si="55"/>
        <v>5</v>
      </c>
      <c r="J253" s="23">
        <f t="shared" si="56"/>
        <v>2.78</v>
      </c>
      <c r="K253" s="149">
        <f t="shared" si="57"/>
        <v>1</v>
      </c>
      <c r="L253" s="93">
        <f t="shared" si="58"/>
        <v>49787.02</v>
      </c>
      <c r="M253" s="93">
        <f t="shared" si="59"/>
        <v>149361.06</v>
      </c>
      <c r="N253" s="93">
        <f t="shared" si="60"/>
        <v>99574.04</v>
      </c>
      <c r="O253" s="93">
        <f t="shared" si="61"/>
        <v>248935.09999999998</v>
      </c>
      <c r="P253" s="23" t="str">
        <f t="shared" si="62"/>
        <v>Детская урология-андрология</v>
      </c>
      <c r="Q253" s="23">
        <f t="shared" si="63"/>
        <v>1.1499999999999999</v>
      </c>
      <c r="R253" s="63" t="s">
        <v>129</v>
      </c>
      <c r="S253" s="23">
        <f t="shared" si="64"/>
        <v>13.899999999999999</v>
      </c>
    </row>
    <row r="254" spans="2:19" ht="18.75" x14ac:dyDescent="0.3">
      <c r="B254" s="85">
        <v>150002</v>
      </c>
      <c r="C254" s="23" t="str">
        <f t="shared" si="52"/>
        <v>ГБУЗ "РДКБ"</v>
      </c>
      <c r="D254" s="23" t="str">
        <f t="shared" si="53"/>
        <v>КС</v>
      </c>
      <c r="E254" s="55">
        <v>20171038</v>
      </c>
      <c r="F254" s="23" t="str">
        <f t="shared" si="54"/>
        <v>Операции на почке и мочевыделительной системе, дети (уровень 1)</v>
      </c>
      <c r="G254" s="45">
        <v>3</v>
      </c>
      <c r="H254" s="45">
        <v>2</v>
      </c>
      <c r="I254" s="25">
        <f t="shared" si="55"/>
        <v>5</v>
      </c>
      <c r="J254" s="23">
        <f t="shared" si="56"/>
        <v>1.1499999999999999</v>
      </c>
      <c r="K254" s="149">
        <f t="shared" si="57"/>
        <v>1</v>
      </c>
      <c r="L254" s="93">
        <f t="shared" si="58"/>
        <v>20595.349999999999</v>
      </c>
      <c r="M254" s="93">
        <f t="shared" si="59"/>
        <v>61786.049999999996</v>
      </c>
      <c r="N254" s="93">
        <f t="shared" si="60"/>
        <v>41190.699999999997</v>
      </c>
      <c r="O254" s="93">
        <f t="shared" si="61"/>
        <v>102976.75</v>
      </c>
      <c r="P254" s="23" t="str">
        <f t="shared" si="62"/>
        <v>Детская урология-андрология</v>
      </c>
      <c r="Q254" s="23">
        <f t="shared" si="63"/>
        <v>1.1499999999999999</v>
      </c>
      <c r="R254" s="63" t="s">
        <v>129</v>
      </c>
      <c r="S254" s="23">
        <f t="shared" si="64"/>
        <v>5.75</v>
      </c>
    </row>
    <row r="255" spans="2:19" ht="18.75" x14ac:dyDescent="0.3">
      <c r="B255" s="85">
        <v>150002</v>
      </c>
      <c r="C255" s="23" t="str">
        <f t="shared" si="52"/>
        <v>ГБУЗ "РДКБ"</v>
      </c>
      <c r="D255" s="23" t="str">
        <f t="shared" si="53"/>
        <v>КС</v>
      </c>
      <c r="E255" s="55">
        <v>20171039</v>
      </c>
      <c r="F255" s="23" t="str">
        <f t="shared" si="54"/>
        <v>Операции на почке и мочевыделительной системе, дети (уровень 2)</v>
      </c>
      <c r="G255" s="45">
        <v>80</v>
      </c>
      <c r="H255" s="45">
        <v>40</v>
      </c>
      <c r="I255" s="25">
        <f t="shared" si="55"/>
        <v>120</v>
      </c>
      <c r="J255" s="23">
        <f t="shared" si="56"/>
        <v>1.22</v>
      </c>
      <c r="K255" s="149">
        <f t="shared" si="57"/>
        <v>1</v>
      </c>
      <c r="L255" s="93">
        <f t="shared" si="58"/>
        <v>21848.98</v>
      </c>
      <c r="M255" s="93">
        <f t="shared" si="59"/>
        <v>1747918.4</v>
      </c>
      <c r="N255" s="93">
        <f t="shared" si="60"/>
        <v>873959.2</v>
      </c>
      <c r="O255" s="93">
        <f t="shared" si="61"/>
        <v>2621877.5999999996</v>
      </c>
      <c r="P255" s="23" t="str">
        <f t="shared" si="62"/>
        <v>Детская урология-андрология</v>
      </c>
      <c r="Q255" s="23">
        <f t="shared" si="63"/>
        <v>1.1499999999999999</v>
      </c>
      <c r="R255" s="63" t="s">
        <v>129</v>
      </c>
      <c r="S255" s="23">
        <f t="shared" si="64"/>
        <v>146.4</v>
      </c>
    </row>
    <row r="256" spans="2:19" ht="18.75" x14ac:dyDescent="0.3">
      <c r="B256" s="85">
        <v>150002</v>
      </c>
      <c r="C256" s="23" t="str">
        <f t="shared" si="52"/>
        <v>ГБУЗ "РДКБ"</v>
      </c>
      <c r="D256" s="23" t="str">
        <f t="shared" si="53"/>
        <v>КС</v>
      </c>
      <c r="E256" s="55">
        <v>20171040</v>
      </c>
      <c r="F256" s="23" t="str">
        <f t="shared" si="54"/>
        <v>Операции на почке и мочевыделительной системе, дети (уровень 3)</v>
      </c>
      <c r="G256" s="45">
        <v>5</v>
      </c>
      <c r="H256" s="45">
        <v>1</v>
      </c>
      <c r="I256" s="25">
        <f t="shared" si="55"/>
        <v>6</v>
      </c>
      <c r="J256" s="23">
        <f t="shared" si="56"/>
        <v>1.78</v>
      </c>
      <c r="K256" s="149">
        <f t="shared" si="57"/>
        <v>1</v>
      </c>
      <c r="L256" s="93">
        <f t="shared" si="58"/>
        <v>31878.02</v>
      </c>
      <c r="M256" s="93">
        <f t="shared" si="59"/>
        <v>159390.1</v>
      </c>
      <c r="N256" s="93">
        <f t="shared" si="60"/>
        <v>31878.02</v>
      </c>
      <c r="O256" s="93">
        <f t="shared" si="61"/>
        <v>191268.12</v>
      </c>
      <c r="P256" s="23" t="str">
        <f t="shared" si="62"/>
        <v>Детская урология-андрология</v>
      </c>
      <c r="Q256" s="23">
        <f t="shared" si="63"/>
        <v>1.1499999999999999</v>
      </c>
      <c r="R256" s="63" t="s">
        <v>129</v>
      </c>
      <c r="S256" s="23">
        <f t="shared" si="64"/>
        <v>10.68</v>
      </c>
    </row>
    <row r="257" spans="2:19" ht="18.75" x14ac:dyDescent="0.3">
      <c r="B257" s="85">
        <v>150002</v>
      </c>
      <c r="C257" s="23" t="str">
        <f t="shared" si="52"/>
        <v>ГБУЗ "РДКБ"</v>
      </c>
      <c r="D257" s="23" t="str">
        <f t="shared" si="53"/>
        <v>КС</v>
      </c>
      <c r="E257" s="55">
        <v>20171041</v>
      </c>
      <c r="F257" s="23" t="str">
        <f t="shared" si="54"/>
        <v>Операции на почке и мочевыделительной системе, дети (уровень 4)</v>
      </c>
      <c r="G257" s="45">
        <v>7</v>
      </c>
      <c r="H257" s="45">
        <v>2</v>
      </c>
      <c r="I257" s="25">
        <f t="shared" si="55"/>
        <v>9</v>
      </c>
      <c r="J257" s="23">
        <f t="shared" si="56"/>
        <v>2.23</v>
      </c>
      <c r="K257" s="149">
        <f t="shared" si="57"/>
        <v>1</v>
      </c>
      <c r="L257" s="93">
        <f t="shared" si="58"/>
        <v>39937.07</v>
      </c>
      <c r="M257" s="93">
        <f t="shared" si="59"/>
        <v>279559.49</v>
      </c>
      <c r="N257" s="93">
        <f t="shared" si="60"/>
        <v>79874.14</v>
      </c>
      <c r="O257" s="93">
        <f t="shared" si="61"/>
        <v>359433.63</v>
      </c>
      <c r="P257" s="23" t="str">
        <f t="shared" si="62"/>
        <v>Детская урология-андрология</v>
      </c>
      <c r="Q257" s="23">
        <f t="shared" si="63"/>
        <v>1.1499999999999999</v>
      </c>
      <c r="R257" s="63" t="s">
        <v>129</v>
      </c>
      <c r="S257" s="23">
        <f t="shared" si="64"/>
        <v>20.07</v>
      </c>
    </row>
    <row r="258" spans="2:19" ht="18.75" x14ac:dyDescent="0.3">
      <c r="B258" s="85">
        <v>150002</v>
      </c>
      <c r="C258" s="23" t="str">
        <f t="shared" si="52"/>
        <v>ГБУЗ "РДКБ"</v>
      </c>
      <c r="D258" s="23" t="str">
        <f t="shared" si="53"/>
        <v>КС</v>
      </c>
      <c r="E258" s="55">
        <v>20171044</v>
      </c>
      <c r="F258" s="23" t="str">
        <f t="shared" si="54"/>
        <v>Детская хирургия (уровень 1)</v>
      </c>
      <c r="G258" s="45">
        <v>90</v>
      </c>
      <c r="H258" s="45">
        <v>20</v>
      </c>
      <c r="I258" s="25">
        <f t="shared" si="55"/>
        <v>110</v>
      </c>
      <c r="J258" s="23">
        <f t="shared" si="56"/>
        <v>2.95</v>
      </c>
      <c r="K258" s="149">
        <f t="shared" si="57"/>
        <v>1</v>
      </c>
      <c r="L258" s="93">
        <f t="shared" si="58"/>
        <v>52831.55</v>
      </c>
      <c r="M258" s="93">
        <f t="shared" si="59"/>
        <v>4754839.5</v>
      </c>
      <c r="N258" s="93">
        <f t="shared" si="60"/>
        <v>1056631</v>
      </c>
      <c r="O258" s="93">
        <f t="shared" si="61"/>
        <v>5811470.5</v>
      </c>
      <c r="P258" s="23" t="str">
        <f t="shared" si="62"/>
        <v>Детская хирургия</v>
      </c>
      <c r="Q258" s="23">
        <f t="shared" si="63"/>
        <v>1.1000000000000001</v>
      </c>
      <c r="R258" s="63" t="s">
        <v>140</v>
      </c>
      <c r="S258" s="23">
        <f t="shared" si="64"/>
        <v>324.5</v>
      </c>
    </row>
    <row r="259" spans="2:19" ht="18.75" x14ac:dyDescent="0.3">
      <c r="B259" s="85">
        <v>150002</v>
      </c>
      <c r="C259" s="23" t="str">
        <f t="shared" si="52"/>
        <v>ГБУЗ "РДКБ"</v>
      </c>
      <c r="D259" s="23" t="str">
        <f t="shared" si="53"/>
        <v>КС</v>
      </c>
      <c r="E259" s="55">
        <v>20171045</v>
      </c>
      <c r="F259" s="23" t="str">
        <f t="shared" si="54"/>
        <v>Детская хирургия (уровень 2)</v>
      </c>
      <c r="G259" s="45">
        <v>30</v>
      </c>
      <c r="H259" s="45">
        <v>5</v>
      </c>
      <c r="I259" s="25">
        <f t="shared" si="55"/>
        <v>35</v>
      </c>
      <c r="J259" s="23">
        <f t="shared" si="56"/>
        <v>5.33</v>
      </c>
      <c r="K259" s="149">
        <f t="shared" si="57"/>
        <v>1</v>
      </c>
      <c r="L259" s="93">
        <f t="shared" si="58"/>
        <v>95454.97</v>
      </c>
      <c r="M259" s="93">
        <f t="shared" si="59"/>
        <v>2863649.1</v>
      </c>
      <c r="N259" s="93">
        <f t="shared" si="60"/>
        <v>477274.85</v>
      </c>
      <c r="O259" s="93">
        <f t="shared" si="61"/>
        <v>3340923.95</v>
      </c>
      <c r="P259" s="23" t="str">
        <f t="shared" si="62"/>
        <v>Детская хирургия</v>
      </c>
      <c r="Q259" s="23">
        <f t="shared" si="63"/>
        <v>1.1000000000000001</v>
      </c>
      <c r="R259" s="63" t="s">
        <v>140</v>
      </c>
      <c r="S259" s="23">
        <f t="shared" si="64"/>
        <v>186.55</v>
      </c>
    </row>
    <row r="260" spans="2:19" x14ac:dyDescent="0.25">
      <c r="B260" s="85">
        <v>150112</v>
      </c>
      <c r="C260" s="23" t="str">
        <f t="shared" si="52"/>
        <v>ГБУЗ "Моздокская ЦРБ"</v>
      </c>
      <c r="D260" s="23" t="str">
        <f t="shared" si="53"/>
        <v>КС</v>
      </c>
      <c r="E260" s="55">
        <v>20171046</v>
      </c>
      <c r="F260" s="23" t="str">
        <f t="shared" si="54"/>
        <v>Аппендэктомия, дети (уровень 1)</v>
      </c>
      <c r="G260" s="19">
        <v>55</v>
      </c>
      <c r="H260" s="19"/>
      <c r="I260" s="25">
        <f t="shared" si="55"/>
        <v>55</v>
      </c>
      <c r="J260" s="23">
        <f t="shared" si="56"/>
        <v>0.77</v>
      </c>
      <c r="K260" s="149">
        <f t="shared" si="57"/>
        <v>0.88</v>
      </c>
      <c r="L260" s="93">
        <f t="shared" si="58"/>
        <v>12135.1384</v>
      </c>
      <c r="M260" s="93">
        <f t="shared" si="59"/>
        <v>667432.61199999996</v>
      </c>
      <c r="N260" s="93">
        <f t="shared" si="60"/>
        <v>0</v>
      </c>
      <c r="O260" s="93">
        <f t="shared" si="61"/>
        <v>667432.61199999996</v>
      </c>
      <c r="P260" s="23" t="str">
        <f t="shared" si="62"/>
        <v>Детская хирургия</v>
      </c>
      <c r="Q260" s="23">
        <f t="shared" si="63"/>
        <v>1.1000000000000001</v>
      </c>
      <c r="R260" s="63" t="s">
        <v>360</v>
      </c>
      <c r="S260" s="23">
        <f t="shared" si="64"/>
        <v>42.35</v>
      </c>
    </row>
    <row r="261" spans="2:19" ht="18.75" x14ac:dyDescent="0.3">
      <c r="B261" s="85">
        <v>150002</v>
      </c>
      <c r="C261" s="23" t="str">
        <f t="shared" si="52"/>
        <v>ГБУЗ "РДКБ"</v>
      </c>
      <c r="D261" s="23" t="str">
        <f t="shared" si="53"/>
        <v>КС</v>
      </c>
      <c r="E261" s="55">
        <v>20171046</v>
      </c>
      <c r="F261" s="23" t="str">
        <f t="shared" si="54"/>
        <v>Аппендэктомия, дети (уровень 1)</v>
      </c>
      <c r="G261" s="45">
        <v>80</v>
      </c>
      <c r="H261" s="45">
        <v>20</v>
      </c>
      <c r="I261" s="25">
        <f t="shared" si="55"/>
        <v>100</v>
      </c>
      <c r="J261" s="23">
        <f t="shared" si="56"/>
        <v>0.77</v>
      </c>
      <c r="K261" s="149">
        <f t="shared" si="57"/>
        <v>1</v>
      </c>
      <c r="L261" s="93">
        <f t="shared" si="58"/>
        <v>13789.93</v>
      </c>
      <c r="M261" s="93">
        <f t="shared" si="59"/>
        <v>1103194.3999999999</v>
      </c>
      <c r="N261" s="93">
        <f t="shared" si="60"/>
        <v>275798.59999999998</v>
      </c>
      <c r="O261" s="93">
        <f t="shared" si="61"/>
        <v>1378993</v>
      </c>
      <c r="P261" s="23" t="str">
        <f t="shared" si="62"/>
        <v>Детская хирургия</v>
      </c>
      <c r="Q261" s="23">
        <f t="shared" si="63"/>
        <v>1.1000000000000001</v>
      </c>
      <c r="R261" s="63" t="s">
        <v>140</v>
      </c>
      <c r="S261" s="23">
        <f t="shared" si="64"/>
        <v>77</v>
      </c>
    </row>
    <row r="262" spans="2:19" ht="18.75" x14ac:dyDescent="0.3">
      <c r="B262" s="85">
        <v>150002</v>
      </c>
      <c r="C262" s="23" t="str">
        <f t="shared" si="52"/>
        <v>ГБУЗ "РДКБ"</v>
      </c>
      <c r="D262" s="23" t="str">
        <f t="shared" si="53"/>
        <v>КС</v>
      </c>
      <c r="E262" s="55">
        <v>20171047</v>
      </c>
      <c r="F262" s="23" t="str">
        <f t="shared" si="54"/>
        <v>Аппендэктомия, дети (уровень 2)</v>
      </c>
      <c r="G262" s="45">
        <v>40</v>
      </c>
      <c r="H262" s="45">
        <v>10</v>
      </c>
      <c r="I262" s="25">
        <f t="shared" si="55"/>
        <v>50</v>
      </c>
      <c r="J262" s="23">
        <f t="shared" si="56"/>
        <v>0.97</v>
      </c>
      <c r="K262" s="149">
        <f t="shared" si="57"/>
        <v>1</v>
      </c>
      <c r="L262" s="93">
        <f t="shared" si="58"/>
        <v>17371.73</v>
      </c>
      <c r="M262" s="93">
        <f t="shared" si="59"/>
        <v>694869.2</v>
      </c>
      <c r="N262" s="93">
        <f t="shared" si="60"/>
        <v>173717.3</v>
      </c>
      <c r="O262" s="93">
        <f t="shared" si="61"/>
        <v>868586.5</v>
      </c>
      <c r="P262" s="23" t="str">
        <f t="shared" si="62"/>
        <v>Детская хирургия</v>
      </c>
      <c r="Q262" s="23">
        <f t="shared" si="63"/>
        <v>1.1000000000000001</v>
      </c>
      <c r="R262" s="63" t="s">
        <v>140</v>
      </c>
      <c r="S262" s="23">
        <f t="shared" si="64"/>
        <v>48.5</v>
      </c>
    </row>
    <row r="263" spans="2:19" ht="18.75" x14ac:dyDescent="0.3">
      <c r="B263" s="85">
        <v>150002</v>
      </c>
      <c r="C263" s="23" t="str">
        <f t="shared" si="52"/>
        <v>ГБУЗ "РДКБ"</v>
      </c>
      <c r="D263" s="23" t="str">
        <f t="shared" si="53"/>
        <v>КС</v>
      </c>
      <c r="E263" s="55">
        <v>20171048</v>
      </c>
      <c r="F263" s="23" t="str">
        <f t="shared" si="54"/>
        <v>Операции по поводу грыж, дети (уровень 1)</v>
      </c>
      <c r="G263" s="45">
        <v>230</v>
      </c>
      <c r="H263" s="45">
        <v>45</v>
      </c>
      <c r="I263" s="25">
        <f t="shared" si="55"/>
        <v>275</v>
      </c>
      <c r="J263" s="23">
        <f t="shared" si="56"/>
        <v>0.88</v>
      </c>
      <c r="K263" s="149">
        <f t="shared" si="57"/>
        <v>1</v>
      </c>
      <c r="L263" s="93">
        <f t="shared" si="58"/>
        <v>15759.92</v>
      </c>
      <c r="M263" s="93">
        <f t="shared" si="59"/>
        <v>3624781.6</v>
      </c>
      <c r="N263" s="93">
        <f t="shared" si="60"/>
        <v>709196.4</v>
      </c>
      <c r="O263" s="93">
        <f t="shared" si="61"/>
        <v>4333978</v>
      </c>
      <c r="P263" s="23" t="str">
        <f t="shared" si="62"/>
        <v>Детская хирургия</v>
      </c>
      <c r="Q263" s="23">
        <f t="shared" si="63"/>
        <v>1.1000000000000001</v>
      </c>
      <c r="R263" s="63" t="s">
        <v>140</v>
      </c>
      <c r="S263" s="23">
        <f t="shared" si="64"/>
        <v>242</v>
      </c>
    </row>
    <row r="264" spans="2:19" ht="18.75" x14ac:dyDescent="0.3">
      <c r="B264" s="85">
        <v>150002</v>
      </c>
      <c r="C264" s="23" t="str">
        <f t="shared" si="52"/>
        <v>ГБУЗ "РДКБ"</v>
      </c>
      <c r="D264" s="23" t="str">
        <f t="shared" si="53"/>
        <v>КС</v>
      </c>
      <c r="E264" s="55">
        <v>20171048</v>
      </c>
      <c r="F264" s="23" t="str">
        <f t="shared" si="54"/>
        <v>Операции по поводу грыж, дети (уровень 1)</v>
      </c>
      <c r="G264" s="45">
        <v>100</v>
      </c>
      <c r="H264" s="45">
        <v>26</v>
      </c>
      <c r="I264" s="25">
        <f t="shared" si="55"/>
        <v>126</v>
      </c>
      <c r="J264" s="23">
        <f t="shared" si="56"/>
        <v>0.88</v>
      </c>
      <c r="K264" s="149">
        <f t="shared" si="57"/>
        <v>1</v>
      </c>
      <c r="L264" s="93">
        <f t="shared" si="58"/>
        <v>15759.92</v>
      </c>
      <c r="M264" s="93">
        <f t="shared" si="59"/>
        <v>1575992</v>
      </c>
      <c r="N264" s="93">
        <f t="shared" si="60"/>
        <v>409757.92</v>
      </c>
      <c r="O264" s="93">
        <f t="shared" si="61"/>
        <v>1985749.92</v>
      </c>
      <c r="P264" s="23" t="str">
        <f t="shared" si="62"/>
        <v>Детская хирургия</v>
      </c>
      <c r="Q264" s="23">
        <f t="shared" si="63"/>
        <v>1.1000000000000001</v>
      </c>
      <c r="R264" s="63" t="s">
        <v>129</v>
      </c>
      <c r="S264" s="23">
        <f t="shared" si="64"/>
        <v>110.88</v>
      </c>
    </row>
    <row r="265" spans="2:19" ht="18.75" x14ac:dyDescent="0.3">
      <c r="B265" s="85">
        <v>150002</v>
      </c>
      <c r="C265" s="23" t="str">
        <f t="shared" si="52"/>
        <v>ГБУЗ "РДКБ"</v>
      </c>
      <c r="D265" s="23" t="str">
        <f t="shared" si="53"/>
        <v>КС</v>
      </c>
      <c r="E265" s="55">
        <v>20171049</v>
      </c>
      <c r="F265" s="23" t="str">
        <f t="shared" si="54"/>
        <v>Операции по поводу грыж, дети (уровень 2)</v>
      </c>
      <c r="G265" s="45">
        <v>30</v>
      </c>
      <c r="H265" s="45">
        <v>10</v>
      </c>
      <c r="I265" s="25">
        <f t="shared" si="55"/>
        <v>40</v>
      </c>
      <c r="J265" s="23">
        <f t="shared" si="56"/>
        <v>1.05</v>
      </c>
      <c r="K265" s="149">
        <f t="shared" si="57"/>
        <v>1</v>
      </c>
      <c r="L265" s="93">
        <f t="shared" si="58"/>
        <v>18804.45</v>
      </c>
      <c r="M265" s="93">
        <f t="shared" si="59"/>
        <v>564133.5</v>
      </c>
      <c r="N265" s="93">
        <f t="shared" si="60"/>
        <v>188044.5</v>
      </c>
      <c r="O265" s="93">
        <f t="shared" si="61"/>
        <v>752178</v>
      </c>
      <c r="P265" s="23" t="str">
        <f t="shared" si="62"/>
        <v>Детская хирургия</v>
      </c>
      <c r="Q265" s="23">
        <f t="shared" si="63"/>
        <v>1.1000000000000001</v>
      </c>
      <c r="R265" s="63" t="s">
        <v>140</v>
      </c>
      <c r="S265" s="23">
        <f t="shared" si="64"/>
        <v>42</v>
      </c>
    </row>
    <row r="266" spans="2:19" ht="18.75" x14ac:dyDescent="0.3">
      <c r="B266" s="85">
        <v>150002</v>
      </c>
      <c r="C266" s="23" t="str">
        <f t="shared" si="52"/>
        <v>ГБУЗ "РДКБ"</v>
      </c>
      <c r="D266" s="23" t="str">
        <f t="shared" si="53"/>
        <v>КС</v>
      </c>
      <c r="E266" s="55">
        <v>20171051</v>
      </c>
      <c r="F266" s="23" t="str">
        <f t="shared" si="54"/>
        <v>Сахарный диабет, дети</v>
      </c>
      <c r="G266" s="45">
        <v>100</v>
      </c>
      <c r="H266" s="45">
        <v>50</v>
      </c>
      <c r="I266" s="25">
        <f t="shared" si="55"/>
        <v>150</v>
      </c>
      <c r="J266" s="23">
        <f t="shared" si="56"/>
        <v>1.51</v>
      </c>
      <c r="K266" s="149">
        <f t="shared" si="57"/>
        <v>1</v>
      </c>
      <c r="L266" s="93">
        <f t="shared" si="58"/>
        <v>27042.59</v>
      </c>
      <c r="M266" s="93">
        <f t="shared" si="59"/>
        <v>2704259</v>
      </c>
      <c r="N266" s="93">
        <f t="shared" si="60"/>
        <v>1352129.5</v>
      </c>
      <c r="O266" s="93">
        <f t="shared" si="61"/>
        <v>4056388.5</v>
      </c>
      <c r="P266" s="23" t="str">
        <f t="shared" si="62"/>
        <v>Детская эндокринология</v>
      </c>
      <c r="Q266" s="23">
        <f t="shared" si="63"/>
        <v>1.48</v>
      </c>
      <c r="R266" s="63" t="s">
        <v>148</v>
      </c>
      <c r="S266" s="23">
        <f t="shared" si="64"/>
        <v>226.5</v>
      </c>
    </row>
    <row r="267" spans="2:19" ht="18.75" x14ac:dyDescent="0.3">
      <c r="B267" s="85">
        <v>150002</v>
      </c>
      <c r="C267" s="23" t="str">
        <f t="shared" si="52"/>
        <v>ГБУЗ "РДКБ"</v>
      </c>
      <c r="D267" s="23" t="str">
        <f t="shared" si="53"/>
        <v>КС</v>
      </c>
      <c r="E267" s="55">
        <v>20171052</v>
      </c>
      <c r="F267" s="23" t="str">
        <f t="shared" si="54"/>
        <v>Заболевания гипофиза, дети</v>
      </c>
      <c r="G267" s="45">
        <v>8</v>
      </c>
      <c r="H267" s="45">
        <v>2</v>
      </c>
      <c r="I267" s="25">
        <f t="shared" si="55"/>
        <v>10</v>
      </c>
      <c r="J267" s="23">
        <f t="shared" si="56"/>
        <v>2.2599999999999998</v>
      </c>
      <c r="K267" s="149">
        <f t="shared" si="57"/>
        <v>1</v>
      </c>
      <c r="L267" s="93">
        <f t="shared" si="58"/>
        <v>40474.339999999997</v>
      </c>
      <c r="M267" s="93">
        <f t="shared" si="59"/>
        <v>323794.71999999997</v>
      </c>
      <c r="N267" s="93">
        <f t="shared" si="60"/>
        <v>80948.679999999993</v>
      </c>
      <c r="O267" s="93">
        <f t="shared" si="61"/>
        <v>404743.39999999997</v>
      </c>
      <c r="P267" s="23" t="str">
        <f t="shared" si="62"/>
        <v>Детская эндокринология</v>
      </c>
      <c r="Q267" s="23">
        <f t="shared" si="63"/>
        <v>1.48</v>
      </c>
      <c r="R267" s="63" t="s">
        <v>148</v>
      </c>
      <c r="S267" s="23">
        <f t="shared" si="64"/>
        <v>22.599999999999998</v>
      </c>
    </row>
    <row r="268" spans="2:19" ht="18.75" x14ac:dyDescent="0.3">
      <c r="B268" s="85">
        <v>150002</v>
      </c>
      <c r="C268" s="23" t="str">
        <f t="shared" si="52"/>
        <v>ГБУЗ "РДКБ"</v>
      </c>
      <c r="D268" s="23" t="str">
        <f t="shared" si="53"/>
        <v>КС</v>
      </c>
      <c r="E268" s="55">
        <v>20171053</v>
      </c>
      <c r="F268" s="23" t="str">
        <f t="shared" si="54"/>
        <v>Другие болезни эндокринной системы, дети (уровень 1)</v>
      </c>
      <c r="G268" s="45">
        <v>65</v>
      </c>
      <c r="H268" s="45">
        <v>20</v>
      </c>
      <c r="I268" s="25">
        <f t="shared" si="55"/>
        <v>85</v>
      </c>
      <c r="J268" s="23">
        <f t="shared" si="56"/>
        <v>1.38</v>
      </c>
      <c r="K268" s="149">
        <f t="shared" si="57"/>
        <v>1</v>
      </c>
      <c r="L268" s="93">
        <f t="shared" si="58"/>
        <v>24714.42</v>
      </c>
      <c r="M268" s="93">
        <f t="shared" si="59"/>
        <v>1606437.2999999998</v>
      </c>
      <c r="N268" s="93">
        <f t="shared" si="60"/>
        <v>494288.39999999997</v>
      </c>
      <c r="O268" s="93">
        <f t="shared" si="61"/>
        <v>2100725.6999999997</v>
      </c>
      <c r="P268" s="23" t="str">
        <f t="shared" si="62"/>
        <v>Детская эндокринология</v>
      </c>
      <c r="Q268" s="23">
        <f t="shared" si="63"/>
        <v>1.48</v>
      </c>
      <c r="R268" s="63" t="s">
        <v>148</v>
      </c>
      <c r="S268" s="23">
        <f t="shared" si="64"/>
        <v>117.3</v>
      </c>
    </row>
    <row r="269" spans="2:19" ht="18.75" x14ac:dyDescent="0.3">
      <c r="B269" s="85">
        <v>150002</v>
      </c>
      <c r="C269" s="23" t="str">
        <f t="shared" si="52"/>
        <v>ГБУЗ "РДКБ"</v>
      </c>
      <c r="D269" s="23" t="str">
        <f t="shared" si="53"/>
        <v>КС</v>
      </c>
      <c r="E269" s="55">
        <v>20171053</v>
      </c>
      <c r="F269" s="23" t="str">
        <f t="shared" si="54"/>
        <v>Другие болезни эндокринной системы, дети (уровень 1)</v>
      </c>
      <c r="G269" s="45">
        <v>1</v>
      </c>
      <c r="H269" s="45"/>
      <c r="I269" s="25">
        <f t="shared" si="55"/>
        <v>1</v>
      </c>
      <c r="J269" s="23">
        <f t="shared" si="56"/>
        <v>1.38</v>
      </c>
      <c r="K269" s="149">
        <f t="shared" si="57"/>
        <v>1</v>
      </c>
      <c r="L269" s="93">
        <f t="shared" si="58"/>
        <v>24714.42</v>
      </c>
      <c r="M269" s="93">
        <f t="shared" si="59"/>
        <v>24714.42</v>
      </c>
      <c r="N269" s="93">
        <f t="shared" si="60"/>
        <v>0</v>
      </c>
      <c r="O269" s="93">
        <f t="shared" si="61"/>
        <v>24714.42</v>
      </c>
      <c r="P269" s="23" t="str">
        <f t="shared" si="62"/>
        <v>Детская эндокринология</v>
      </c>
      <c r="Q269" s="23">
        <f t="shared" si="63"/>
        <v>1.48</v>
      </c>
      <c r="R269" s="63" t="s">
        <v>209</v>
      </c>
      <c r="S269" s="23">
        <f t="shared" si="64"/>
        <v>1.38</v>
      </c>
    </row>
    <row r="270" spans="2:19" ht="18.75" x14ac:dyDescent="0.3">
      <c r="B270" s="85">
        <v>150002</v>
      </c>
      <c r="C270" s="23" t="str">
        <f t="shared" si="52"/>
        <v>ГБУЗ "РДКБ"</v>
      </c>
      <c r="D270" s="23" t="str">
        <f t="shared" si="53"/>
        <v>КС</v>
      </c>
      <c r="E270" s="55">
        <v>20171054</v>
      </c>
      <c r="F270" s="23" t="str">
        <f t="shared" si="54"/>
        <v>Другие болезни эндокринной системы, дети (уровень 2)</v>
      </c>
      <c r="G270" s="45">
        <v>1</v>
      </c>
      <c r="H270" s="45"/>
      <c r="I270" s="25">
        <f t="shared" si="55"/>
        <v>1</v>
      </c>
      <c r="J270" s="23">
        <f t="shared" si="56"/>
        <v>2.82</v>
      </c>
      <c r="K270" s="149">
        <f t="shared" si="57"/>
        <v>1</v>
      </c>
      <c r="L270" s="93">
        <f t="shared" si="58"/>
        <v>50503.38</v>
      </c>
      <c r="M270" s="93">
        <f t="shared" si="59"/>
        <v>50503.38</v>
      </c>
      <c r="N270" s="93">
        <f t="shared" si="60"/>
        <v>0</v>
      </c>
      <c r="O270" s="93">
        <f t="shared" si="61"/>
        <v>50503.38</v>
      </c>
      <c r="P270" s="23" t="str">
        <f t="shared" si="62"/>
        <v>Детская эндокринология</v>
      </c>
      <c r="Q270" s="23">
        <f t="shared" si="63"/>
        <v>1.48</v>
      </c>
      <c r="R270" s="63" t="s">
        <v>148</v>
      </c>
      <c r="S270" s="23">
        <f t="shared" si="64"/>
        <v>2.82</v>
      </c>
    </row>
    <row r="271" spans="2:19" x14ac:dyDescent="0.25">
      <c r="B271" s="85">
        <v>150003</v>
      </c>
      <c r="C271" s="23" t="str">
        <f t="shared" si="52"/>
        <v>ГБУЗ "КБСП"</v>
      </c>
      <c r="D271" s="23" t="str">
        <f t="shared" si="53"/>
        <v>КС</v>
      </c>
      <c r="E271" s="87">
        <v>20171055</v>
      </c>
      <c r="F271" s="23" t="str">
        <f t="shared" si="54"/>
        <v>Кишечные инфекции, взрослые</v>
      </c>
      <c r="G271" s="19">
        <v>532</v>
      </c>
      <c r="H271" s="19">
        <v>228</v>
      </c>
      <c r="I271" s="25">
        <f t="shared" si="55"/>
        <v>760</v>
      </c>
      <c r="J271" s="23">
        <f t="shared" si="56"/>
        <v>0.57999999999999996</v>
      </c>
      <c r="K271" s="149">
        <f t="shared" si="57"/>
        <v>1.4</v>
      </c>
      <c r="L271" s="93">
        <f t="shared" si="58"/>
        <v>14542.107999999998</v>
      </c>
      <c r="M271" s="93">
        <f t="shared" si="59"/>
        <v>7736401.4559999993</v>
      </c>
      <c r="N271" s="93">
        <f t="shared" si="60"/>
        <v>3315600.6239999998</v>
      </c>
      <c r="O271" s="93">
        <f t="shared" si="61"/>
        <v>11052002.079999998</v>
      </c>
      <c r="P271" s="23" t="str">
        <f t="shared" si="62"/>
        <v>Инфекционные болезни</v>
      </c>
      <c r="Q271" s="23">
        <f t="shared" si="63"/>
        <v>0.65</v>
      </c>
      <c r="R271" s="63" t="s">
        <v>153</v>
      </c>
      <c r="S271" s="23">
        <f t="shared" si="64"/>
        <v>440.79999999999995</v>
      </c>
    </row>
    <row r="272" spans="2:19" x14ac:dyDescent="0.25">
      <c r="B272" s="85">
        <v>150112</v>
      </c>
      <c r="C272" s="23" t="str">
        <f t="shared" si="52"/>
        <v>ГБУЗ "Моздокская ЦРБ"</v>
      </c>
      <c r="D272" s="23" t="str">
        <f t="shared" si="53"/>
        <v>КС</v>
      </c>
      <c r="E272" s="55">
        <v>20171055</v>
      </c>
      <c r="F272" s="23" t="str">
        <f t="shared" si="54"/>
        <v>Кишечные инфекции, взрослые</v>
      </c>
      <c r="G272" s="19">
        <v>178</v>
      </c>
      <c r="H272" s="19">
        <v>2</v>
      </c>
      <c r="I272" s="25">
        <f t="shared" si="55"/>
        <v>180</v>
      </c>
      <c r="J272" s="23">
        <f t="shared" si="56"/>
        <v>0.57999999999999996</v>
      </c>
      <c r="K272" s="149">
        <f t="shared" si="57"/>
        <v>0.88</v>
      </c>
      <c r="L272" s="93">
        <f t="shared" si="58"/>
        <v>9140.7536</v>
      </c>
      <c r="M272" s="93">
        <f t="shared" si="59"/>
        <v>1627054.1407999999</v>
      </c>
      <c r="N272" s="93">
        <f t="shared" si="60"/>
        <v>18281.5072</v>
      </c>
      <c r="O272" s="93">
        <f t="shared" si="61"/>
        <v>1645335.648</v>
      </c>
      <c r="P272" s="23" t="str">
        <f t="shared" si="62"/>
        <v>Инфекционные болезни</v>
      </c>
      <c r="Q272" s="23">
        <f t="shared" si="63"/>
        <v>0.65</v>
      </c>
      <c r="R272" s="63" t="s">
        <v>153</v>
      </c>
      <c r="S272" s="23">
        <f t="shared" si="64"/>
        <v>104.39999999999999</v>
      </c>
    </row>
    <row r="273" spans="2:19" ht="15.75" x14ac:dyDescent="0.25">
      <c r="B273" s="85">
        <v>150019</v>
      </c>
      <c r="C273" s="23" t="str">
        <f t="shared" si="52"/>
        <v>ГБУЗ "Дигорская ЦРБ"</v>
      </c>
      <c r="D273" s="23" t="str">
        <f t="shared" si="53"/>
        <v>КС</v>
      </c>
      <c r="E273" s="55">
        <v>20171055</v>
      </c>
      <c r="F273" s="23" t="str">
        <f t="shared" si="54"/>
        <v>Кишечные инфекции, взрослые</v>
      </c>
      <c r="G273" s="38">
        <v>45</v>
      </c>
      <c r="H273" s="38">
        <v>2</v>
      </c>
      <c r="I273" s="25">
        <f t="shared" si="55"/>
        <v>47</v>
      </c>
      <c r="J273" s="23">
        <f t="shared" si="56"/>
        <v>0.57999999999999996</v>
      </c>
      <c r="K273" s="149">
        <f t="shared" si="57"/>
        <v>0.875</v>
      </c>
      <c r="L273" s="93">
        <f t="shared" si="58"/>
        <v>9088.8174999999992</v>
      </c>
      <c r="M273" s="93">
        <f t="shared" si="59"/>
        <v>408996.78749999998</v>
      </c>
      <c r="N273" s="93">
        <f t="shared" si="60"/>
        <v>18177.634999999998</v>
      </c>
      <c r="O273" s="93">
        <f t="shared" si="61"/>
        <v>427174.42249999999</v>
      </c>
      <c r="P273" s="23" t="str">
        <f t="shared" si="62"/>
        <v>Инфекционные болезни</v>
      </c>
      <c r="Q273" s="23">
        <f t="shared" si="63"/>
        <v>0.65</v>
      </c>
      <c r="R273" s="63" t="s">
        <v>153</v>
      </c>
      <c r="S273" s="23">
        <f t="shared" si="64"/>
        <v>27.259999999999998</v>
      </c>
    </row>
    <row r="274" spans="2:19" x14ac:dyDescent="0.25">
      <c r="B274" s="85">
        <v>150010</v>
      </c>
      <c r="C274" s="23" t="str">
        <f t="shared" si="52"/>
        <v>ГБУЗ "Ирафская ЦРБ"</v>
      </c>
      <c r="D274" s="23" t="str">
        <f t="shared" si="53"/>
        <v>КС</v>
      </c>
      <c r="E274" s="62">
        <v>20171055</v>
      </c>
      <c r="F274" s="23" t="str">
        <f t="shared" si="54"/>
        <v>Кишечные инфекции, взрослые</v>
      </c>
      <c r="G274" s="19">
        <v>55</v>
      </c>
      <c r="H274" s="19">
        <v>2</v>
      </c>
      <c r="I274" s="25">
        <f t="shared" si="55"/>
        <v>57</v>
      </c>
      <c r="J274" s="23">
        <f t="shared" si="56"/>
        <v>0.57999999999999996</v>
      </c>
      <c r="K274" s="149">
        <f t="shared" si="57"/>
        <v>0.8</v>
      </c>
      <c r="L274" s="93">
        <f t="shared" si="58"/>
        <v>8309.7759999999998</v>
      </c>
      <c r="M274" s="93">
        <f t="shared" si="59"/>
        <v>457037.68</v>
      </c>
      <c r="N274" s="93">
        <f t="shared" si="60"/>
        <v>16619.552</v>
      </c>
      <c r="O274" s="93">
        <f t="shared" si="61"/>
        <v>473657.23200000002</v>
      </c>
      <c r="P274" s="23" t="str">
        <f t="shared" si="62"/>
        <v>Инфекционные болезни</v>
      </c>
      <c r="Q274" s="23">
        <f t="shared" si="63"/>
        <v>0.65</v>
      </c>
      <c r="R274" s="63" t="s">
        <v>540</v>
      </c>
      <c r="S274" s="23">
        <f t="shared" si="64"/>
        <v>33.059999999999995</v>
      </c>
    </row>
    <row r="275" spans="2:19" x14ac:dyDescent="0.25">
      <c r="B275" s="14">
        <v>150007</v>
      </c>
      <c r="C275" s="23" t="str">
        <f t="shared" si="52"/>
        <v>ГБУЗ "Алагирская ЦРБ"</v>
      </c>
      <c r="D275" s="23" t="str">
        <f t="shared" si="53"/>
        <v>КС</v>
      </c>
      <c r="E275" s="62">
        <v>20171055</v>
      </c>
      <c r="F275" s="23" t="str">
        <f t="shared" si="54"/>
        <v>Кишечные инфекции, взрослые</v>
      </c>
      <c r="G275" s="19">
        <v>70</v>
      </c>
      <c r="H275" s="19">
        <v>5</v>
      </c>
      <c r="I275" s="25">
        <f t="shared" si="55"/>
        <v>75</v>
      </c>
      <c r="J275" s="23">
        <f t="shared" si="56"/>
        <v>0.57999999999999996</v>
      </c>
      <c r="K275" s="149">
        <f t="shared" si="57"/>
        <v>0.875</v>
      </c>
      <c r="L275" s="93">
        <f t="shared" si="58"/>
        <v>9088.8174999999992</v>
      </c>
      <c r="M275" s="93">
        <f t="shared" si="59"/>
        <v>636217.22499999998</v>
      </c>
      <c r="N275" s="93">
        <f t="shared" si="60"/>
        <v>45444.087499999994</v>
      </c>
      <c r="O275" s="93">
        <f t="shared" si="61"/>
        <v>681661.3125</v>
      </c>
      <c r="P275" s="23" t="str">
        <f t="shared" si="62"/>
        <v>Инфекционные болезни</v>
      </c>
      <c r="Q275" s="23">
        <f t="shared" si="63"/>
        <v>0.65</v>
      </c>
      <c r="R275" s="63" t="s">
        <v>153</v>
      </c>
      <c r="S275" s="23">
        <f t="shared" si="64"/>
        <v>43.5</v>
      </c>
    </row>
    <row r="276" spans="2:19" x14ac:dyDescent="0.25">
      <c r="B276" s="14">
        <v>150014</v>
      </c>
      <c r="C276" s="23" t="str">
        <f t="shared" si="52"/>
        <v>ГБУЗ "Правобережная ЦРКБ"</v>
      </c>
      <c r="D276" s="23" t="str">
        <f t="shared" si="53"/>
        <v>КС</v>
      </c>
      <c r="E276" s="62">
        <v>20171055</v>
      </c>
      <c r="F276" s="23" t="str">
        <f t="shared" si="54"/>
        <v>Кишечные инфекции, взрослые</v>
      </c>
      <c r="G276" s="19">
        <v>125</v>
      </c>
      <c r="H276" s="19">
        <v>6</v>
      </c>
      <c r="I276" s="25">
        <f t="shared" si="55"/>
        <v>131</v>
      </c>
      <c r="J276" s="23">
        <f t="shared" si="56"/>
        <v>0.57999999999999996</v>
      </c>
      <c r="K276" s="149">
        <f t="shared" si="57"/>
        <v>0.95099999999999996</v>
      </c>
      <c r="L276" s="93">
        <f t="shared" si="58"/>
        <v>9878.2462199999991</v>
      </c>
      <c r="M276" s="93">
        <f t="shared" si="59"/>
        <v>1234780.7774999999</v>
      </c>
      <c r="N276" s="93">
        <f t="shared" si="60"/>
        <v>59269.477319999991</v>
      </c>
      <c r="O276" s="93">
        <f t="shared" si="61"/>
        <v>1294050.2548199999</v>
      </c>
      <c r="P276" s="23" t="str">
        <f t="shared" si="62"/>
        <v>Инфекционные болезни</v>
      </c>
      <c r="Q276" s="23">
        <f t="shared" si="63"/>
        <v>0.65</v>
      </c>
      <c r="R276" s="63" t="s">
        <v>153</v>
      </c>
      <c r="S276" s="23">
        <f t="shared" si="64"/>
        <v>75.97999999999999</v>
      </c>
    </row>
    <row r="277" spans="2:19" x14ac:dyDescent="0.25">
      <c r="B277" s="85">
        <v>150112</v>
      </c>
      <c r="C277" s="23" t="str">
        <f t="shared" si="52"/>
        <v>ГБУЗ "Моздокская ЦРБ"</v>
      </c>
      <c r="D277" s="23" t="str">
        <f t="shared" si="53"/>
        <v>КС</v>
      </c>
      <c r="E277" s="55">
        <v>20171056</v>
      </c>
      <c r="F277" s="23" t="str">
        <f t="shared" si="54"/>
        <v>Кишечные инфекции, дети</v>
      </c>
      <c r="G277" s="19">
        <v>248</v>
      </c>
      <c r="H277" s="19">
        <v>2</v>
      </c>
      <c r="I277" s="25">
        <f t="shared" si="55"/>
        <v>250</v>
      </c>
      <c r="J277" s="23">
        <f t="shared" si="56"/>
        <v>0.62</v>
      </c>
      <c r="K277" s="149">
        <f t="shared" si="57"/>
        <v>0.88</v>
      </c>
      <c r="L277" s="93">
        <f t="shared" si="58"/>
        <v>9771.1503999999986</v>
      </c>
      <c r="M277" s="93">
        <f t="shared" si="59"/>
        <v>2423245.2991999998</v>
      </c>
      <c r="N277" s="93">
        <f t="shared" si="60"/>
        <v>19542.300799999997</v>
      </c>
      <c r="O277" s="93">
        <f t="shared" si="61"/>
        <v>2442787.5999999996</v>
      </c>
      <c r="P277" s="23" t="str">
        <f t="shared" si="62"/>
        <v>Инфекционные болезни</v>
      </c>
      <c r="Q277" s="23">
        <f t="shared" si="63"/>
        <v>0.65</v>
      </c>
      <c r="R277" s="63" t="s">
        <v>153</v>
      </c>
      <c r="S277" s="23">
        <f t="shared" si="64"/>
        <v>155</v>
      </c>
    </row>
    <row r="278" spans="2:19" ht="15.75" x14ac:dyDescent="0.25">
      <c r="B278" s="85">
        <v>150019</v>
      </c>
      <c r="C278" s="23" t="str">
        <f t="shared" si="52"/>
        <v>ГБУЗ "Дигорская ЦРБ"</v>
      </c>
      <c r="D278" s="23" t="str">
        <f t="shared" si="53"/>
        <v>КС</v>
      </c>
      <c r="E278" s="55">
        <v>20171056</v>
      </c>
      <c r="F278" s="23" t="str">
        <f t="shared" si="54"/>
        <v>Кишечные инфекции, дети</v>
      </c>
      <c r="G278" s="38">
        <v>45</v>
      </c>
      <c r="H278" s="38">
        <v>1</v>
      </c>
      <c r="I278" s="25">
        <f t="shared" si="55"/>
        <v>46</v>
      </c>
      <c r="J278" s="23">
        <f t="shared" si="56"/>
        <v>0.62</v>
      </c>
      <c r="K278" s="149">
        <f t="shared" si="57"/>
        <v>0.875</v>
      </c>
      <c r="L278" s="93">
        <f t="shared" si="58"/>
        <v>9715.6324999999997</v>
      </c>
      <c r="M278" s="93">
        <f t="shared" si="59"/>
        <v>437203.46249999997</v>
      </c>
      <c r="N278" s="93">
        <f t="shared" si="60"/>
        <v>9715.6324999999997</v>
      </c>
      <c r="O278" s="93">
        <f t="shared" si="61"/>
        <v>446919.09499999997</v>
      </c>
      <c r="P278" s="23" t="str">
        <f t="shared" si="62"/>
        <v>Инфекционные болезни</v>
      </c>
      <c r="Q278" s="23">
        <f t="shared" si="63"/>
        <v>0.65</v>
      </c>
      <c r="R278" s="63" t="s">
        <v>153</v>
      </c>
      <c r="S278" s="23">
        <f t="shared" si="64"/>
        <v>28.52</v>
      </c>
    </row>
    <row r="279" spans="2:19" ht="18.75" x14ac:dyDescent="0.3">
      <c r="B279" s="85">
        <v>150002</v>
      </c>
      <c r="C279" s="23" t="str">
        <f t="shared" si="52"/>
        <v>ГБУЗ "РДКБ"</v>
      </c>
      <c r="D279" s="23" t="str">
        <f t="shared" si="53"/>
        <v>КС</v>
      </c>
      <c r="E279" s="55">
        <v>20171056</v>
      </c>
      <c r="F279" s="23" t="str">
        <f t="shared" si="54"/>
        <v>Кишечные инфекции, дети</v>
      </c>
      <c r="G279" s="45">
        <v>1500</v>
      </c>
      <c r="H279" s="45">
        <v>751</v>
      </c>
      <c r="I279" s="25">
        <f t="shared" si="55"/>
        <v>2251</v>
      </c>
      <c r="J279" s="23">
        <f t="shared" si="56"/>
        <v>0.62</v>
      </c>
      <c r="K279" s="149">
        <f t="shared" si="57"/>
        <v>1</v>
      </c>
      <c r="L279" s="93">
        <f t="shared" si="58"/>
        <v>11103.58</v>
      </c>
      <c r="M279" s="93">
        <f t="shared" si="59"/>
        <v>16655370</v>
      </c>
      <c r="N279" s="93">
        <f t="shared" si="60"/>
        <v>8338788.5800000001</v>
      </c>
      <c r="O279" s="93">
        <f t="shared" si="61"/>
        <v>24994158.579999998</v>
      </c>
      <c r="P279" s="23" t="str">
        <f t="shared" si="62"/>
        <v>Инфекционные болезни</v>
      </c>
      <c r="Q279" s="23">
        <f t="shared" si="63"/>
        <v>0.65</v>
      </c>
      <c r="R279" s="63" t="s">
        <v>153</v>
      </c>
      <c r="S279" s="23">
        <f t="shared" si="64"/>
        <v>1395.62</v>
      </c>
    </row>
    <row r="280" spans="2:19" x14ac:dyDescent="0.25">
      <c r="B280" s="14">
        <v>150007</v>
      </c>
      <c r="C280" s="23" t="str">
        <f t="shared" si="52"/>
        <v>ГБУЗ "Алагирская ЦРБ"</v>
      </c>
      <c r="D280" s="23" t="str">
        <f t="shared" si="53"/>
        <v>КС</v>
      </c>
      <c r="E280" s="62">
        <v>20171056</v>
      </c>
      <c r="F280" s="23" t="str">
        <f t="shared" si="54"/>
        <v>Кишечные инфекции, дети</v>
      </c>
      <c r="G280" s="19">
        <v>60</v>
      </c>
      <c r="H280" s="19">
        <v>5</v>
      </c>
      <c r="I280" s="25">
        <f t="shared" si="55"/>
        <v>65</v>
      </c>
      <c r="J280" s="23">
        <f t="shared" si="56"/>
        <v>0.62</v>
      </c>
      <c r="K280" s="149">
        <f t="shared" si="57"/>
        <v>0.875</v>
      </c>
      <c r="L280" s="93">
        <f t="shared" si="58"/>
        <v>9715.6324999999997</v>
      </c>
      <c r="M280" s="93">
        <f t="shared" si="59"/>
        <v>582937.94999999995</v>
      </c>
      <c r="N280" s="93">
        <f t="shared" si="60"/>
        <v>48578.162499999999</v>
      </c>
      <c r="O280" s="93">
        <f t="shared" si="61"/>
        <v>631516.11249999993</v>
      </c>
      <c r="P280" s="23" t="str">
        <f t="shared" si="62"/>
        <v>Инфекционные болезни</v>
      </c>
      <c r="Q280" s="23">
        <f t="shared" si="63"/>
        <v>0.65</v>
      </c>
      <c r="R280" s="63" t="s">
        <v>153</v>
      </c>
      <c r="S280" s="23">
        <f t="shared" si="64"/>
        <v>40.299999999999997</v>
      </c>
    </row>
    <row r="281" spans="2:19" x14ac:dyDescent="0.25">
      <c r="B281" s="14">
        <v>150014</v>
      </c>
      <c r="C281" s="23" t="str">
        <f t="shared" si="52"/>
        <v>ГБУЗ "Правобережная ЦРКБ"</v>
      </c>
      <c r="D281" s="23" t="str">
        <f t="shared" si="53"/>
        <v>КС</v>
      </c>
      <c r="E281" s="62">
        <v>20171056</v>
      </c>
      <c r="F281" s="23" t="str">
        <f t="shared" si="54"/>
        <v>Кишечные инфекции, дети</v>
      </c>
      <c r="G281" s="19">
        <v>168</v>
      </c>
      <c r="H281" s="19">
        <v>8</v>
      </c>
      <c r="I281" s="25">
        <f t="shared" si="55"/>
        <v>176</v>
      </c>
      <c r="J281" s="23">
        <f t="shared" si="56"/>
        <v>0.62</v>
      </c>
      <c r="K281" s="149">
        <f t="shared" si="57"/>
        <v>0.95099999999999996</v>
      </c>
      <c r="L281" s="93">
        <f t="shared" si="58"/>
        <v>10559.504579999999</v>
      </c>
      <c r="M281" s="93">
        <f t="shared" si="59"/>
        <v>1773996.7694399997</v>
      </c>
      <c r="N281" s="93">
        <f t="shared" si="60"/>
        <v>84476.036639999991</v>
      </c>
      <c r="O281" s="93">
        <f t="shared" si="61"/>
        <v>1858472.8060799998</v>
      </c>
      <c r="P281" s="23" t="str">
        <f t="shared" si="62"/>
        <v>Инфекционные болезни</v>
      </c>
      <c r="Q281" s="23">
        <f t="shared" si="63"/>
        <v>0.65</v>
      </c>
      <c r="R281" s="63" t="s">
        <v>153</v>
      </c>
      <c r="S281" s="23">
        <f t="shared" si="64"/>
        <v>109.12</v>
      </c>
    </row>
    <row r="282" spans="2:19" x14ac:dyDescent="0.25">
      <c r="B282" s="85">
        <v>150003</v>
      </c>
      <c r="C282" s="23" t="str">
        <f t="shared" si="52"/>
        <v>ГБУЗ "КБСП"</v>
      </c>
      <c r="D282" s="23" t="str">
        <f t="shared" si="53"/>
        <v>КС</v>
      </c>
      <c r="E282" s="87">
        <v>20171057</v>
      </c>
      <c r="F282" s="23" t="str">
        <f t="shared" si="54"/>
        <v>Вирусный гепатит острый</v>
      </c>
      <c r="G282" s="19">
        <v>21</v>
      </c>
      <c r="H282" s="19">
        <v>9</v>
      </c>
      <c r="I282" s="25">
        <f t="shared" si="55"/>
        <v>30</v>
      </c>
      <c r="J282" s="23">
        <f t="shared" si="56"/>
        <v>1.4</v>
      </c>
      <c r="K282" s="149">
        <f t="shared" si="57"/>
        <v>1.4</v>
      </c>
      <c r="L282" s="93">
        <f t="shared" si="58"/>
        <v>35101.639999999992</v>
      </c>
      <c r="M282" s="93">
        <f t="shared" si="59"/>
        <v>737134.43999999983</v>
      </c>
      <c r="N282" s="93">
        <f t="shared" si="60"/>
        <v>315914.75999999995</v>
      </c>
      <c r="O282" s="93">
        <f t="shared" si="61"/>
        <v>1053049.1999999997</v>
      </c>
      <c r="P282" s="23" t="str">
        <f t="shared" si="62"/>
        <v>Инфекционные болезни</v>
      </c>
      <c r="Q282" s="23">
        <f t="shared" si="63"/>
        <v>0.65</v>
      </c>
      <c r="R282" s="63" t="s">
        <v>153</v>
      </c>
      <c r="S282" s="23">
        <f t="shared" si="64"/>
        <v>42</v>
      </c>
    </row>
    <row r="283" spans="2:19" x14ac:dyDescent="0.25">
      <c r="B283" s="85">
        <v>150112</v>
      </c>
      <c r="C283" s="23" t="str">
        <f t="shared" si="52"/>
        <v>ГБУЗ "Моздокская ЦРБ"</v>
      </c>
      <c r="D283" s="23" t="str">
        <f t="shared" si="53"/>
        <v>КС</v>
      </c>
      <c r="E283" s="55">
        <v>20171057</v>
      </c>
      <c r="F283" s="23" t="str">
        <f t="shared" si="54"/>
        <v>Вирусный гепатит острый</v>
      </c>
      <c r="G283" s="19">
        <v>5</v>
      </c>
      <c r="H283" s="19"/>
      <c r="I283" s="25">
        <f t="shared" si="55"/>
        <v>5</v>
      </c>
      <c r="J283" s="23">
        <f t="shared" si="56"/>
        <v>1.4</v>
      </c>
      <c r="K283" s="149">
        <f t="shared" si="57"/>
        <v>0.88</v>
      </c>
      <c r="L283" s="93">
        <f t="shared" si="58"/>
        <v>22063.887999999999</v>
      </c>
      <c r="M283" s="93">
        <f t="shared" si="59"/>
        <v>110319.44</v>
      </c>
      <c r="N283" s="93">
        <f t="shared" si="60"/>
        <v>0</v>
      </c>
      <c r="O283" s="93">
        <f t="shared" si="61"/>
        <v>110319.44</v>
      </c>
      <c r="P283" s="23" t="str">
        <f t="shared" si="62"/>
        <v>Инфекционные болезни</v>
      </c>
      <c r="Q283" s="23">
        <f t="shared" si="63"/>
        <v>0.65</v>
      </c>
      <c r="R283" s="63" t="s">
        <v>153</v>
      </c>
      <c r="S283" s="23">
        <f t="shared" si="64"/>
        <v>7</v>
      </c>
    </row>
    <row r="284" spans="2:19" ht="15.75" x14ac:dyDescent="0.25">
      <c r="B284" s="85">
        <v>150019</v>
      </c>
      <c r="C284" s="23" t="str">
        <f t="shared" si="52"/>
        <v>ГБУЗ "Дигорская ЦРБ"</v>
      </c>
      <c r="D284" s="23" t="str">
        <f t="shared" si="53"/>
        <v>КС</v>
      </c>
      <c r="E284" s="55">
        <v>20171057</v>
      </c>
      <c r="F284" s="23" t="str">
        <f t="shared" si="54"/>
        <v>Вирусный гепатит острый</v>
      </c>
      <c r="G284" s="38">
        <v>1</v>
      </c>
      <c r="H284" s="38"/>
      <c r="I284" s="25">
        <f t="shared" si="55"/>
        <v>1</v>
      </c>
      <c r="J284" s="23">
        <f t="shared" si="56"/>
        <v>1.4</v>
      </c>
      <c r="K284" s="149">
        <f t="shared" si="57"/>
        <v>0.875</v>
      </c>
      <c r="L284" s="93">
        <f t="shared" si="58"/>
        <v>21938.524999999998</v>
      </c>
      <c r="M284" s="93">
        <f t="shared" si="59"/>
        <v>21938.524999999998</v>
      </c>
      <c r="N284" s="93">
        <f t="shared" si="60"/>
        <v>0</v>
      </c>
      <c r="O284" s="93">
        <f t="shared" si="61"/>
        <v>21938.524999999998</v>
      </c>
      <c r="P284" s="23" t="str">
        <f t="shared" si="62"/>
        <v>Инфекционные болезни</v>
      </c>
      <c r="Q284" s="23">
        <f t="shared" si="63"/>
        <v>0.65</v>
      </c>
      <c r="R284" s="63" t="s">
        <v>153</v>
      </c>
      <c r="S284" s="23">
        <f t="shared" si="64"/>
        <v>1.4</v>
      </c>
    </row>
    <row r="285" spans="2:19" ht="18.75" x14ac:dyDescent="0.3">
      <c r="B285" s="85">
        <v>150002</v>
      </c>
      <c r="C285" s="23" t="str">
        <f t="shared" si="52"/>
        <v>ГБУЗ "РДКБ"</v>
      </c>
      <c r="D285" s="23" t="str">
        <f t="shared" si="53"/>
        <v>КС</v>
      </c>
      <c r="E285" s="55">
        <v>20171057</v>
      </c>
      <c r="F285" s="23" t="str">
        <f t="shared" si="54"/>
        <v>Вирусный гепатит острый</v>
      </c>
      <c r="G285" s="45">
        <v>2</v>
      </c>
      <c r="H285" s="45">
        <v>1</v>
      </c>
      <c r="I285" s="25">
        <f t="shared" si="55"/>
        <v>3</v>
      </c>
      <c r="J285" s="23">
        <f t="shared" si="56"/>
        <v>1.4</v>
      </c>
      <c r="K285" s="149">
        <f t="shared" si="57"/>
        <v>1</v>
      </c>
      <c r="L285" s="93">
        <f t="shared" si="58"/>
        <v>25072.6</v>
      </c>
      <c r="M285" s="93">
        <f t="shared" si="59"/>
        <v>50145.2</v>
      </c>
      <c r="N285" s="93">
        <f t="shared" si="60"/>
        <v>25072.6</v>
      </c>
      <c r="O285" s="93">
        <f t="shared" si="61"/>
        <v>75217.799999999988</v>
      </c>
      <c r="P285" s="23" t="str">
        <f t="shared" si="62"/>
        <v>Инфекционные болезни</v>
      </c>
      <c r="Q285" s="23">
        <f t="shared" si="63"/>
        <v>0.65</v>
      </c>
      <c r="R285" s="63" t="s">
        <v>153</v>
      </c>
      <c r="S285" s="23">
        <f t="shared" si="64"/>
        <v>4.1999999999999993</v>
      </c>
    </row>
    <row r="286" spans="2:19" x14ac:dyDescent="0.25">
      <c r="B286" s="85">
        <v>150003</v>
      </c>
      <c r="C286" s="23" t="str">
        <f t="shared" si="52"/>
        <v>ГБУЗ "КБСП"</v>
      </c>
      <c r="D286" s="23" t="str">
        <f t="shared" si="53"/>
        <v>КС</v>
      </c>
      <c r="E286" s="87">
        <v>20171058</v>
      </c>
      <c r="F286" s="23" t="str">
        <f t="shared" si="54"/>
        <v>Вирусный гепатит хронический</v>
      </c>
      <c r="G286" s="19">
        <v>28</v>
      </c>
      <c r="H286" s="19">
        <v>12</v>
      </c>
      <c r="I286" s="25">
        <f t="shared" si="55"/>
        <v>40</v>
      </c>
      <c r="J286" s="23">
        <f t="shared" si="56"/>
        <v>1.27</v>
      </c>
      <c r="K286" s="149">
        <f t="shared" si="57"/>
        <v>1.4</v>
      </c>
      <c r="L286" s="93">
        <f t="shared" si="58"/>
        <v>31842.201999999997</v>
      </c>
      <c r="M286" s="93">
        <f t="shared" si="59"/>
        <v>891581.65599999996</v>
      </c>
      <c r="N286" s="93">
        <f t="shared" si="60"/>
        <v>382106.424</v>
      </c>
      <c r="O286" s="93">
        <f t="shared" si="61"/>
        <v>1273688.08</v>
      </c>
      <c r="P286" s="23" t="str">
        <f t="shared" si="62"/>
        <v>Инфекционные болезни</v>
      </c>
      <c r="Q286" s="23">
        <f t="shared" si="63"/>
        <v>0.65</v>
      </c>
      <c r="R286" s="63" t="s">
        <v>107</v>
      </c>
      <c r="S286" s="23">
        <f t="shared" si="64"/>
        <v>50.8</v>
      </c>
    </row>
    <row r="287" spans="2:19" x14ac:dyDescent="0.25">
      <c r="B287" s="85">
        <v>150003</v>
      </c>
      <c r="C287" s="23" t="str">
        <f t="shared" si="52"/>
        <v>ГБУЗ "КБСП"</v>
      </c>
      <c r="D287" s="23" t="str">
        <f t="shared" si="53"/>
        <v>КС</v>
      </c>
      <c r="E287" s="87">
        <v>20171058</v>
      </c>
      <c r="F287" s="23" t="str">
        <f t="shared" si="54"/>
        <v>Вирусный гепатит хронический</v>
      </c>
      <c r="G287" s="19">
        <v>280</v>
      </c>
      <c r="H287" s="19">
        <v>120</v>
      </c>
      <c r="I287" s="25">
        <f t="shared" si="55"/>
        <v>400</v>
      </c>
      <c r="J287" s="23">
        <f t="shared" si="56"/>
        <v>1.27</v>
      </c>
      <c r="K287" s="149">
        <f t="shared" si="57"/>
        <v>1.4</v>
      </c>
      <c r="L287" s="93">
        <f t="shared" si="58"/>
        <v>31842.201999999997</v>
      </c>
      <c r="M287" s="93">
        <f t="shared" si="59"/>
        <v>8915816.5599999987</v>
      </c>
      <c r="N287" s="93">
        <f t="shared" si="60"/>
        <v>3821064.2399999998</v>
      </c>
      <c r="O287" s="93">
        <f t="shared" si="61"/>
        <v>12736880.799999999</v>
      </c>
      <c r="P287" s="23" t="str">
        <f t="shared" si="62"/>
        <v>Инфекционные болезни</v>
      </c>
      <c r="Q287" s="23">
        <f t="shared" si="63"/>
        <v>0.65</v>
      </c>
      <c r="R287" s="63" t="s">
        <v>153</v>
      </c>
      <c r="S287" s="23">
        <f t="shared" si="64"/>
        <v>508</v>
      </c>
    </row>
    <row r="288" spans="2:19" x14ac:dyDescent="0.25">
      <c r="B288" s="85">
        <v>150112</v>
      </c>
      <c r="C288" s="23" t="str">
        <f t="shared" si="52"/>
        <v>ГБУЗ "Моздокская ЦРБ"</v>
      </c>
      <c r="D288" s="23" t="str">
        <f t="shared" si="53"/>
        <v>КС</v>
      </c>
      <c r="E288" s="55">
        <v>20171058</v>
      </c>
      <c r="F288" s="23" t="str">
        <f t="shared" si="54"/>
        <v>Вирусный гепатит хронический</v>
      </c>
      <c r="G288" s="19">
        <v>5</v>
      </c>
      <c r="H288" s="19"/>
      <c r="I288" s="25">
        <f t="shared" si="55"/>
        <v>5</v>
      </c>
      <c r="J288" s="23">
        <f t="shared" si="56"/>
        <v>1.27</v>
      </c>
      <c r="K288" s="149">
        <f t="shared" si="57"/>
        <v>0.88</v>
      </c>
      <c r="L288" s="93">
        <f t="shared" si="58"/>
        <v>20015.098399999999</v>
      </c>
      <c r="M288" s="93">
        <f t="shared" si="59"/>
        <v>100075.492</v>
      </c>
      <c r="N288" s="93">
        <f t="shared" si="60"/>
        <v>0</v>
      </c>
      <c r="O288" s="93">
        <f t="shared" si="61"/>
        <v>100075.492</v>
      </c>
      <c r="P288" s="23" t="str">
        <f t="shared" si="62"/>
        <v>Инфекционные болезни</v>
      </c>
      <c r="Q288" s="23">
        <f t="shared" si="63"/>
        <v>0.65</v>
      </c>
      <c r="R288" s="63" t="s">
        <v>153</v>
      </c>
      <c r="S288" s="23">
        <f t="shared" si="64"/>
        <v>6.35</v>
      </c>
    </row>
    <row r="289" spans="2:19" ht="15.75" x14ac:dyDescent="0.25">
      <c r="B289" s="85">
        <v>150019</v>
      </c>
      <c r="C289" s="23" t="str">
        <f t="shared" si="52"/>
        <v>ГБУЗ "Дигорская ЦРБ"</v>
      </c>
      <c r="D289" s="23" t="str">
        <f t="shared" si="53"/>
        <v>КС</v>
      </c>
      <c r="E289" s="55">
        <v>20171058</v>
      </c>
      <c r="F289" s="23" t="str">
        <f t="shared" si="54"/>
        <v>Вирусный гепатит хронический</v>
      </c>
      <c r="G289" s="38">
        <v>16</v>
      </c>
      <c r="H289" s="38"/>
      <c r="I289" s="25">
        <f t="shared" si="55"/>
        <v>16</v>
      </c>
      <c r="J289" s="23">
        <f t="shared" si="56"/>
        <v>1.27</v>
      </c>
      <c r="K289" s="149">
        <f t="shared" si="57"/>
        <v>0.875</v>
      </c>
      <c r="L289" s="93">
        <f t="shared" si="58"/>
        <v>19901.376250000001</v>
      </c>
      <c r="M289" s="93">
        <f t="shared" si="59"/>
        <v>318422.02</v>
      </c>
      <c r="N289" s="93">
        <f t="shared" si="60"/>
        <v>0</v>
      </c>
      <c r="O289" s="93">
        <f t="shared" si="61"/>
        <v>318422.02</v>
      </c>
      <c r="P289" s="23" t="str">
        <f t="shared" si="62"/>
        <v>Инфекционные болезни</v>
      </c>
      <c r="Q289" s="23">
        <f t="shared" si="63"/>
        <v>0.65</v>
      </c>
      <c r="R289" s="63" t="s">
        <v>153</v>
      </c>
      <c r="S289" s="23">
        <f t="shared" si="64"/>
        <v>20.32</v>
      </c>
    </row>
    <row r="290" spans="2:19" x14ac:dyDescent="0.25">
      <c r="B290" s="85">
        <v>150001</v>
      </c>
      <c r="C290" s="23" t="str">
        <f t="shared" si="52"/>
        <v>ГБУЗ "РКБ"</v>
      </c>
      <c r="D290" s="23" t="str">
        <f t="shared" si="53"/>
        <v>КС</v>
      </c>
      <c r="E290" s="55">
        <v>20171058</v>
      </c>
      <c r="F290" s="23" t="str">
        <f t="shared" si="54"/>
        <v>Вирусный гепатит хронический</v>
      </c>
      <c r="G290" s="19">
        <v>20</v>
      </c>
      <c r="H290" s="19">
        <v>5</v>
      </c>
      <c r="I290" s="25">
        <f t="shared" si="55"/>
        <v>25</v>
      </c>
      <c r="J290" s="23">
        <f t="shared" si="56"/>
        <v>1.27</v>
      </c>
      <c r="K290" s="149">
        <f t="shared" si="57"/>
        <v>1</v>
      </c>
      <c r="L290" s="93">
        <f t="shared" si="58"/>
        <v>22744.43</v>
      </c>
      <c r="M290" s="93">
        <f t="shared" si="59"/>
        <v>454888.6</v>
      </c>
      <c r="N290" s="93">
        <f t="shared" si="60"/>
        <v>113722.15</v>
      </c>
      <c r="O290" s="93">
        <f t="shared" si="61"/>
        <v>568610.75</v>
      </c>
      <c r="P290" s="23" t="str">
        <f t="shared" si="62"/>
        <v>Инфекционные болезни</v>
      </c>
      <c r="Q290" s="23">
        <f t="shared" si="63"/>
        <v>0.65</v>
      </c>
      <c r="R290" s="63" t="s">
        <v>107</v>
      </c>
      <c r="S290" s="23">
        <f t="shared" si="64"/>
        <v>31.75</v>
      </c>
    </row>
    <row r="291" spans="2:19" ht="18.75" x14ac:dyDescent="0.3">
      <c r="B291" s="85">
        <v>150002</v>
      </c>
      <c r="C291" s="23" t="str">
        <f t="shared" si="52"/>
        <v>ГБУЗ "РДКБ"</v>
      </c>
      <c r="D291" s="23" t="str">
        <f t="shared" si="53"/>
        <v>КС</v>
      </c>
      <c r="E291" s="55">
        <v>20171058</v>
      </c>
      <c r="F291" s="23" t="str">
        <f t="shared" si="54"/>
        <v>Вирусный гепатит хронический</v>
      </c>
      <c r="G291" s="45">
        <v>2</v>
      </c>
      <c r="H291" s="45">
        <v>1</v>
      </c>
      <c r="I291" s="25">
        <f t="shared" si="55"/>
        <v>3</v>
      </c>
      <c r="J291" s="23">
        <f t="shared" si="56"/>
        <v>1.27</v>
      </c>
      <c r="K291" s="149">
        <f t="shared" si="57"/>
        <v>1</v>
      </c>
      <c r="L291" s="93">
        <f t="shared" si="58"/>
        <v>22744.43</v>
      </c>
      <c r="M291" s="93">
        <f t="shared" si="59"/>
        <v>45488.86</v>
      </c>
      <c r="N291" s="93">
        <f t="shared" si="60"/>
        <v>22744.43</v>
      </c>
      <c r="O291" s="93">
        <f t="shared" si="61"/>
        <v>68233.290000000008</v>
      </c>
      <c r="P291" s="23" t="str">
        <f t="shared" si="62"/>
        <v>Инфекционные болезни</v>
      </c>
      <c r="Q291" s="23">
        <f t="shared" si="63"/>
        <v>0.65</v>
      </c>
      <c r="R291" s="63" t="s">
        <v>153</v>
      </c>
      <c r="S291" s="23">
        <f t="shared" si="64"/>
        <v>3.81</v>
      </c>
    </row>
    <row r="292" spans="2:19" x14ac:dyDescent="0.25">
      <c r="B292" s="14">
        <v>150007</v>
      </c>
      <c r="C292" s="23" t="str">
        <f t="shared" si="52"/>
        <v>ГБУЗ "Алагирская ЦРБ"</v>
      </c>
      <c r="D292" s="23" t="str">
        <f t="shared" si="53"/>
        <v>КС</v>
      </c>
      <c r="E292" s="62">
        <v>20171058</v>
      </c>
      <c r="F292" s="23" t="str">
        <f t="shared" si="54"/>
        <v>Вирусный гепатит хронический</v>
      </c>
      <c r="G292" s="19">
        <v>12</v>
      </c>
      <c r="H292" s="19">
        <v>3</v>
      </c>
      <c r="I292" s="25">
        <f t="shared" si="55"/>
        <v>15</v>
      </c>
      <c r="J292" s="23">
        <f t="shared" si="56"/>
        <v>1.27</v>
      </c>
      <c r="K292" s="149">
        <f t="shared" si="57"/>
        <v>0.875</v>
      </c>
      <c r="L292" s="93">
        <f t="shared" si="58"/>
        <v>19901.376250000001</v>
      </c>
      <c r="M292" s="93">
        <f t="shared" si="59"/>
        <v>238816.51500000001</v>
      </c>
      <c r="N292" s="93">
        <f t="shared" si="60"/>
        <v>59704.128750000003</v>
      </c>
      <c r="O292" s="93">
        <f t="shared" si="61"/>
        <v>298520.64375000005</v>
      </c>
      <c r="P292" s="23" t="str">
        <f t="shared" si="62"/>
        <v>Инфекционные болезни</v>
      </c>
      <c r="Q292" s="23">
        <f t="shared" si="63"/>
        <v>0.65</v>
      </c>
      <c r="R292" s="63" t="s">
        <v>153</v>
      </c>
      <c r="S292" s="23">
        <f t="shared" si="64"/>
        <v>19.05</v>
      </c>
    </row>
    <row r="293" spans="2:19" x14ac:dyDescent="0.25">
      <c r="B293" s="14">
        <v>150014</v>
      </c>
      <c r="C293" s="23" t="str">
        <f t="shared" si="52"/>
        <v>ГБУЗ "Правобережная ЦРКБ"</v>
      </c>
      <c r="D293" s="23" t="str">
        <f t="shared" si="53"/>
        <v>КС</v>
      </c>
      <c r="E293" s="62">
        <v>20171058</v>
      </c>
      <c r="F293" s="23" t="str">
        <f t="shared" si="54"/>
        <v>Вирусный гепатит хронический</v>
      </c>
      <c r="G293" s="19">
        <v>68</v>
      </c>
      <c r="H293" s="19">
        <v>3</v>
      </c>
      <c r="I293" s="25">
        <f t="shared" si="55"/>
        <v>71</v>
      </c>
      <c r="J293" s="23">
        <f t="shared" si="56"/>
        <v>1.27</v>
      </c>
      <c r="K293" s="149">
        <f t="shared" si="57"/>
        <v>0.95099999999999996</v>
      </c>
      <c r="L293" s="93">
        <f t="shared" si="58"/>
        <v>21629.952929999999</v>
      </c>
      <c r="M293" s="93">
        <f t="shared" si="59"/>
        <v>1470836.7992400001</v>
      </c>
      <c r="N293" s="93">
        <f t="shared" si="60"/>
        <v>64889.858789999998</v>
      </c>
      <c r="O293" s="93">
        <f t="shared" si="61"/>
        <v>1535726.65803</v>
      </c>
      <c r="P293" s="23" t="str">
        <f t="shared" si="62"/>
        <v>Инфекционные болезни</v>
      </c>
      <c r="Q293" s="23">
        <f t="shared" si="63"/>
        <v>0.65</v>
      </c>
      <c r="R293" s="63" t="s">
        <v>153</v>
      </c>
      <c r="S293" s="23">
        <f t="shared" si="64"/>
        <v>90.17</v>
      </c>
    </row>
    <row r="294" spans="2:19" x14ac:dyDescent="0.25">
      <c r="B294" s="85">
        <v>150003</v>
      </c>
      <c r="C294" s="23" t="str">
        <f t="shared" si="52"/>
        <v>ГБУЗ "КБСП"</v>
      </c>
      <c r="D294" s="23" t="str">
        <f t="shared" si="53"/>
        <v>КС</v>
      </c>
      <c r="E294" s="87">
        <v>20171059</v>
      </c>
      <c r="F294" s="23" t="str">
        <f t="shared" si="54"/>
        <v>Сепсис, взрослые</v>
      </c>
      <c r="G294" s="19">
        <v>1</v>
      </c>
      <c r="H294" s="19">
        <v>1</v>
      </c>
      <c r="I294" s="25">
        <f t="shared" si="55"/>
        <v>2</v>
      </c>
      <c r="J294" s="23">
        <f t="shared" si="56"/>
        <v>3.12</v>
      </c>
      <c r="K294" s="149">
        <f t="shared" si="57"/>
        <v>1.4</v>
      </c>
      <c r="L294" s="93">
        <f t="shared" si="58"/>
        <v>78226.511999999988</v>
      </c>
      <c r="M294" s="93">
        <f t="shared" si="59"/>
        <v>78226.511999999988</v>
      </c>
      <c r="N294" s="93">
        <f t="shared" si="60"/>
        <v>78226.511999999988</v>
      </c>
      <c r="O294" s="93">
        <f t="shared" si="61"/>
        <v>156453.02399999998</v>
      </c>
      <c r="P294" s="23" t="str">
        <f t="shared" si="62"/>
        <v>Инфекционные болезни</v>
      </c>
      <c r="Q294" s="23">
        <f t="shared" si="63"/>
        <v>0.65</v>
      </c>
      <c r="R294" s="63" t="s">
        <v>360</v>
      </c>
      <c r="S294" s="23">
        <f t="shared" si="64"/>
        <v>6.24</v>
      </c>
    </row>
    <row r="295" spans="2:19" ht="18.75" x14ac:dyDescent="0.3">
      <c r="B295" s="85">
        <v>150002</v>
      </c>
      <c r="C295" s="23" t="str">
        <f t="shared" si="52"/>
        <v>ГБУЗ "РДКБ"</v>
      </c>
      <c r="D295" s="23" t="str">
        <f t="shared" si="53"/>
        <v>КС</v>
      </c>
      <c r="E295" s="55">
        <v>20171060</v>
      </c>
      <c r="F295" s="23" t="str">
        <f t="shared" si="54"/>
        <v>Сепсис, дети</v>
      </c>
      <c r="G295" s="45">
        <v>4</v>
      </c>
      <c r="H295" s="45">
        <v>1</v>
      </c>
      <c r="I295" s="25">
        <f t="shared" si="55"/>
        <v>5</v>
      </c>
      <c r="J295" s="23">
        <f t="shared" si="56"/>
        <v>4.51</v>
      </c>
      <c r="K295" s="149">
        <f t="shared" si="57"/>
        <v>1</v>
      </c>
      <c r="L295" s="93">
        <f t="shared" si="58"/>
        <v>80769.59</v>
      </c>
      <c r="M295" s="93">
        <f t="shared" si="59"/>
        <v>323078.36</v>
      </c>
      <c r="N295" s="93">
        <f t="shared" si="60"/>
        <v>80769.59</v>
      </c>
      <c r="O295" s="93">
        <f t="shared" si="61"/>
        <v>403847.94999999995</v>
      </c>
      <c r="P295" s="23" t="str">
        <f t="shared" si="62"/>
        <v>Инфекционные болезни</v>
      </c>
      <c r="Q295" s="23">
        <f t="shared" si="63"/>
        <v>0.65</v>
      </c>
      <c r="R295" s="63" t="s">
        <v>209</v>
      </c>
      <c r="S295" s="23">
        <f t="shared" si="64"/>
        <v>22.549999999999997</v>
      </c>
    </row>
    <row r="296" spans="2:19" ht="18.75" x14ac:dyDescent="0.3">
      <c r="B296" s="85">
        <v>150002</v>
      </c>
      <c r="C296" s="23" t="str">
        <f t="shared" si="52"/>
        <v>ГБУЗ "РДКБ"</v>
      </c>
      <c r="D296" s="23" t="str">
        <f t="shared" si="53"/>
        <v>КС</v>
      </c>
      <c r="E296" s="55">
        <v>20171060</v>
      </c>
      <c r="F296" s="23" t="str">
        <f t="shared" si="54"/>
        <v>Сепсис, дети</v>
      </c>
      <c r="G296" s="45">
        <v>4</v>
      </c>
      <c r="H296" s="45">
        <v>1</v>
      </c>
      <c r="I296" s="25">
        <f t="shared" si="55"/>
        <v>5</v>
      </c>
      <c r="J296" s="23">
        <f t="shared" si="56"/>
        <v>4.51</v>
      </c>
      <c r="K296" s="149">
        <f t="shared" si="57"/>
        <v>1</v>
      </c>
      <c r="L296" s="93">
        <f t="shared" si="58"/>
        <v>80769.59</v>
      </c>
      <c r="M296" s="93">
        <f t="shared" si="59"/>
        <v>323078.36</v>
      </c>
      <c r="N296" s="93">
        <f t="shared" si="60"/>
        <v>80769.59</v>
      </c>
      <c r="O296" s="93">
        <f t="shared" si="61"/>
        <v>403847.94999999995</v>
      </c>
      <c r="P296" s="23" t="str">
        <f t="shared" si="62"/>
        <v>Инфекционные болезни</v>
      </c>
      <c r="Q296" s="23">
        <f t="shared" si="63"/>
        <v>0.65</v>
      </c>
      <c r="R296" s="63" t="s">
        <v>153</v>
      </c>
      <c r="S296" s="23">
        <f t="shared" si="64"/>
        <v>22.549999999999997</v>
      </c>
    </row>
    <row r="297" spans="2:19" x14ac:dyDescent="0.25">
      <c r="B297" s="85">
        <v>150030</v>
      </c>
      <c r="C297" s="23" t="str">
        <f t="shared" si="52"/>
        <v>ГБУЗ "РКВД"</v>
      </c>
      <c r="D297" s="23" t="str">
        <f t="shared" si="53"/>
        <v>КС</v>
      </c>
      <c r="E297" s="55">
        <v>20171061</v>
      </c>
      <c r="F297" s="23" t="str">
        <f t="shared" si="54"/>
        <v>Другие инфекционные и паразитарные болезни, взрослые</v>
      </c>
      <c r="G297" s="19">
        <v>12</v>
      </c>
      <c r="H297" s="19">
        <v>5</v>
      </c>
      <c r="I297" s="25">
        <f t="shared" si="55"/>
        <v>17</v>
      </c>
      <c r="J297" s="23">
        <f t="shared" si="56"/>
        <v>1.18</v>
      </c>
      <c r="K297" s="149">
        <f t="shared" si="57"/>
        <v>0.88</v>
      </c>
      <c r="L297" s="93">
        <f t="shared" si="58"/>
        <v>18596.705600000001</v>
      </c>
      <c r="M297" s="93">
        <f t="shared" si="59"/>
        <v>223160.46720000001</v>
      </c>
      <c r="N297" s="93">
        <f t="shared" si="60"/>
        <v>92983.528000000006</v>
      </c>
      <c r="O297" s="93">
        <f t="shared" si="61"/>
        <v>316143.9952</v>
      </c>
      <c r="P297" s="23" t="str">
        <f t="shared" si="62"/>
        <v>Инфекционные болезни</v>
      </c>
      <c r="Q297" s="23">
        <f t="shared" si="63"/>
        <v>0.65</v>
      </c>
      <c r="R297" s="63" t="s">
        <v>533</v>
      </c>
      <c r="S297" s="23">
        <f t="shared" si="64"/>
        <v>20.059999999999999</v>
      </c>
    </row>
    <row r="298" spans="2:19" x14ac:dyDescent="0.25">
      <c r="B298" s="85">
        <v>150003</v>
      </c>
      <c r="C298" s="23" t="str">
        <f t="shared" si="52"/>
        <v>ГБУЗ "КБСП"</v>
      </c>
      <c r="D298" s="23" t="str">
        <f t="shared" si="53"/>
        <v>КС</v>
      </c>
      <c r="E298" s="87">
        <v>20171061</v>
      </c>
      <c r="F298" s="23" t="str">
        <f t="shared" si="54"/>
        <v>Другие инфекционные и паразитарные болезни, взрослые</v>
      </c>
      <c r="G298" s="19">
        <v>196</v>
      </c>
      <c r="H298" s="19">
        <v>84</v>
      </c>
      <c r="I298" s="25">
        <f t="shared" si="55"/>
        <v>280</v>
      </c>
      <c r="J298" s="23">
        <f t="shared" si="56"/>
        <v>1.18</v>
      </c>
      <c r="K298" s="149">
        <f t="shared" si="57"/>
        <v>1.4</v>
      </c>
      <c r="L298" s="93">
        <f t="shared" si="58"/>
        <v>29585.667999999998</v>
      </c>
      <c r="M298" s="93">
        <f t="shared" si="59"/>
        <v>5798790.9279999994</v>
      </c>
      <c r="N298" s="93">
        <f t="shared" si="60"/>
        <v>2485196.1119999997</v>
      </c>
      <c r="O298" s="93">
        <f t="shared" si="61"/>
        <v>8283987.0399999991</v>
      </c>
      <c r="P298" s="23" t="str">
        <f t="shared" si="62"/>
        <v>Инфекционные болезни</v>
      </c>
      <c r="Q298" s="23">
        <f t="shared" si="63"/>
        <v>0.65</v>
      </c>
      <c r="R298" s="63" t="s">
        <v>153</v>
      </c>
      <c r="S298" s="23">
        <f t="shared" si="64"/>
        <v>330.4</v>
      </c>
    </row>
    <row r="299" spans="2:19" x14ac:dyDescent="0.25">
      <c r="B299" s="85">
        <v>150112</v>
      </c>
      <c r="C299" s="23" t="str">
        <f t="shared" si="52"/>
        <v>ГБУЗ "Моздокская ЦРБ"</v>
      </c>
      <c r="D299" s="23" t="str">
        <f t="shared" si="53"/>
        <v>КС</v>
      </c>
      <c r="E299" s="55">
        <v>20171061</v>
      </c>
      <c r="F299" s="23" t="str">
        <f t="shared" si="54"/>
        <v>Другие инфекционные и паразитарные болезни, взрослые</v>
      </c>
      <c r="G299" s="19">
        <v>54</v>
      </c>
      <c r="H299" s="19">
        <v>1</v>
      </c>
      <c r="I299" s="25">
        <f t="shared" si="55"/>
        <v>55</v>
      </c>
      <c r="J299" s="23">
        <f t="shared" si="56"/>
        <v>1.18</v>
      </c>
      <c r="K299" s="149">
        <f t="shared" si="57"/>
        <v>0.88</v>
      </c>
      <c r="L299" s="93">
        <f t="shared" si="58"/>
        <v>18596.705600000001</v>
      </c>
      <c r="M299" s="93">
        <f t="shared" si="59"/>
        <v>1004222.1024000001</v>
      </c>
      <c r="N299" s="93">
        <f t="shared" si="60"/>
        <v>18596.705600000001</v>
      </c>
      <c r="O299" s="93">
        <f t="shared" si="61"/>
        <v>1022818.8080000001</v>
      </c>
      <c r="P299" s="23" t="str">
        <f t="shared" si="62"/>
        <v>Инфекционные болезни</v>
      </c>
      <c r="Q299" s="23">
        <f t="shared" si="63"/>
        <v>0.65</v>
      </c>
      <c r="R299" s="63" t="s">
        <v>153</v>
      </c>
      <c r="S299" s="23">
        <f t="shared" si="64"/>
        <v>64.899999999999991</v>
      </c>
    </row>
    <row r="300" spans="2:19" ht="15.75" x14ac:dyDescent="0.25">
      <c r="B300" s="85">
        <v>150019</v>
      </c>
      <c r="C300" s="23" t="str">
        <f t="shared" ref="C300:C329" si="65">IF(B300&gt;0,VLOOKUP(B300,LPU,2,0),"")</f>
        <v>ГБУЗ "Дигорская ЦРБ"</v>
      </c>
      <c r="D300" s="23" t="str">
        <f t="shared" ref="D300:D329" si="66">IF(E300&gt;0,VLOOKUP(E300,KSG,6,0),"")</f>
        <v>КС</v>
      </c>
      <c r="E300" s="55">
        <v>20171061</v>
      </c>
      <c r="F300" s="23" t="str">
        <f t="shared" ref="F300:F329" si="67">IF(E300&gt;0,VLOOKUP(E300,KSG,2,0),"")</f>
        <v>Другие инфекционные и паразитарные болезни, взрослые</v>
      </c>
      <c r="G300" s="38">
        <v>15</v>
      </c>
      <c r="H300" s="38"/>
      <c r="I300" s="25">
        <f t="shared" ref="I300:I329" si="68">G300+H300</f>
        <v>15</v>
      </c>
      <c r="J300" s="23">
        <f t="shared" ref="J300:J329" si="69">IF(E300&gt;0,VLOOKUP(E300,KSG,3,0),"")</f>
        <v>1.18</v>
      </c>
      <c r="K300" s="149">
        <f t="shared" ref="K300:K329" si="70">IF(VLOOKUP(E300,KSG,7,0)=1,IF(D300="КС",VLOOKUP(B300,LPU,3,0),VLOOKUP(B300,LPU,4,0)),1)</f>
        <v>0.875</v>
      </c>
      <c r="L300" s="93">
        <f t="shared" ref="L300:L329" si="71">IF(D300="КС",K300*J300*$D$2,K300*J300*$D$3)</f>
        <v>18491.0425</v>
      </c>
      <c r="M300" s="93">
        <f t="shared" ref="M300:M329" si="72">L300*G300</f>
        <v>277365.63750000001</v>
      </c>
      <c r="N300" s="93">
        <f t="shared" ref="N300:N329" si="73">L300*H300</f>
        <v>0</v>
      </c>
      <c r="O300" s="93">
        <f t="shared" ref="O300:O329" si="74">M300+N300</f>
        <v>277365.63750000001</v>
      </c>
      <c r="P300" s="23" t="str">
        <f t="shared" ref="P300:P329" si="75">IF(E300&gt;0,VLOOKUP(E300,KSG,4,0),"")</f>
        <v>Инфекционные болезни</v>
      </c>
      <c r="Q300" s="23">
        <f t="shared" ref="Q300:Q329" si="76">IF(E300&gt;0,VLOOKUP(E300,KSG,5,0),"")</f>
        <v>0.65</v>
      </c>
      <c r="R300" s="63" t="s">
        <v>153</v>
      </c>
      <c r="S300" s="23">
        <f t="shared" ref="S300:S329" si="77">I300*J300</f>
        <v>17.7</v>
      </c>
    </row>
    <row r="301" spans="2:19" x14ac:dyDescent="0.25">
      <c r="B301" s="85">
        <v>150010</v>
      </c>
      <c r="C301" s="23" t="str">
        <f t="shared" si="65"/>
        <v>ГБУЗ "Ирафская ЦРБ"</v>
      </c>
      <c r="D301" s="23" t="str">
        <f t="shared" si="66"/>
        <v>КС</v>
      </c>
      <c r="E301" s="62">
        <v>20171061</v>
      </c>
      <c r="F301" s="23" t="str">
        <f t="shared" si="67"/>
        <v>Другие инфекционные и паразитарные болезни, взрослые</v>
      </c>
      <c r="G301" s="19">
        <v>65</v>
      </c>
      <c r="H301" s="19">
        <v>3</v>
      </c>
      <c r="I301" s="25">
        <f t="shared" si="68"/>
        <v>68</v>
      </c>
      <c r="J301" s="23">
        <f t="shared" si="69"/>
        <v>1.18</v>
      </c>
      <c r="K301" s="149">
        <f t="shared" si="70"/>
        <v>0.8</v>
      </c>
      <c r="L301" s="93">
        <f t="shared" si="71"/>
        <v>16906.095999999998</v>
      </c>
      <c r="M301" s="93">
        <f t="shared" si="72"/>
        <v>1098896.2399999998</v>
      </c>
      <c r="N301" s="93">
        <f t="shared" si="73"/>
        <v>50718.287999999993</v>
      </c>
      <c r="O301" s="93">
        <f t="shared" si="74"/>
        <v>1149614.5279999997</v>
      </c>
      <c r="P301" s="23" t="str">
        <f t="shared" si="75"/>
        <v>Инфекционные болезни</v>
      </c>
      <c r="Q301" s="23">
        <f t="shared" si="76"/>
        <v>0.65</v>
      </c>
      <c r="R301" s="63" t="s">
        <v>540</v>
      </c>
      <c r="S301" s="23">
        <f t="shared" si="77"/>
        <v>80.239999999999995</v>
      </c>
    </row>
    <row r="302" spans="2:19" x14ac:dyDescent="0.25">
      <c r="B302" s="14">
        <v>150007</v>
      </c>
      <c r="C302" s="23" t="str">
        <f t="shared" si="65"/>
        <v>ГБУЗ "Алагирская ЦРБ"</v>
      </c>
      <c r="D302" s="23" t="str">
        <f t="shared" si="66"/>
        <v>КС</v>
      </c>
      <c r="E302" s="62">
        <v>20171061</v>
      </c>
      <c r="F302" s="23" t="str">
        <f t="shared" si="67"/>
        <v>Другие инфекционные и паразитарные болезни, взрослые</v>
      </c>
      <c r="G302" s="19">
        <v>55</v>
      </c>
      <c r="H302" s="19">
        <v>3</v>
      </c>
      <c r="I302" s="25">
        <f t="shared" si="68"/>
        <v>58</v>
      </c>
      <c r="J302" s="23">
        <f t="shared" si="69"/>
        <v>1.18</v>
      </c>
      <c r="K302" s="149">
        <f t="shared" si="70"/>
        <v>0.875</v>
      </c>
      <c r="L302" s="93">
        <f t="shared" si="71"/>
        <v>18491.0425</v>
      </c>
      <c r="M302" s="93">
        <f t="shared" si="72"/>
        <v>1017007.3375</v>
      </c>
      <c r="N302" s="93">
        <f t="shared" si="73"/>
        <v>55473.127500000002</v>
      </c>
      <c r="O302" s="93">
        <f t="shared" si="74"/>
        <v>1072480.4650000001</v>
      </c>
      <c r="P302" s="23" t="str">
        <f t="shared" si="75"/>
        <v>Инфекционные болезни</v>
      </c>
      <c r="Q302" s="23">
        <f t="shared" si="76"/>
        <v>0.65</v>
      </c>
      <c r="R302" s="63" t="s">
        <v>153</v>
      </c>
      <c r="S302" s="23">
        <f t="shared" si="77"/>
        <v>68.44</v>
      </c>
    </row>
    <row r="303" spans="2:19" x14ac:dyDescent="0.25">
      <c r="B303" s="14">
        <v>150014</v>
      </c>
      <c r="C303" s="23" t="str">
        <f t="shared" si="65"/>
        <v>ГБУЗ "Правобережная ЦРКБ"</v>
      </c>
      <c r="D303" s="23" t="str">
        <f t="shared" si="66"/>
        <v>КС</v>
      </c>
      <c r="E303" s="62">
        <v>20171061</v>
      </c>
      <c r="F303" s="23" t="str">
        <f t="shared" si="67"/>
        <v>Другие инфекционные и паразитарные болезни, взрослые</v>
      </c>
      <c r="G303" s="19">
        <v>8</v>
      </c>
      <c r="H303" s="19">
        <v>0</v>
      </c>
      <c r="I303" s="25">
        <f t="shared" si="68"/>
        <v>8</v>
      </c>
      <c r="J303" s="23">
        <f t="shared" si="69"/>
        <v>1.18</v>
      </c>
      <c r="K303" s="149">
        <f t="shared" si="70"/>
        <v>0.95099999999999996</v>
      </c>
      <c r="L303" s="93">
        <f t="shared" si="71"/>
        <v>20097.121619999998</v>
      </c>
      <c r="M303" s="93">
        <f t="shared" si="72"/>
        <v>160776.97295999998</v>
      </c>
      <c r="N303" s="93">
        <f t="shared" si="73"/>
        <v>0</v>
      </c>
      <c r="O303" s="93">
        <f t="shared" si="74"/>
        <v>160776.97295999998</v>
      </c>
      <c r="P303" s="23" t="str">
        <f t="shared" si="75"/>
        <v>Инфекционные болезни</v>
      </c>
      <c r="Q303" s="23">
        <f t="shared" si="76"/>
        <v>0.65</v>
      </c>
      <c r="R303" s="63" t="s">
        <v>153</v>
      </c>
      <c r="S303" s="23">
        <f t="shared" si="77"/>
        <v>9.44</v>
      </c>
    </row>
    <row r="304" spans="2:19" x14ac:dyDescent="0.25">
      <c r="B304" s="85">
        <v>150030</v>
      </c>
      <c r="C304" s="23" t="str">
        <f t="shared" si="65"/>
        <v>ГБУЗ "РКВД"</v>
      </c>
      <c r="D304" s="23" t="str">
        <f t="shared" si="66"/>
        <v>КС</v>
      </c>
      <c r="E304" s="55">
        <v>20171062</v>
      </c>
      <c r="F304" s="23" t="str">
        <f t="shared" si="67"/>
        <v>Другие инфекционные и паразитарные болезни, дети</v>
      </c>
      <c r="G304" s="19">
        <v>6</v>
      </c>
      <c r="H304" s="19">
        <v>2</v>
      </c>
      <c r="I304" s="25">
        <f t="shared" si="68"/>
        <v>8</v>
      </c>
      <c r="J304" s="23">
        <f t="shared" si="69"/>
        <v>0.98</v>
      </c>
      <c r="K304" s="149">
        <f t="shared" si="70"/>
        <v>0.88</v>
      </c>
      <c r="L304" s="93">
        <f t="shared" si="71"/>
        <v>15444.721599999999</v>
      </c>
      <c r="M304" s="93">
        <f t="shared" si="72"/>
        <v>92668.329599999997</v>
      </c>
      <c r="N304" s="93">
        <f t="shared" si="73"/>
        <v>30889.443199999998</v>
      </c>
      <c r="O304" s="93">
        <f t="shared" si="74"/>
        <v>123557.77279999999</v>
      </c>
      <c r="P304" s="23" t="str">
        <f t="shared" si="75"/>
        <v>Инфекционные болезни</v>
      </c>
      <c r="Q304" s="23">
        <f t="shared" si="76"/>
        <v>0.65</v>
      </c>
      <c r="R304" s="63" t="s">
        <v>533</v>
      </c>
      <c r="S304" s="23">
        <f t="shared" si="77"/>
        <v>7.84</v>
      </c>
    </row>
    <row r="305" spans="2:19" x14ac:dyDescent="0.25">
      <c r="B305" s="85">
        <v>150112</v>
      </c>
      <c r="C305" s="23" t="str">
        <f t="shared" si="65"/>
        <v>ГБУЗ "Моздокская ЦРБ"</v>
      </c>
      <c r="D305" s="23" t="str">
        <f t="shared" si="66"/>
        <v>КС</v>
      </c>
      <c r="E305" s="55">
        <v>20171062</v>
      </c>
      <c r="F305" s="23" t="str">
        <f t="shared" si="67"/>
        <v>Другие инфекционные и паразитарные болезни, дети</v>
      </c>
      <c r="G305" s="19">
        <v>49</v>
      </c>
      <c r="H305" s="19">
        <v>1</v>
      </c>
      <c r="I305" s="25">
        <f t="shared" si="68"/>
        <v>50</v>
      </c>
      <c r="J305" s="23">
        <f t="shared" si="69"/>
        <v>0.98</v>
      </c>
      <c r="K305" s="149">
        <f t="shared" si="70"/>
        <v>0.88</v>
      </c>
      <c r="L305" s="93">
        <f t="shared" si="71"/>
        <v>15444.721599999999</v>
      </c>
      <c r="M305" s="93">
        <f t="shared" si="72"/>
        <v>756791.35839999991</v>
      </c>
      <c r="N305" s="93">
        <f t="shared" si="73"/>
        <v>15444.721599999999</v>
      </c>
      <c r="O305" s="93">
        <f t="shared" si="74"/>
        <v>772236.08</v>
      </c>
      <c r="P305" s="23" t="str">
        <f t="shared" si="75"/>
        <v>Инфекционные болезни</v>
      </c>
      <c r="Q305" s="23">
        <f t="shared" si="76"/>
        <v>0.65</v>
      </c>
      <c r="R305" s="63" t="s">
        <v>153</v>
      </c>
      <c r="S305" s="23">
        <f t="shared" si="77"/>
        <v>49</v>
      </c>
    </row>
    <row r="306" spans="2:19" ht="18.75" x14ac:dyDescent="0.3">
      <c r="B306" s="85">
        <v>150002</v>
      </c>
      <c r="C306" s="23" t="str">
        <f t="shared" si="65"/>
        <v>ГБУЗ "РДКБ"</v>
      </c>
      <c r="D306" s="23" t="str">
        <f t="shared" si="66"/>
        <v>КС</v>
      </c>
      <c r="E306" s="55">
        <v>20171062</v>
      </c>
      <c r="F306" s="23" t="str">
        <f t="shared" si="67"/>
        <v>Другие инфекционные и паразитарные болезни, дети</v>
      </c>
      <c r="G306" s="45">
        <v>200</v>
      </c>
      <c r="H306" s="45">
        <v>100</v>
      </c>
      <c r="I306" s="25">
        <f t="shared" si="68"/>
        <v>300</v>
      </c>
      <c r="J306" s="23">
        <f t="shared" si="69"/>
        <v>0.98</v>
      </c>
      <c r="K306" s="149">
        <f t="shared" si="70"/>
        <v>1</v>
      </c>
      <c r="L306" s="93">
        <f t="shared" si="71"/>
        <v>17550.82</v>
      </c>
      <c r="M306" s="93">
        <f t="shared" si="72"/>
        <v>3510164</v>
      </c>
      <c r="N306" s="93">
        <f t="shared" si="73"/>
        <v>1755082</v>
      </c>
      <c r="O306" s="93">
        <f t="shared" si="74"/>
        <v>5265246</v>
      </c>
      <c r="P306" s="23" t="str">
        <f t="shared" si="75"/>
        <v>Инфекционные болезни</v>
      </c>
      <c r="Q306" s="23">
        <f t="shared" si="76"/>
        <v>0.65</v>
      </c>
      <c r="R306" s="63" t="s">
        <v>153</v>
      </c>
      <c r="S306" s="23">
        <f t="shared" si="77"/>
        <v>294</v>
      </c>
    </row>
    <row r="307" spans="2:19" x14ac:dyDescent="0.25">
      <c r="B307" s="14">
        <v>150007</v>
      </c>
      <c r="C307" s="23" t="str">
        <f t="shared" si="65"/>
        <v>ГБУЗ "Алагирская ЦРБ"</v>
      </c>
      <c r="D307" s="23" t="str">
        <f t="shared" si="66"/>
        <v>КС</v>
      </c>
      <c r="E307" s="62">
        <v>20171062</v>
      </c>
      <c r="F307" s="23" t="str">
        <f t="shared" si="67"/>
        <v>Другие инфекционные и паразитарные болезни, дети</v>
      </c>
      <c r="G307" s="19">
        <v>10</v>
      </c>
      <c r="H307" s="19">
        <v>4</v>
      </c>
      <c r="I307" s="25">
        <f t="shared" si="68"/>
        <v>14</v>
      </c>
      <c r="J307" s="23">
        <f t="shared" si="69"/>
        <v>0.98</v>
      </c>
      <c r="K307" s="149">
        <f t="shared" si="70"/>
        <v>0.875</v>
      </c>
      <c r="L307" s="93">
        <f t="shared" si="71"/>
        <v>15356.967499999999</v>
      </c>
      <c r="M307" s="93">
        <f t="shared" si="72"/>
        <v>153569.67499999999</v>
      </c>
      <c r="N307" s="93">
        <f t="shared" si="73"/>
        <v>61427.869999999995</v>
      </c>
      <c r="O307" s="93">
        <f t="shared" si="74"/>
        <v>214997.54499999998</v>
      </c>
      <c r="P307" s="23" t="str">
        <f t="shared" si="75"/>
        <v>Инфекционные болезни</v>
      </c>
      <c r="Q307" s="23">
        <f t="shared" si="76"/>
        <v>0.65</v>
      </c>
      <c r="R307" s="63" t="s">
        <v>153</v>
      </c>
      <c r="S307" s="23">
        <f t="shared" si="77"/>
        <v>13.719999999999999</v>
      </c>
    </row>
    <row r="308" spans="2:19" x14ac:dyDescent="0.25">
      <c r="B308" s="14">
        <v>150014</v>
      </c>
      <c r="C308" s="23" t="str">
        <f t="shared" si="65"/>
        <v>ГБУЗ "Правобережная ЦРКБ"</v>
      </c>
      <c r="D308" s="23" t="str">
        <f t="shared" si="66"/>
        <v>КС</v>
      </c>
      <c r="E308" s="62">
        <v>20171062</v>
      </c>
      <c r="F308" s="23" t="str">
        <f t="shared" si="67"/>
        <v>Другие инфекционные и паразитарные болезни, дети</v>
      </c>
      <c r="G308" s="19">
        <v>4</v>
      </c>
      <c r="H308" s="19">
        <v>0</v>
      </c>
      <c r="I308" s="25">
        <f t="shared" si="68"/>
        <v>4</v>
      </c>
      <c r="J308" s="23">
        <f t="shared" si="69"/>
        <v>0.98</v>
      </c>
      <c r="K308" s="149">
        <f t="shared" si="70"/>
        <v>0.95099999999999996</v>
      </c>
      <c r="L308" s="93">
        <f t="shared" si="71"/>
        <v>16690.829819999999</v>
      </c>
      <c r="M308" s="93">
        <f t="shared" si="72"/>
        <v>66763.319279999996</v>
      </c>
      <c r="N308" s="93">
        <f t="shared" si="73"/>
        <v>0</v>
      </c>
      <c r="O308" s="93">
        <f t="shared" si="74"/>
        <v>66763.319279999996</v>
      </c>
      <c r="P308" s="23" t="str">
        <f t="shared" si="75"/>
        <v>Инфекционные болезни</v>
      </c>
      <c r="Q308" s="23">
        <f t="shared" si="76"/>
        <v>0.65</v>
      </c>
      <c r="R308" s="63" t="s">
        <v>153</v>
      </c>
      <c r="S308" s="23">
        <f t="shared" si="77"/>
        <v>3.92</v>
      </c>
    </row>
    <row r="309" spans="2:19" x14ac:dyDescent="0.25">
      <c r="B309" s="85">
        <v>150013</v>
      </c>
      <c r="C309" s="23" t="str">
        <f t="shared" si="65"/>
        <v>НУЗ "Узловая больница на ст. Владикавказ ОАО "РЖД"</v>
      </c>
      <c r="D309" s="23" t="str">
        <f t="shared" si="66"/>
        <v>КС</v>
      </c>
      <c r="E309" s="55">
        <v>20171063</v>
      </c>
      <c r="F309" s="23" t="str">
        <f t="shared" si="67"/>
        <v>Респираторные инфекции верхних дыхательных путей с осложнениями, взрослые</v>
      </c>
      <c r="G309" s="19">
        <v>61</v>
      </c>
      <c r="H309" s="19">
        <v>26</v>
      </c>
      <c r="I309" s="25">
        <f t="shared" si="68"/>
        <v>87</v>
      </c>
      <c r="J309" s="23">
        <f t="shared" si="69"/>
        <v>0.18</v>
      </c>
      <c r="K309" s="149">
        <f t="shared" si="70"/>
        <v>0.88</v>
      </c>
      <c r="L309" s="93">
        <f t="shared" si="71"/>
        <v>2836.7855999999997</v>
      </c>
      <c r="M309" s="93">
        <f t="shared" si="72"/>
        <v>173043.92159999997</v>
      </c>
      <c r="N309" s="93">
        <f t="shared" si="73"/>
        <v>73756.425599999988</v>
      </c>
      <c r="O309" s="93">
        <f t="shared" si="74"/>
        <v>246800.34719999996</v>
      </c>
      <c r="P309" s="23" t="str">
        <f t="shared" si="75"/>
        <v>Инфекционные болезни</v>
      </c>
      <c r="Q309" s="23">
        <f t="shared" si="76"/>
        <v>0.65</v>
      </c>
      <c r="R309" s="63" t="s">
        <v>309</v>
      </c>
      <c r="S309" s="23">
        <f t="shared" si="77"/>
        <v>15.66</v>
      </c>
    </row>
    <row r="310" spans="2:19" x14ac:dyDescent="0.25">
      <c r="B310" s="85">
        <v>150009</v>
      </c>
      <c r="C310" s="23" t="str">
        <f t="shared" si="65"/>
        <v>ГБУЗ "Ардонская ЦРБ"</v>
      </c>
      <c r="D310" s="23" t="str">
        <f t="shared" si="66"/>
        <v>КС</v>
      </c>
      <c r="E310" s="55">
        <v>20171063</v>
      </c>
      <c r="F310" s="23" t="str">
        <f t="shared" si="67"/>
        <v>Респираторные инфекции верхних дыхательных путей с осложнениями, взрослые</v>
      </c>
      <c r="G310" s="19">
        <v>5</v>
      </c>
      <c r="H310" s="19"/>
      <c r="I310" s="25">
        <f t="shared" si="68"/>
        <v>5</v>
      </c>
      <c r="J310" s="23">
        <f t="shared" si="69"/>
        <v>0.18</v>
      </c>
      <c r="K310" s="149">
        <f t="shared" si="70"/>
        <v>0.95099999999999996</v>
      </c>
      <c r="L310" s="93">
        <f t="shared" si="71"/>
        <v>3065.6626200000001</v>
      </c>
      <c r="M310" s="93">
        <f t="shared" si="72"/>
        <v>15328.313099999999</v>
      </c>
      <c r="N310" s="93">
        <f t="shared" si="73"/>
        <v>0</v>
      </c>
      <c r="O310" s="93">
        <f t="shared" si="74"/>
        <v>15328.313099999999</v>
      </c>
      <c r="P310" s="23" t="str">
        <f t="shared" si="75"/>
        <v>Инфекционные болезни</v>
      </c>
      <c r="Q310" s="23">
        <f t="shared" si="76"/>
        <v>0.65</v>
      </c>
      <c r="R310" s="63" t="s">
        <v>309</v>
      </c>
      <c r="S310" s="23">
        <f t="shared" si="77"/>
        <v>0.89999999999999991</v>
      </c>
    </row>
    <row r="311" spans="2:19" x14ac:dyDescent="0.25">
      <c r="B311" s="85">
        <v>150003</v>
      </c>
      <c r="C311" s="23" t="str">
        <f t="shared" si="65"/>
        <v>ГБУЗ "КБСП"</v>
      </c>
      <c r="D311" s="23" t="str">
        <f t="shared" si="66"/>
        <v>КС</v>
      </c>
      <c r="E311" s="87">
        <v>20171063</v>
      </c>
      <c r="F311" s="23" t="str">
        <f t="shared" si="67"/>
        <v>Респираторные инфекции верхних дыхательных путей с осложнениями, взрослые</v>
      </c>
      <c r="G311" s="19">
        <v>245</v>
      </c>
      <c r="H311" s="19">
        <v>105</v>
      </c>
      <c r="I311" s="25">
        <f t="shared" si="68"/>
        <v>350</v>
      </c>
      <c r="J311" s="23">
        <f t="shared" si="69"/>
        <v>0.18</v>
      </c>
      <c r="K311" s="149">
        <f t="shared" si="70"/>
        <v>1.4</v>
      </c>
      <c r="L311" s="93">
        <f t="shared" si="71"/>
        <v>4513.0680000000002</v>
      </c>
      <c r="M311" s="93">
        <f t="shared" si="72"/>
        <v>1105701.6600000001</v>
      </c>
      <c r="N311" s="93">
        <f t="shared" si="73"/>
        <v>473872.14</v>
      </c>
      <c r="O311" s="93">
        <f t="shared" si="74"/>
        <v>1579573.8000000003</v>
      </c>
      <c r="P311" s="23" t="str">
        <f t="shared" si="75"/>
        <v>Инфекционные болезни</v>
      </c>
      <c r="Q311" s="23">
        <f t="shared" si="76"/>
        <v>0.65</v>
      </c>
      <c r="R311" s="63" t="s">
        <v>153</v>
      </c>
      <c r="S311" s="23">
        <f t="shared" si="77"/>
        <v>63</v>
      </c>
    </row>
    <row r="312" spans="2:19" x14ac:dyDescent="0.25">
      <c r="B312" s="85">
        <v>150112</v>
      </c>
      <c r="C312" s="23" t="str">
        <f t="shared" si="65"/>
        <v>ГБУЗ "Моздокская ЦРБ"</v>
      </c>
      <c r="D312" s="23" t="str">
        <f t="shared" si="66"/>
        <v>КС</v>
      </c>
      <c r="E312" s="55">
        <v>20171063</v>
      </c>
      <c r="F312" s="23" t="str">
        <f t="shared" si="67"/>
        <v>Респираторные инфекции верхних дыхательных путей с осложнениями, взрослые</v>
      </c>
      <c r="G312" s="19">
        <v>2</v>
      </c>
      <c r="H312" s="19"/>
      <c r="I312" s="25">
        <f t="shared" si="68"/>
        <v>2</v>
      </c>
      <c r="J312" s="23">
        <f t="shared" si="69"/>
        <v>0.18</v>
      </c>
      <c r="K312" s="149">
        <f t="shared" si="70"/>
        <v>0.88</v>
      </c>
      <c r="L312" s="93">
        <f t="shared" si="71"/>
        <v>2836.7855999999997</v>
      </c>
      <c r="M312" s="93">
        <f t="shared" si="72"/>
        <v>5673.5711999999994</v>
      </c>
      <c r="N312" s="93">
        <f t="shared" si="73"/>
        <v>0</v>
      </c>
      <c r="O312" s="93">
        <f t="shared" si="74"/>
        <v>5673.5711999999994</v>
      </c>
      <c r="P312" s="23" t="str">
        <f t="shared" si="75"/>
        <v>Инфекционные болезни</v>
      </c>
      <c r="Q312" s="23">
        <f t="shared" si="76"/>
        <v>0.65</v>
      </c>
      <c r="R312" s="63" t="s">
        <v>309</v>
      </c>
      <c r="S312" s="23">
        <f t="shared" si="77"/>
        <v>0.36</v>
      </c>
    </row>
    <row r="313" spans="2:19" x14ac:dyDescent="0.25">
      <c r="B313" s="85">
        <v>150112</v>
      </c>
      <c r="C313" s="23" t="str">
        <f t="shared" si="65"/>
        <v>ГБУЗ "Моздокская ЦРБ"</v>
      </c>
      <c r="D313" s="23" t="str">
        <f t="shared" si="66"/>
        <v>КС</v>
      </c>
      <c r="E313" s="55">
        <v>20171063</v>
      </c>
      <c r="F313" s="23" t="str">
        <f t="shared" si="67"/>
        <v>Респираторные инфекции верхних дыхательных путей с осложнениями, взрослые</v>
      </c>
      <c r="G313" s="19">
        <v>149</v>
      </c>
      <c r="H313" s="19">
        <v>1</v>
      </c>
      <c r="I313" s="25">
        <f t="shared" si="68"/>
        <v>150</v>
      </c>
      <c r="J313" s="23">
        <f t="shared" si="69"/>
        <v>0.18</v>
      </c>
      <c r="K313" s="149">
        <f t="shared" si="70"/>
        <v>0.88</v>
      </c>
      <c r="L313" s="93">
        <f t="shared" si="71"/>
        <v>2836.7855999999997</v>
      </c>
      <c r="M313" s="93">
        <f t="shared" si="72"/>
        <v>422681.05439999996</v>
      </c>
      <c r="N313" s="93">
        <f t="shared" si="73"/>
        <v>2836.7855999999997</v>
      </c>
      <c r="O313" s="93">
        <f t="shared" si="74"/>
        <v>425517.83999999997</v>
      </c>
      <c r="P313" s="23" t="str">
        <f t="shared" si="75"/>
        <v>Инфекционные болезни</v>
      </c>
      <c r="Q313" s="23">
        <f t="shared" si="76"/>
        <v>0.65</v>
      </c>
      <c r="R313" s="63" t="s">
        <v>153</v>
      </c>
      <c r="S313" s="23">
        <f t="shared" si="77"/>
        <v>27</v>
      </c>
    </row>
    <row r="314" spans="2:19" x14ac:dyDescent="0.25">
      <c r="B314" s="85">
        <v>150112</v>
      </c>
      <c r="C314" s="23" t="str">
        <f t="shared" si="65"/>
        <v>ГБУЗ "Моздокская ЦРБ"</v>
      </c>
      <c r="D314" s="23" t="str">
        <f t="shared" si="66"/>
        <v>КС</v>
      </c>
      <c r="E314" s="55">
        <v>20171063</v>
      </c>
      <c r="F314" s="23" t="str">
        <f t="shared" si="67"/>
        <v>Респираторные инфекции верхних дыхательных путей с осложнениями, взрослые</v>
      </c>
      <c r="G314" s="37">
        <v>110</v>
      </c>
      <c r="H314" s="19">
        <v>0</v>
      </c>
      <c r="I314" s="25">
        <f t="shared" si="68"/>
        <v>110</v>
      </c>
      <c r="J314" s="23">
        <f t="shared" si="69"/>
        <v>0.18</v>
      </c>
      <c r="K314" s="149">
        <f t="shared" si="70"/>
        <v>0.88</v>
      </c>
      <c r="L314" s="93">
        <f t="shared" si="71"/>
        <v>2836.7855999999997</v>
      </c>
      <c r="M314" s="93">
        <f t="shared" si="72"/>
        <v>312046.41599999997</v>
      </c>
      <c r="N314" s="93">
        <f t="shared" si="73"/>
        <v>0</v>
      </c>
      <c r="O314" s="93">
        <f t="shared" si="74"/>
        <v>312046.41599999997</v>
      </c>
      <c r="P314" s="23" t="str">
        <f t="shared" si="75"/>
        <v>Инфекционные болезни</v>
      </c>
      <c r="Q314" s="23">
        <f t="shared" si="76"/>
        <v>0.65</v>
      </c>
      <c r="R314" s="63" t="s">
        <v>257</v>
      </c>
      <c r="S314" s="23">
        <f t="shared" si="77"/>
        <v>19.8</v>
      </c>
    </row>
    <row r="315" spans="2:19" ht="15.75" x14ac:dyDescent="0.25">
      <c r="B315" s="85">
        <v>150019</v>
      </c>
      <c r="C315" s="23" t="str">
        <f t="shared" si="65"/>
        <v>ГБУЗ "Дигорская ЦРБ"</v>
      </c>
      <c r="D315" s="23" t="str">
        <f t="shared" si="66"/>
        <v>КС</v>
      </c>
      <c r="E315" s="55">
        <v>20171063</v>
      </c>
      <c r="F315" s="23" t="str">
        <f t="shared" si="67"/>
        <v>Респираторные инфекции верхних дыхательных путей с осложнениями, взрослые</v>
      </c>
      <c r="G315" s="38">
        <v>90</v>
      </c>
      <c r="H315" s="38">
        <v>2</v>
      </c>
      <c r="I315" s="25">
        <f t="shared" si="68"/>
        <v>92</v>
      </c>
      <c r="J315" s="23">
        <f t="shared" si="69"/>
        <v>0.18</v>
      </c>
      <c r="K315" s="149">
        <f t="shared" si="70"/>
        <v>0.875</v>
      </c>
      <c r="L315" s="93">
        <f t="shared" si="71"/>
        <v>2820.6675</v>
      </c>
      <c r="M315" s="93">
        <f t="shared" si="72"/>
        <v>253860.07500000001</v>
      </c>
      <c r="N315" s="93">
        <f t="shared" si="73"/>
        <v>5641.335</v>
      </c>
      <c r="O315" s="93">
        <f t="shared" si="74"/>
        <v>259501.41</v>
      </c>
      <c r="P315" s="23" t="str">
        <f t="shared" si="75"/>
        <v>Инфекционные болезни</v>
      </c>
      <c r="Q315" s="23">
        <f t="shared" si="76"/>
        <v>0.65</v>
      </c>
      <c r="R315" s="63" t="s">
        <v>153</v>
      </c>
      <c r="S315" s="23">
        <f t="shared" si="77"/>
        <v>16.559999999999999</v>
      </c>
    </row>
    <row r="316" spans="2:19" x14ac:dyDescent="0.25">
      <c r="B316" s="85">
        <v>150001</v>
      </c>
      <c r="C316" s="23" t="str">
        <f t="shared" si="65"/>
        <v>ГБУЗ "РКБ"</v>
      </c>
      <c r="D316" s="23" t="str">
        <f t="shared" si="66"/>
        <v>КС</v>
      </c>
      <c r="E316" s="55">
        <v>20171063</v>
      </c>
      <c r="F316" s="23" t="str">
        <f t="shared" si="67"/>
        <v>Респираторные инфекции верхних дыхательных путей с осложнениями, взрослые</v>
      </c>
      <c r="G316" s="19">
        <v>39</v>
      </c>
      <c r="H316" s="19">
        <v>11</v>
      </c>
      <c r="I316" s="25">
        <f t="shared" si="68"/>
        <v>50</v>
      </c>
      <c r="J316" s="23">
        <f t="shared" si="69"/>
        <v>0.18</v>
      </c>
      <c r="K316" s="149">
        <f t="shared" si="70"/>
        <v>1</v>
      </c>
      <c r="L316" s="93">
        <f t="shared" si="71"/>
        <v>3223.62</v>
      </c>
      <c r="M316" s="93">
        <f t="shared" si="72"/>
        <v>125721.18</v>
      </c>
      <c r="N316" s="93">
        <f t="shared" si="73"/>
        <v>35459.82</v>
      </c>
      <c r="O316" s="93">
        <f t="shared" si="74"/>
        <v>161181</v>
      </c>
      <c r="P316" s="23" t="str">
        <f t="shared" si="75"/>
        <v>Инфекционные болезни</v>
      </c>
      <c r="Q316" s="23">
        <f t="shared" si="76"/>
        <v>0.65</v>
      </c>
      <c r="R316" s="63" t="s">
        <v>257</v>
      </c>
      <c r="S316" s="23">
        <f t="shared" si="77"/>
        <v>9</v>
      </c>
    </row>
    <row r="317" spans="2:19" x14ac:dyDescent="0.25">
      <c r="B317" s="14">
        <v>150007</v>
      </c>
      <c r="C317" s="23" t="str">
        <f t="shared" si="65"/>
        <v>ГБУЗ "Алагирская ЦРБ"</v>
      </c>
      <c r="D317" s="23" t="str">
        <f t="shared" si="66"/>
        <v>КС</v>
      </c>
      <c r="E317" s="62">
        <v>20171063</v>
      </c>
      <c r="F317" s="23" t="str">
        <f t="shared" si="67"/>
        <v>Респираторные инфекции верхних дыхательных путей с осложнениями, взрослые</v>
      </c>
      <c r="G317" s="19">
        <v>20</v>
      </c>
      <c r="H317" s="19">
        <v>5</v>
      </c>
      <c r="I317" s="25">
        <f t="shared" si="68"/>
        <v>25</v>
      </c>
      <c r="J317" s="23">
        <f t="shared" si="69"/>
        <v>0.18</v>
      </c>
      <c r="K317" s="149">
        <f t="shared" si="70"/>
        <v>0.875</v>
      </c>
      <c r="L317" s="93">
        <f t="shared" si="71"/>
        <v>2820.6675</v>
      </c>
      <c r="M317" s="93">
        <f t="shared" si="72"/>
        <v>56413.35</v>
      </c>
      <c r="N317" s="93">
        <f t="shared" si="73"/>
        <v>14103.3375</v>
      </c>
      <c r="O317" s="93">
        <f t="shared" si="74"/>
        <v>70516.6875</v>
      </c>
      <c r="P317" s="23" t="str">
        <f t="shared" si="75"/>
        <v>Инфекционные болезни</v>
      </c>
      <c r="Q317" s="23">
        <f t="shared" si="76"/>
        <v>0.65</v>
      </c>
      <c r="R317" s="63" t="s">
        <v>153</v>
      </c>
      <c r="S317" s="23">
        <f t="shared" si="77"/>
        <v>4.5</v>
      </c>
    </row>
    <row r="318" spans="2:19" x14ac:dyDescent="0.25">
      <c r="B318" s="14">
        <v>150014</v>
      </c>
      <c r="C318" s="23" t="str">
        <f t="shared" si="65"/>
        <v>ГБУЗ "Правобережная ЦРКБ"</v>
      </c>
      <c r="D318" s="23" t="str">
        <f t="shared" si="66"/>
        <v>КС</v>
      </c>
      <c r="E318" s="62">
        <v>20171063</v>
      </c>
      <c r="F318" s="23" t="str">
        <f t="shared" si="67"/>
        <v>Респираторные инфекции верхних дыхательных путей с осложнениями, взрослые</v>
      </c>
      <c r="G318" s="19">
        <v>95</v>
      </c>
      <c r="H318" s="19">
        <v>5</v>
      </c>
      <c r="I318" s="25">
        <f t="shared" si="68"/>
        <v>100</v>
      </c>
      <c r="J318" s="23">
        <f t="shared" si="69"/>
        <v>0.18</v>
      </c>
      <c r="K318" s="149">
        <f t="shared" si="70"/>
        <v>0.95099999999999996</v>
      </c>
      <c r="L318" s="93">
        <f t="shared" si="71"/>
        <v>3065.6626200000001</v>
      </c>
      <c r="M318" s="93">
        <f t="shared" si="72"/>
        <v>291237.94890000002</v>
      </c>
      <c r="N318" s="93">
        <f t="shared" si="73"/>
        <v>15328.313099999999</v>
      </c>
      <c r="O318" s="93">
        <f t="shared" si="74"/>
        <v>306566.26199999999</v>
      </c>
      <c r="P318" s="23" t="str">
        <f t="shared" si="75"/>
        <v>Инфекционные болезни</v>
      </c>
      <c r="Q318" s="23">
        <f t="shared" si="76"/>
        <v>0.65</v>
      </c>
      <c r="R318" s="63" t="s">
        <v>153</v>
      </c>
      <c r="S318" s="23">
        <f t="shared" si="77"/>
        <v>18</v>
      </c>
    </row>
    <row r="319" spans="2:19" x14ac:dyDescent="0.25">
      <c r="B319" s="85">
        <v>150009</v>
      </c>
      <c r="C319" s="23" t="str">
        <f t="shared" si="65"/>
        <v>ГБУЗ "Ардонская ЦРБ"</v>
      </c>
      <c r="D319" s="23" t="str">
        <f t="shared" si="66"/>
        <v>КС</v>
      </c>
      <c r="E319" s="55">
        <v>20171064</v>
      </c>
      <c r="F319" s="23" t="str">
        <f t="shared" si="67"/>
        <v>Респираторные инфекции верхних дыхательных путей, дети</v>
      </c>
      <c r="G319" s="19">
        <v>128</v>
      </c>
      <c r="H319" s="19">
        <v>5</v>
      </c>
      <c r="I319" s="25">
        <f t="shared" si="68"/>
        <v>133</v>
      </c>
      <c r="J319" s="23">
        <f t="shared" si="69"/>
        <v>0.5</v>
      </c>
      <c r="K319" s="149">
        <f t="shared" si="70"/>
        <v>0.95099999999999996</v>
      </c>
      <c r="L319" s="93">
        <f t="shared" si="71"/>
        <v>8515.7294999999995</v>
      </c>
      <c r="M319" s="93">
        <f t="shared" si="72"/>
        <v>1090013.3759999999</v>
      </c>
      <c r="N319" s="93">
        <f t="shared" si="73"/>
        <v>42578.647499999999</v>
      </c>
      <c r="O319" s="93">
        <f t="shared" si="74"/>
        <v>1132592.0234999999</v>
      </c>
      <c r="P319" s="23" t="str">
        <f t="shared" si="75"/>
        <v>Инфекционные болезни</v>
      </c>
      <c r="Q319" s="23">
        <f t="shared" si="76"/>
        <v>0.65</v>
      </c>
      <c r="R319" s="63" t="s">
        <v>277</v>
      </c>
      <c r="S319" s="23">
        <f t="shared" si="77"/>
        <v>66.5</v>
      </c>
    </row>
    <row r="320" spans="2:19" x14ac:dyDescent="0.25">
      <c r="B320" s="85">
        <v>150112</v>
      </c>
      <c r="C320" s="23" t="str">
        <f t="shared" si="65"/>
        <v>ГБУЗ "Моздокская ЦРБ"</v>
      </c>
      <c r="D320" s="23" t="str">
        <f t="shared" si="66"/>
        <v>КС</v>
      </c>
      <c r="E320" s="55">
        <v>20171064</v>
      </c>
      <c r="F320" s="23" t="str">
        <f t="shared" si="67"/>
        <v>Респираторные инфекции верхних дыхательных путей, дети</v>
      </c>
      <c r="G320" s="19">
        <v>149</v>
      </c>
      <c r="H320" s="19">
        <v>1</v>
      </c>
      <c r="I320" s="25">
        <f t="shared" si="68"/>
        <v>150</v>
      </c>
      <c r="J320" s="23">
        <f t="shared" si="69"/>
        <v>0.5</v>
      </c>
      <c r="K320" s="149">
        <f t="shared" si="70"/>
        <v>0.88</v>
      </c>
      <c r="L320" s="93">
        <f t="shared" si="71"/>
        <v>7879.96</v>
      </c>
      <c r="M320" s="93">
        <f t="shared" si="72"/>
        <v>1174114.04</v>
      </c>
      <c r="N320" s="93">
        <f t="shared" si="73"/>
        <v>7879.96</v>
      </c>
      <c r="O320" s="93">
        <f t="shared" si="74"/>
        <v>1181994</v>
      </c>
      <c r="P320" s="23" t="str">
        <f t="shared" si="75"/>
        <v>Инфекционные болезни</v>
      </c>
      <c r="Q320" s="23">
        <f t="shared" si="76"/>
        <v>0.65</v>
      </c>
      <c r="R320" s="63" t="s">
        <v>153</v>
      </c>
      <c r="S320" s="23">
        <f t="shared" si="77"/>
        <v>75</v>
      </c>
    </row>
    <row r="321" spans="2:19" x14ac:dyDescent="0.25">
      <c r="B321" s="85">
        <v>150112</v>
      </c>
      <c r="C321" s="23" t="str">
        <f t="shared" si="65"/>
        <v>ГБУЗ "Моздокская ЦРБ"</v>
      </c>
      <c r="D321" s="23" t="str">
        <f t="shared" si="66"/>
        <v>КС</v>
      </c>
      <c r="E321" s="55">
        <v>20171064</v>
      </c>
      <c r="F321" s="23" t="str">
        <f t="shared" si="67"/>
        <v>Респираторные инфекции верхних дыхательных путей, дети</v>
      </c>
      <c r="G321" s="19">
        <v>10</v>
      </c>
      <c r="H321" s="19"/>
      <c r="I321" s="25">
        <f t="shared" si="68"/>
        <v>10</v>
      </c>
      <c r="J321" s="23">
        <f t="shared" si="69"/>
        <v>0.5</v>
      </c>
      <c r="K321" s="149">
        <f t="shared" si="70"/>
        <v>0.88</v>
      </c>
      <c r="L321" s="93">
        <f t="shared" si="71"/>
        <v>7879.96</v>
      </c>
      <c r="M321" s="93">
        <f t="shared" si="72"/>
        <v>78799.600000000006</v>
      </c>
      <c r="N321" s="93">
        <f t="shared" si="73"/>
        <v>0</v>
      </c>
      <c r="O321" s="93">
        <f t="shared" si="74"/>
        <v>78799.600000000006</v>
      </c>
      <c r="P321" s="23" t="str">
        <f t="shared" si="75"/>
        <v>Инфекционные болезни</v>
      </c>
      <c r="Q321" s="23">
        <f t="shared" si="76"/>
        <v>0.65</v>
      </c>
      <c r="R321" s="63" t="s">
        <v>257</v>
      </c>
      <c r="S321" s="23">
        <f t="shared" si="77"/>
        <v>5</v>
      </c>
    </row>
    <row r="322" spans="2:19" x14ac:dyDescent="0.25">
      <c r="B322" s="85">
        <v>150112</v>
      </c>
      <c r="C322" s="23" t="str">
        <f t="shared" si="65"/>
        <v>ГБУЗ "Моздокская ЦРБ"</v>
      </c>
      <c r="D322" s="23" t="str">
        <f t="shared" si="66"/>
        <v>КС</v>
      </c>
      <c r="E322" s="55">
        <v>20171064</v>
      </c>
      <c r="F322" s="23" t="str">
        <f t="shared" si="67"/>
        <v>Респираторные инфекции верхних дыхательных путей, дети</v>
      </c>
      <c r="G322" s="19">
        <v>152</v>
      </c>
      <c r="H322" s="19"/>
      <c r="I322" s="25">
        <f t="shared" si="68"/>
        <v>152</v>
      </c>
      <c r="J322" s="23">
        <f t="shared" si="69"/>
        <v>0.5</v>
      </c>
      <c r="K322" s="149">
        <f t="shared" si="70"/>
        <v>0.88</v>
      </c>
      <c r="L322" s="93">
        <f t="shared" si="71"/>
        <v>7879.96</v>
      </c>
      <c r="M322" s="93">
        <f t="shared" si="72"/>
        <v>1197753.92</v>
      </c>
      <c r="N322" s="93">
        <f t="shared" si="73"/>
        <v>0</v>
      </c>
      <c r="O322" s="93">
        <f t="shared" si="74"/>
        <v>1197753.92</v>
      </c>
      <c r="P322" s="23" t="str">
        <f t="shared" si="75"/>
        <v>Инфекционные болезни</v>
      </c>
      <c r="Q322" s="23">
        <f t="shared" si="76"/>
        <v>0.65</v>
      </c>
      <c r="R322" s="63" t="s">
        <v>277</v>
      </c>
      <c r="S322" s="23">
        <f t="shared" si="77"/>
        <v>76</v>
      </c>
    </row>
    <row r="323" spans="2:19" ht="15.75" x14ac:dyDescent="0.25">
      <c r="B323" s="85">
        <v>150019</v>
      </c>
      <c r="C323" s="23" t="str">
        <f t="shared" si="65"/>
        <v>ГБУЗ "Дигорская ЦРБ"</v>
      </c>
      <c r="D323" s="23" t="str">
        <f t="shared" si="66"/>
        <v>КС</v>
      </c>
      <c r="E323" s="55">
        <v>20171064</v>
      </c>
      <c r="F323" s="23" t="str">
        <f t="shared" si="67"/>
        <v>Респираторные инфекции верхних дыхательных путей, дети</v>
      </c>
      <c r="G323" s="38">
        <v>45</v>
      </c>
      <c r="H323" s="38"/>
      <c r="I323" s="25">
        <f t="shared" si="68"/>
        <v>45</v>
      </c>
      <c r="J323" s="23">
        <f t="shared" si="69"/>
        <v>0.5</v>
      </c>
      <c r="K323" s="149">
        <f t="shared" si="70"/>
        <v>0.875</v>
      </c>
      <c r="L323" s="93">
        <f t="shared" si="71"/>
        <v>7835.1875</v>
      </c>
      <c r="M323" s="93">
        <f t="shared" si="72"/>
        <v>352583.4375</v>
      </c>
      <c r="N323" s="93">
        <f t="shared" si="73"/>
        <v>0</v>
      </c>
      <c r="O323" s="93">
        <f t="shared" si="74"/>
        <v>352583.4375</v>
      </c>
      <c r="P323" s="23" t="str">
        <f t="shared" si="75"/>
        <v>Инфекционные болезни</v>
      </c>
      <c r="Q323" s="23">
        <f t="shared" si="76"/>
        <v>0.65</v>
      </c>
      <c r="R323" s="63" t="s">
        <v>153</v>
      </c>
      <c r="S323" s="23">
        <f t="shared" si="77"/>
        <v>22.5</v>
      </c>
    </row>
    <row r="324" spans="2:19" ht="15.75" x14ac:dyDescent="0.25">
      <c r="B324" s="85">
        <v>150019</v>
      </c>
      <c r="C324" s="23" t="str">
        <f t="shared" si="65"/>
        <v>ГБУЗ "Дигорская ЦРБ"</v>
      </c>
      <c r="D324" s="23" t="str">
        <f t="shared" si="66"/>
        <v>КС</v>
      </c>
      <c r="E324" s="55">
        <v>20171064</v>
      </c>
      <c r="F324" s="23" t="str">
        <f t="shared" si="67"/>
        <v>Респираторные инфекции верхних дыхательных путей, дети</v>
      </c>
      <c r="G324" s="38">
        <v>160</v>
      </c>
      <c r="H324" s="38">
        <v>2</v>
      </c>
      <c r="I324" s="25">
        <f t="shared" si="68"/>
        <v>162</v>
      </c>
      <c r="J324" s="23">
        <f t="shared" si="69"/>
        <v>0.5</v>
      </c>
      <c r="K324" s="149">
        <f t="shared" si="70"/>
        <v>0.875</v>
      </c>
      <c r="L324" s="93">
        <f t="shared" si="71"/>
        <v>7835.1875</v>
      </c>
      <c r="M324" s="93">
        <f t="shared" si="72"/>
        <v>1253630</v>
      </c>
      <c r="N324" s="93">
        <f t="shared" si="73"/>
        <v>15670.375</v>
      </c>
      <c r="O324" s="93">
        <f t="shared" si="74"/>
        <v>1269300.375</v>
      </c>
      <c r="P324" s="23" t="str">
        <f t="shared" si="75"/>
        <v>Инфекционные болезни</v>
      </c>
      <c r="Q324" s="23">
        <f t="shared" si="76"/>
        <v>0.65</v>
      </c>
      <c r="R324" s="63" t="s">
        <v>277</v>
      </c>
      <c r="S324" s="23">
        <f t="shared" si="77"/>
        <v>81</v>
      </c>
    </row>
    <row r="325" spans="2:19" ht="18.75" x14ac:dyDescent="0.3">
      <c r="B325" s="85">
        <v>150002</v>
      </c>
      <c r="C325" s="23" t="str">
        <f t="shared" si="65"/>
        <v>ГБУЗ "РДКБ"</v>
      </c>
      <c r="D325" s="23" t="str">
        <f t="shared" si="66"/>
        <v>КС</v>
      </c>
      <c r="E325" s="55">
        <v>20171064</v>
      </c>
      <c r="F325" s="23" t="str">
        <f t="shared" si="67"/>
        <v>Респираторные инфекции верхних дыхательных путей, дети</v>
      </c>
      <c r="G325" s="45">
        <v>1150</v>
      </c>
      <c r="H325" s="45">
        <v>300</v>
      </c>
      <c r="I325" s="25">
        <f t="shared" si="68"/>
        <v>1450</v>
      </c>
      <c r="J325" s="23">
        <f t="shared" si="69"/>
        <v>0.5</v>
      </c>
      <c r="K325" s="149">
        <f t="shared" si="70"/>
        <v>1</v>
      </c>
      <c r="L325" s="93">
        <f t="shared" si="71"/>
        <v>8954.5</v>
      </c>
      <c r="M325" s="93">
        <f t="shared" si="72"/>
        <v>10297675</v>
      </c>
      <c r="N325" s="93">
        <f t="shared" si="73"/>
        <v>2686350</v>
      </c>
      <c r="O325" s="93">
        <f t="shared" si="74"/>
        <v>12984025</v>
      </c>
      <c r="P325" s="23" t="str">
        <f t="shared" si="75"/>
        <v>Инфекционные болезни</v>
      </c>
      <c r="Q325" s="23">
        <f t="shared" si="76"/>
        <v>0.65</v>
      </c>
      <c r="R325" s="63" t="s">
        <v>153</v>
      </c>
      <c r="S325" s="23">
        <f t="shared" si="77"/>
        <v>725</v>
      </c>
    </row>
    <row r="326" spans="2:19" ht="18.75" x14ac:dyDescent="0.3">
      <c r="B326" s="85">
        <v>150002</v>
      </c>
      <c r="C326" s="23" t="str">
        <f t="shared" si="65"/>
        <v>ГБУЗ "РДКБ"</v>
      </c>
      <c r="D326" s="23" t="str">
        <f t="shared" si="66"/>
        <v>КС</v>
      </c>
      <c r="E326" s="55">
        <v>20171064</v>
      </c>
      <c r="F326" s="23" t="str">
        <f t="shared" si="67"/>
        <v>Респираторные инфекции верхних дыхательных путей, дети</v>
      </c>
      <c r="G326" s="45">
        <v>40</v>
      </c>
      <c r="H326" s="45">
        <v>10</v>
      </c>
      <c r="I326" s="25">
        <f t="shared" si="68"/>
        <v>50</v>
      </c>
      <c r="J326" s="23">
        <f t="shared" si="69"/>
        <v>0.5</v>
      </c>
      <c r="K326" s="149">
        <f t="shared" si="70"/>
        <v>1</v>
      </c>
      <c r="L326" s="93">
        <f t="shared" si="71"/>
        <v>8954.5</v>
      </c>
      <c r="M326" s="93">
        <f t="shared" si="72"/>
        <v>358180</v>
      </c>
      <c r="N326" s="93">
        <f t="shared" si="73"/>
        <v>89545</v>
      </c>
      <c r="O326" s="93">
        <f t="shared" si="74"/>
        <v>447725</v>
      </c>
      <c r="P326" s="23" t="str">
        <f t="shared" si="75"/>
        <v>Инфекционные болезни</v>
      </c>
      <c r="Q326" s="23">
        <f t="shared" si="76"/>
        <v>0.65</v>
      </c>
      <c r="R326" s="63" t="s">
        <v>209</v>
      </c>
      <c r="S326" s="23">
        <f t="shared" si="77"/>
        <v>25</v>
      </c>
    </row>
    <row r="327" spans="2:19" x14ac:dyDescent="0.25">
      <c r="B327" s="85">
        <v>150010</v>
      </c>
      <c r="C327" s="23" t="str">
        <f t="shared" si="65"/>
        <v>ГБУЗ "Ирафская ЦРБ"</v>
      </c>
      <c r="D327" s="23" t="str">
        <f t="shared" si="66"/>
        <v>КС</v>
      </c>
      <c r="E327" s="62">
        <v>20171064</v>
      </c>
      <c r="F327" s="23" t="str">
        <f t="shared" si="67"/>
        <v>Респираторные инфекции верхних дыхательных путей, дети</v>
      </c>
      <c r="G327" s="19">
        <v>147</v>
      </c>
      <c r="H327" s="19">
        <v>3</v>
      </c>
      <c r="I327" s="25">
        <f t="shared" si="68"/>
        <v>150</v>
      </c>
      <c r="J327" s="23">
        <f t="shared" si="69"/>
        <v>0.5</v>
      </c>
      <c r="K327" s="149">
        <f t="shared" si="70"/>
        <v>0.8</v>
      </c>
      <c r="L327" s="93">
        <f t="shared" si="71"/>
        <v>7163.6</v>
      </c>
      <c r="M327" s="93">
        <f t="shared" si="72"/>
        <v>1053049.2</v>
      </c>
      <c r="N327" s="93">
        <f t="shared" si="73"/>
        <v>21490.800000000003</v>
      </c>
      <c r="O327" s="93">
        <f t="shared" si="74"/>
        <v>1074540</v>
      </c>
      <c r="P327" s="23" t="str">
        <f t="shared" si="75"/>
        <v>Инфекционные болезни</v>
      </c>
      <c r="Q327" s="23">
        <f t="shared" si="76"/>
        <v>0.65</v>
      </c>
      <c r="R327" s="63" t="s">
        <v>540</v>
      </c>
      <c r="S327" s="23">
        <f t="shared" si="77"/>
        <v>75</v>
      </c>
    </row>
    <row r="328" spans="2:19" x14ac:dyDescent="0.25">
      <c r="B328" s="14">
        <v>150014</v>
      </c>
      <c r="C328" s="23" t="str">
        <f t="shared" si="65"/>
        <v>ГБУЗ "Правобережная ЦРКБ"</v>
      </c>
      <c r="D328" s="23" t="str">
        <f t="shared" si="66"/>
        <v>КС</v>
      </c>
      <c r="E328" s="62">
        <v>20171064</v>
      </c>
      <c r="F328" s="23" t="str">
        <f t="shared" si="67"/>
        <v>Респираторные инфекции верхних дыхательных путей, дети</v>
      </c>
      <c r="G328" s="19">
        <v>100</v>
      </c>
      <c r="H328" s="19">
        <v>5</v>
      </c>
      <c r="I328" s="25">
        <f t="shared" si="68"/>
        <v>105</v>
      </c>
      <c r="J328" s="23">
        <f t="shared" si="69"/>
        <v>0.5</v>
      </c>
      <c r="K328" s="149">
        <f t="shared" si="70"/>
        <v>0.95099999999999996</v>
      </c>
      <c r="L328" s="93">
        <f t="shared" si="71"/>
        <v>8515.7294999999995</v>
      </c>
      <c r="M328" s="93">
        <f t="shared" si="72"/>
        <v>851572.95</v>
      </c>
      <c r="N328" s="93">
        <f t="shared" si="73"/>
        <v>42578.647499999999</v>
      </c>
      <c r="O328" s="93">
        <f t="shared" si="74"/>
        <v>894151.59749999992</v>
      </c>
      <c r="P328" s="23" t="str">
        <f t="shared" si="75"/>
        <v>Инфекционные болезни</v>
      </c>
      <c r="Q328" s="23">
        <f t="shared" si="76"/>
        <v>0.65</v>
      </c>
      <c r="R328" s="63" t="s">
        <v>277</v>
      </c>
      <c r="S328" s="23">
        <f t="shared" si="77"/>
        <v>52.5</v>
      </c>
    </row>
    <row r="329" spans="2:19" ht="18.75" x14ac:dyDescent="0.3">
      <c r="B329" s="85">
        <v>150002</v>
      </c>
      <c r="C329" s="23" t="str">
        <f t="shared" si="65"/>
        <v>ГБУЗ "РДКБ"</v>
      </c>
      <c r="D329" s="23" t="str">
        <f t="shared" si="66"/>
        <v>КС</v>
      </c>
      <c r="E329" s="55">
        <v>20171065</v>
      </c>
      <c r="F329" s="23" t="str">
        <f t="shared" si="67"/>
        <v>Грипп, вирус гриппа идентифицирован</v>
      </c>
      <c r="G329" s="45">
        <v>70</v>
      </c>
      <c r="H329" s="45">
        <v>30</v>
      </c>
      <c r="I329" s="25">
        <f t="shared" si="68"/>
        <v>100</v>
      </c>
      <c r="J329" s="23">
        <f t="shared" si="69"/>
        <v>1.01</v>
      </c>
      <c r="K329" s="149">
        <f t="shared" si="70"/>
        <v>1</v>
      </c>
      <c r="L329" s="93">
        <f t="shared" si="71"/>
        <v>18088.09</v>
      </c>
      <c r="M329" s="93">
        <f t="shared" si="72"/>
        <v>1266166.3</v>
      </c>
      <c r="N329" s="93">
        <f t="shared" si="73"/>
        <v>542642.69999999995</v>
      </c>
      <c r="O329" s="93">
        <f t="shared" si="74"/>
        <v>1808809</v>
      </c>
      <c r="P329" s="23" t="str">
        <f t="shared" si="75"/>
        <v>Инфекционные болезни</v>
      </c>
      <c r="Q329" s="23">
        <f t="shared" si="76"/>
        <v>0.65</v>
      </c>
      <c r="R329" s="63" t="s">
        <v>153</v>
      </c>
      <c r="S329" s="23">
        <f t="shared" si="77"/>
        <v>101</v>
      </c>
    </row>
    <row r="330" spans="2:19" x14ac:dyDescent="0.25">
      <c r="B330" s="85">
        <v>150001</v>
      </c>
      <c r="C330" s="23" t="str">
        <f t="shared" ref="C330:C360" si="78">IF(B330&gt;0,VLOOKUP(B330,LPU,2,0),"")</f>
        <v>ГБУЗ "РКБ"</v>
      </c>
      <c r="D330" s="23" t="str">
        <f t="shared" ref="D330:D360" si="79">IF(E330&gt;0,VLOOKUP(E330,KSG,6,0),"")</f>
        <v>КС</v>
      </c>
      <c r="E330" s="55">
        <v>20171067</v>
      </c>
      <c r="F330" s="23" t="str">
        <f t="shared" ref="F330:F360" si="80">IF(E330&gt;0,VLOOKUP(E330,KSG,2,0),"")</f>
        <v>Нестабильная стенокардия, инфаркт миокарда, легочная эмболия (уровень 1)</v>
      </c>
      <c r="G330" s="19">
        <v>358</v>
      </c>
      <c r="H330" s="19">
        <v>87</v>
      </c>
      <c r="I330" s="25">
        <f t="shared" ref="I330:I349" si="81">G330+H330</f>
        <v>445</v>
      </c>
      <c r="J330" s="23">
        <f t="shared" ref="J330:J360" si="82">IF(E330&gt;0,VLOOKUP(E330,KSG,3,0),"")</f>
        <v>1.42</v>
      </c>
      <c r="K330" s="149">
        <f t="shared" ref="K330:K360" si="83">IF(VLOOKUP(E330,KSG,7,0)=1,IF(D330="КС",VLOOKUP(B330,LPU,3,0),VLOOKUP(B330,LPU,4,0)),1)</f>
        <v>1</v>
      </c>
      <c r="L330" s="93">
        <f t="shared" ref="L330:L360" si="84">IF(D330="КС",K330*J330*$D$2,K330*J330*$D$3)</f>
        <v>25430.78</v>
      </c>
      <c r="M330" s="93">
        <f t="shared" ref="M330:M360" si="85">L330*G330</f>
        <v>9104219.2400000002</v>
      </c>
      <c r="N330" s="93">
        <f t="shared" ref="N330:N360" si="86">L330*H330</f>
        <v>2212477.86</v>
      </c>
      <c r="O330" s="93">
        <f t="shared" ref="O330:O360" si="87">M330+N330</f>
        <v>11316697.1</v>
      </c>
      <c r="P330" s="23" t="str">
        <f t="shared" ref="P330:P360" si="88">IF(E330&gt;0,VLOOKUP(E330,KSG,4,0),"")</f>
        <v>Кардиология</v>
      </c>
      <c r="Q330" s="23">
        <f t="shared" ref="Q330:Q360" si="89">IF(E330&gt;0,VLOOKUP(E330,KSG,5,0),"")</f>
        <v>1.49</v>
      </c>
      <c r="R330" s="63" t="s">
        <v>166</v>
      </c>
      <c r="S330" s="23">
        <f t="shared" ref="S330:S360" si="90">I330*J330</f>
        <v>631.9</v>
      </c>
    </row>
    <row r="331" spans="2:19" x14ac:dyDescent="0.25">
      <c r="B331" s="85">
        <v>150001</v>
      </c>
      <c r="C331" s="23" t="str">
        <f t="shared" si="78"/>
        <v>ГБУЗ "РКБ"</v>
      </c>
      <c r="D331" s="23" t="str">
        <f t="shared" si="79"/>
        <v>КС</v>
      </c>
      <c r="E331" s="55">
        <v>20171068</v>
      </c>
      <c r="F331" s="23" t="str">
        <f t="shared" si="80"/>
        <v>Нестабильная стенокардия, инфаркт миокарда, легочная эмболия (уровень 2)</v>
      </c>
      <c r="G331" s="19">
        <v>265</v>
      </c>
      <c r="H331" s="19">
        <v>70</v>
      </c>
      <c r="I331" s="25">
        <f t="shared" si="81"/>
        <v>335</v>
      </c>
      <c r="J331" s="23">
        <f t="shared" si="82"/>
        <v>2.81</v>
      </c>
      <c r="K331" s="149">
        <f t="shared" si="83"/>
        <v>1</v>
      </c>
      <c r="L331" s="93">
        <f t="shared" si="84"/>
        <v>50324.29</v>
      </c>
      <c r="M331" s="93">
        <f t="shared" si="85"/>
        <v>13335936.85</v>
      </c>
      <c r="N331" s="93">
        <f t="shared" si="86"/>
        <v>3522700.3000000003</v>
      </c>
      <c r="O331" s="93">
        <f t="shared" si="87"/>
        <v>16858637.149999999</v>
      </c>
      <c r="P331" s="23" t="str">
        <f t="shared" si="88"/>
        <v>Кардиология</v>
      </c>
      <c r="Q331" s="23">
        <f t="shared" si="89"/>
        <v>1.49</v>
      </c>
      <c r="R331" s="63" t="s">
        <v>166</v>
      </c>
      <c r="S331" s="23">
        <f t="shared" si="90"/>
        <v>941.35</v>
      </c>
    </row>
    <row r="332" spans="2:19" x14ac:dyDescent="0.25">
      <c r="B332" s="85">
        <v>150001</v>
      </c>
      <c r="C332" s="23" t="str">
        <f t="shared" si="78"/>
        <v>ГБУЗ "РКБ"</v>
      </c>
      <c r="D332" s="23" t="str">
        <f t="shared" si="79"/>
        <v>КС</v>
      </c>
      <c r="E332" s="55">
        <v>20171069</v>
      </c>
      <c r="F332" s="23" t="str">
        <f t="shared" si="80"/>
        <v xml:space="preserve"> Инфаркт миокарда, легочная эмболия, лечение с применением тромболитической терапии </v>
      </c>
      <c r="G332" s="19">
        <v>117</v>
      </c>
      <c r="H332" s="19">
        <v>33</v>
      </c>
      <c r="I332" s="25">
        <f t="shared" si="81"/>
        <v>150</v>
      </c>
      <c r="J332" s="23">
        <f t="shared" si="82"/>
        <v>3.48</v>
      </c>
      <c r="K332" s="149">
        <f t="shared" si="83"/>
        <v>1</v>
      </c>
      <c r="L332" s="93">
        <f t="shared" si="84"/>
        <v>62323.32</v>
      </c>
      <c r="M332" s="93">
        <f t="shared" si="85"/>
        <v>7291828.4400000004</v>
      </c>
      <c r="N332" s="93">
        <f t="shared" si="86"/>
        <v>2056669.56</v>
      </c>
      <c r="O332" s="93">
        <f t="shared" si="87"/>
        <v>9348498</v>
      </c>
      <c r="P332" s="23" t="str">
        <f t="shared" si="88"/>
        <v>Кардиология</v>
      </c>
      <c r="Q332" s="23">
        <f t="shared" si="89"/>
        <v>1.49</v>
      </c>
      <c r="R332" s="63" t="s">
        <v>166</v>
      </c>
      <c r="S332" s="23">
        <f t="shared" si="90"/>
        <v>522</v>
      </c>
    </row>
    <row r="333" spans="2:19" x14ac:dyDescent="0.25">
      <c r="B333" s="85">
        <v>150001</v>
      </c>
      <c r="C333" s="23" t="str">
        <f t="shared" si="78"/>
        <v>ГБУЗ "РКБ"</v>
      </c>
      <c r="D333" s="23" t="str">
        <f t="shared" si="79"/>
        <v>КС</v>
      </c>
      <c r="E333" s="55">
        <v>20171070</v>
      </c>
      <c r="F333" s="23" t="str">
        <f t="shared" si="80"/>
        <v>Нарушения ритма и проводимости (уровень 1)</v>
      </c>
      <c r="G333" s="19">
        <v>8</v>
      </c>
      <c r="H333" s="19">
        <v>2</v>
      </c>
      <c r="I333" s="25">
        <f t="shared" si="81"/>
        <v>10</v>
      </c>
      <c r="J333" s="23">
        <f t="shared" si="82"/>
        <v>1.1200000000000001</v>
      </c>
      <c r="K333" s="149">
        <f t="shared" si="83"/>
        <v>1</v>
      </c>
      <c r="L333" s="93">
        <f t="shared" si="84"/>
        <v>20058.080000000002</v>
      </c>
      <c r="M333" s="93">
        <f t="shared" si="85"/>
        <v>160464.64000000001</v>
      </c>
      <c r="N333" s="93">
        <f t="shared" si="86"/>
        <v>40116.160000000003</v>
      </c>
      <c r="O333" s="93">
        <f t="shared" si="87"/>
        <v>200580.80000000002</v>
      </c>
      <c r="P333" s="23" t="str">
        <f t="shared" si="88"/>
        <v>Кардиология</v>
      </c>
      <c r="Q333" s="23">
        <f t="shared" si="89"/>
        <v>1.49</v>
      </c>
      <c r="R333" s="63" t="s">
        <v>166</v>
      </c>
      <c r="S333" s="23">
        <f t="shared" si="90"/>
        <v>11.200000000000001</v>
      </c>
    </row>
    <row r="334" spans="2:19" x14ac:dyDescent="0.25">
      <c r="B334" s="85">
        <v>150001</v>
      </c>
      <c r="C334" s="23" t="str">
        <f t="shared" si="78"/>
        <v>ГБУЗ "РКБ"</v>
      </c>
      <c r="D334" s="23" t="str">
        <f t="shared" si="79"/>
        <v>КС</v>
      </c>
      <c r="E334" s="55">
        <v>20171072</v>
      </c>
      <c r="F334" s="23" t="str">
        <f t="shared" si="80"/>
        <v>Эндокардит, миокардит, перикардит, кардиомиопатии (уровень 1)</v>
      </c>
      <c r="G334" s="19">
        <v>78</v>
      </c>
      <c r="H334" s="19">
        <v>22</v>
      </c>
      <c r="I334" s="25">
        <f t="shared" si="81"/>
        <v>100</v>
      </c>
      <c r="J334" s="23">
        <f t="shared" si="82"/>
        <v>1.42</v>
      </c>
      <c r="K334" s="149">
        <f t="shared" si="83"/>
        <v>1</v>
      </c>
      <c r="L334" s="93">
        <f t="shared" si="84"/>
        <v>25430.78</v>
      </c>
      <c r="M334" s="93">
        <f t="shared" si="85"/>
        <v>1983600.8399999999</v>
      </c>
      <c r="N334" s="93">
        <f t="shared" si="86"/>
        <v>559477.15999999992</v>
      </c>
      <c r="O334" s="93">
        <f t="shared" si="87"/>
        <v>2543078</v>
      </c>
      <c r="P334" s="23" t="str">
        <f t="shared" si="88"/>
        <v>Кардиология</v>
      </c>
      <c r="Q334" s="23">
        <f t="shared" si="89"/>
        <v>1.49</v>
      </c>
      <c r="R334" s="63" t="s">
        <v>166</v>
      </c>
      <c r="S334" s="23">
        <f t="shared" si="90"/>
        <v>142</v>
      </c>
    </row>
    <row r="335" spans="2:19" ht="18.75" x14ac:dyDescent="0.3">
      <c r="B335" s="85">
        <v>150002</v>
      </c>
      <c r="C335" s="23" t="str">
        <f t="shared" si="78"/>
        <v>ГБУЗ "РДКБ"</v>
      </c>
      <c r="D335" s="23" t="str">
        <f t="shared" si="79"/>
        <v>КС</v>
      </c>
      <c r="E335" s="55">
        <v>20171070</v>
      </c>
      <c r="F335" s="23" t="str">
        <f t="shared" si="80"/>
        <v>Нарушения ритма и проводимости (уровень 1)</v>
      </c>
      <c r="G335" s="45">
        <v>5</v>
      </c>
      <c r="H335" s="45">
        <v>1</v>
      </c>
      <c r="I335" s="25">
        <f t="shared" si="81"/>
        <v>6</v>
      </c>
      <c r="J335" s="23">
        <f t="shared" si="82"/>
        <v>1.1200000000000001</v>
      </c>
      <c r="K335" s="149">
        <f t="shared" si="83"/>
        <v>1</v>
      </c>
      <c r="L335" s="93">
        <f t="shared" si="84"/>
        <v>20058.080000000002</v>
      </c>
      <c r="M335" s="93">
        <f t="shared" si="85"/>
        <v>100290.40000000001</v>
      </c>
      <c r="N335" s="93">
        <f t="shared" si="86"/>
        <v>20058.080000000002</v>
      </c>
      <c r="O335" s="93">
        <f t="shared" si="87"/>
        <v>120348.48000000001</v>
      </c>
      <c r="P335" s="23" t="str">
        <f t="shared" si="88"/>
        <v>Кардиология</v>
      </c>
      <c r="Q335" s="23">
        <f t="shared" si="89"/>
        <v>1.49</v>
      </c>
      <c r="R335" s="63" t="s">
        <v>123</v>
      </c>
      <c r="S335" s="23">
        <f t="shared" si="90"/>
        <v>6.7200000000000006</v>
      </c>
    </row>
    <row r="336" spans="2:19" ht="18.75" x14ac:dyDescent="0.3">
      <c r="B336" s="85">
        <v>150002</v>
      </c>
      <c r="C336" s="23" t="str">
        <f t="shared" si="78"/>
        <v>ГБУЗ "РДКБ"</v>
      </c>
      <c r="D336" s="23" t="str">
        <f t="shared" si="79"/>
        <v>КС</v>
      </c>
      <c r="E336" s="55">
        <v>20171071</v>
      </c>
      <c r="F336" s="23" t="str">
        <f t="shared" si="80"/>
        <v>Нарушения ритма и проводимости (уровень 2)</v>
      </c>
      <c r="G336" s="45">
        <v>2</v>
      </c>
      <c r="H336" s="45">
        <v>1</v>
      </c>
      <c r="I336" s="25">
        <f t="shared" si="81"/>
        <v>3</v>
      </c>
      <c r="J336" s="23">
        <f t="shared" si="82"/>
        <v>2.0099999999999998</v>
      </c>
      <c r="K336" s="149">
        <f t="shared" si="83"/>
        <v>1</v>
      </c>
      <c r="L336" s="93">
        <f t="shared" si="84"/>
        <v>35997.089999999997</v>
      </c>
      <c r="M336" s="93">
        <f t="shared" si="85"/>
        <v>71994.179999999993</v>
      </c>
      <c r="N336" s="93">
        <f t="shared" si="86"/>
        <v>35997.089999999997</v>
      </c>
      <c r="O336" s="93">
        <f t="shared" si="87"/>
        <v>107991.26999999999</v>
      </c>
      <c r="P336" s="23" t="str">
        <f t="shared" si="88"/>
        <v>Кардиология</v>
      </c>
      <c r="Q336" s="23">
        <f t="shared" si="89"/>
        <v>1.49</v>
      </c>
      <c r="R336" s="63" t="s">
        <v>123</v>
      </c>
      <c r="S336" s="23">
        <f t="shared" si="90"/>
        <v>6.0299999999999994</v>
      </c>
    </row>
    <row r="337" spans="2:19" ht="18.75" x14ac:dyDescent="0.3">
      <c r="B337" s="85">
        <v>150002</v>
      </c>
      <c r="C337" s="23" t="str">
        <f t="shared" si="78"/>
        <v>ГБУЗ "РДКБ"</v>
      </c>
      <c r="D337" s="23" t="str">
        <f t="shared" si="79"/>
        <v>КС</v>
      </c>
      <c r="E337" s="55">
        <v>20171072</v>
      </c>
      <c r="F337" s="23" t="str">
        <f t="shared" si="80"/>
        <v>Эндокардит, миокардит, перикардит, кардиомиопатии (уровень 1)</v>
      </c>
      <c r="G337" s="45">
        <v>8</v>
      </c>
      <c r="H337" s="45">
        <v>2</v>
      </c>
      <c r="I337" s="25">
        <f t="shared" si="81"/>
        <v>10</v>
      </c>
      <c r="J337" s="23">
        <f t="shared" si="82"/>
        <v>1.42</v>
      </c>
      <c r="K337" s="149">
        <f t="shared" si="83"/>
        <v>1</v>
      </c>
      <c r="L337" s="93">
        <f t="shared" si="84"/>
        <v>25430.78</v>
      </c>
      <c r="M337" s="93">
        <f t="shared" si="85"/>
        <v>203446.24</v>
      </c>
      <c r="N337" s="93">
        <f t="shared" si="86"/>
        <v>50861.56</v>
      </c>
      <c r="O337" s="93">
        <f t="shared" si="87"/>
        <v>254307.8</v>
      </c>
      <c r="P337" s="23" t="str">
        <f t="shared" si="88"/>
        <v>Кардиология</v>
      </c>
      <c r="Q337" s="23">
        <f t="shared" si="89"/>
        <v>1.49</v>
      </c>
      <c r="R337" s="63" t="s">
        <v>123</v>
      </c>
      <c r="S337" s="23">
        <f t="shared" si="90"/>
        <v>14.2</v>
      </c>
    </row>
    <row r="338" spans="2:19" ht="18.75" x14ac:dyDescent="0.3">
      <c r="B338" s="85">
        <v>150002</v>
      </c>
      <c r="C338" s="23" t="str">
        <f t="shared" si="78"/>
        <v>ГБУЗ "РДКБ"</v>
      </c>
      <c r="D338" s="23" t="str">
        <f t="shared" si="79"/>
        <v>КС</v>
      </c>
      <c r="E338" s="55">
        <v>20171073</v>
      </c>
      <c r="F338" s="23" t="str">
        <f t="shared" si="80"/>
        <v>Эндокардит, миокардит, перикардит, кардиомиопатии (уровень 2)</v>
      </c>
      <c r="G338" s="45">
        <v>1</v>
      </c>
      <c r="H338" s="45"/>
      <c r="I338" s="25">
        <f t="shared" si="81"/>
        <v>1</v>
      </c>
      <c r="J338" s="23">
        <f t="shared" si="82"/>
        <v>2.38</v>
      </c>
      <c r="K338" s="149">
        <f t="shared" si="83"/>
        <v>1</v>
      </c>
      <c r="L338" s="93">
        <f t="shared" si="84"/>
        <v>42623.42</v>
      </c>
      <c r="M338" s="93">
        <f t="shared" si="85"/>
        <v>42623.42</v>
      </c>
      <c r="N338" s="93">
        <f t="shared" si="86"/>
        <v>0</v>
      </c>
      <c r="O338" s="93">
        <f t="shared" si="87"/>
        <v>42623.42</v>
      </c>
      <c r="P338" s="23" t="str">
        <f t="shared" si="88"/>
        <v>Кардиология</v>
      </c>
      <c r="Q338" s="23">
        <f t="shared" si="89"/>
        <v>1.49</v>
      </c>
      <c r="R338" s="63" t="s">
        <v>123</v>
      </c>
      <c r="S338" s="23">
        <f t="shared" si="90"/>
        <v>2.38</v>
      </c>
    </row>
    <row r="339" spans="2:19" x14ac:dyDescent="0.25">
      <c r="B339" s="85">
        <v>150003</v>
      </c>
      <c r="C339" s="23" t="str">
        <f t="shared" si="78"/>
        <v>ГБУЗ "КБСП"</v>
      </c>
      <c r="D339" s="23" t="str">
        <f t="shared" si="79"/>
        <v>КС</v>
      </c>
      <c r="E339" s="87">
        <v>20171067</v>
      </c>
      <c r="F339" s="23" t="str">
        <f t="shared" si="80"/>
        <v>Нестабильная стенокардия, инфаркт миокарда, легочная эмболия (уровень 1)</v>
      </c>
      <c r="G339" s="19">
        <v>50</v>
      </c>
      <c r="H339" s="19">
        <v>21</v>
      </c>
      <c r="I339" s="25">
        <f t="shared" si="81"/>
        <v>71</v>
      </c>
      <c r="J339" s="23">
        <f t="shared" si="82"/>
        <v>1.42</v>
      </c>
      <c r="K339" s="149">
        <f t="shared" si="83"/>
        <v>1.4</v>
      </c>
      <c r="L339" s="93">
        <f t="shared" si="84"/>
        <v>35603.091999999997</v>
      </c>
      <c r="M339" s="93">
        <f t="shared" si="85"/>
        <v>1780154.5999999999</v>
      </c>
      <c r="N339" s="93">
        <f t="shared" si="86"/>
        <v>747664.93199999991</v>
      </c>
      <c r="O339" s="93">
        <f t="shared" si="87"/>
        <v>2527819.5319999997</v>
      </c>
      <c r="P339" s="23" t="str">
        <f t="shared" si="88"/>
        <v>Кардиология</v>
      </c>
      <c r="Q339" s="23">
        <f t="shared" si="89"/>
        <v>1.49</v>
      </c>
      <c r="R339" s="63" t="s">
        <v>309</v>
      </c>
      <c r="S339" s="23">
        <f t="shared" si="90"/>
        <v>100.82</v>
      </c>
    </row>
    <row r="340" spans="2:19" x14ac:dyDescent="0.25">
      <c r="B340" s="85">
        <v>150003</v>
      </c>
      <c r="C340" s="23" t="str">
        <f t="shared" si="78"/>
        <v>ГБУЗ "КБСП"</v>
      </c>
      <c r="D340" s="23" t="str">
        <f t="shared" si="79"/>
        <v>КС</v>
      </c>
      <c r="E340" s="87">
        <v>20171070</v>
      </c>
      <c r="F340" s="23" t="str">
        <f t="shared" si="80"/>
        <v>Нарушения ритма и проводимости (уровень 1)</v>
      </c>
      <c r="G340" s="19">
        <v>1</v>
      </c>
      <c r="H340" s="19">
        <v>1</v>
      </c>
      <c r="I340" s="25">
        <f t="shared" si="81"/>
        <v>2</v>
      </c>
      <c r="J340" s="23">
        <f t="shared" si="82"/>
        <v>1.1200000000000001</v>
      </c>
      <c r="K340" s="149">
        <f t="shared" si="83"/>
        <v>1.4</v>
      </c>
      <c r="L340" s="93">
        <f t="shared" si="84"/>
        <v>28081.312000000002</v>
      </c>
      <c r="M340" s="93">
        <f t="shared" si="85"/>
        <v>28081.312000000002</v>
      </c>
      <c r="N340" s="93">
        <f t="shared" si="86"/>
        <v>28081.312000000002</v>
      </c>
      <c r="O340" s="93">
        <f t="shared" si="87"/>
        <v>56162.624000000003</v>
      </c>
      <c r="P340" s="23" t="str">
        <f t="shared" si="88"/>
        <v>Кардиология</v>
      </c>
      <c r="Q340" s="23">
        <f t="shared" si="89"/>
        <v>1.49</v>
      </c>
      <c r="R340" s="63" t="s">
        <v>309</v>
      </c>
      <c r="S340" s="23">
        <f t="shared" si="90"/>
        <v>2.2400000000000002</v>
      </c>
    </row>
    <row r="341" spans="2:19" x14ac:dyDescent="0.25">
      <c r="B341" s="85">
        <v>150003</v>
      </c>
      <c r="C341" s="23" t="str">
        <f t="shared" si="78"/>
        <v>ГБУЗ "КБСП"</v>
      </c>
      <c r="D341" s="23" t="str">
        <f t="shared" si="79"/>
        <v>КС</v>
      </c>
      <c r="E341" s="87">
        <v>20171073</v>
      </c>
      <c r="F341" s="23" t="str">
        <f t="shared" si="80"/>
        <v>Эндокардит, миокардит, перикардит, кардиомиопатии (уровень 2)</v>
      </c>
      <c r="G341" s="19">
        <v>9</v>
      </c>
      <c r="H341" s="19">
        <v>4</v>
      </c>
      <c r="I341" s="25">
        <f t="shared" si="81"/>
        <v>13</v>
      </c>
      <c r="J341" s="23">
        <f t="shared" si="82"/>
        <v>2.38</v>
      </c>
      <c r="K341" s="149">
        <f t="shared" si="83"/>
        <v>1.4</v>
      </c>
      <c r="L341" s="93">
        <f t="shared" si="84"/>
        <v>59672.788</v>
      </c>
      <c r="M341" s="93">
        <f t="shared" si="85"/>
        <v>537055.09199999995</v>
      </c>
      <c r="N341" s="93">
        <f t="shared" si="86"/>
        <v>238691.152</v>
      </c>
      <c r="O341" s="93">
        <f t="shared" si="87"/>
        <v>775746.24399999995</v>
      </c>
      <c r="P341" s="23" t="str">
        <f t="shared" si="88"/>
        <v>Кардиология</v>
      </c>
      <c r="Q341" s="23">
        <f t="shared" si="89"/>
        <v>1.49</v>
      </c>
      <c r="R341" s="63" t="s">
        <v>309</v>
      </c>
      <c r="S341" s="23">
        <f t="shared" si="90"/>
        <v>30.939999999999998</v>
      </c>
    </row>
    <row r="342" spans="2:19" x14ac:dyDescent="0.25">
      <c r="B342" s="14">
        <v>150007</v>
      </c>
      <c r="C342" s="23" t="str">
        <f t="shared" si="78"/>
        <v>ГБУЗ "Алагирская ЦРБ"</v>
      </c>
      <c r="D342" s="23" t="str">
        <f t="shared" si="79"/>
        <v>КС</v>
      </c>
      <c r="E342" s="62">
        <v>20171070</v>
      </c>
      <c r="F342" s="23" t="str">
        <f t="shared" si="80"/>
        <v>Нарушения ритма и проводимости (уровень 1)</v>
      </c>
      <c r="G342" s="19">
        <v>90</v>
      </c>
      <c r="H342" s="19">
        <v>10</v>
      </c>
      <c r="I342" s="25">
        <f t="shared" si="81"/>
        <v>100</v>
      </c>
      <c r="J342" s="23">
        <f t="shared" si="82"/>
        <v>1.1200000000000001</v>
      </c>
      <c r="K342" s="149">
        <f t="shared" si="83"/>
        <v>0.875</v>
      </c>
      <c r="L342" s="93">
        <f t="shared" si="84"/>
        <v>17550.820000000003</v>
      </c>
      <c r="M342" s="93">
        <f t="shared" si="85"/>
        <v>1579573.8000000003</v>
      </c>
      <c r="N342" s="93">
        <f t="shared" si="86"/>
        <v>175508.20000000004</v>
      </c>
      <c r="O342" s="93">
        <f t="shared" si="87"/>
        <v>1755082.0000000002</v>
      </c>
      <c r="P342" s="23" t="str">
        <f t="shared" si="88"/>
        <v>Кардиология</v>
      </c>
      <c r="Q342" s="23">
        <f t="shared" si="89"/>
        <v>1.49</v>
      </c>
      <c r="R342" s="63" t="s">
        <v>309</v>
      </c>
      <c r="S342" s="23">
        <f t="shared" si="90"/>
        <v>112.00000000000001</v>
      </c>
    </row>
    <row r="343" spans="2:19" x14ac:dyDescent="0.25">
      <c r="B343" s="85">
        <v>150012</v>
      </c>
      <c r="C343" s="23" t="str">
        <f t="shared" si="78"/>
        <v>ГБУЗ "Кировская ЦРБ"</v>
      </c>
      <c r="D343" s="23" t="str">
        <f t="shared" si="79"/>
        <v>КС</v>
      </c>
      <c r="E343" s="55">
        <v>20171070</v>
      </c>
      <c r="F343" s="23" t="str">
        <f t="shared" si="80"/>
        <v>Нарушения ритма и проводимости (уровень 1)</v>
      </c>
      <c r="G343" s="19">
        <v>78</v>
      </c>
      <c r="H343" s="19">
        <v>2</v>
      </c>
      <c r="I343" s="25">
        <f t="shared" si="81"/>
        <v>80</v>
      </c>
      <c r="J343" s="23">
        <f t="shared" si="82"/>
        <v>1.1200000000000001</v>
      </c>
      <c r="K343" s="149">
        <f t="shared" si="83"/>
        <v>0.875</v>
      </c>
      <c r="L343" s="93">
        <f t="shared" si="84"/>
        <v>17550.820000000003</v>
      </c>
      <c r="M343" s="93">
        <f t="shared" si="85"/>
        <v>1368963.9600000002</v>
      </c>
      <c r="N343" s="93">
        <f t="shared" si="86"/>
        <v>35101.640000000007</v>
      </c>
      <c r="O343" s="93">
        <f t="shared" si="87"/>
        <v>1404065.6</v>
      </c>
      <c r="P343" s="23" t="str">
        <f t="shared" si="88"/>
        <v>Кардиология</v>
      </c>
      <c r="Q343" s="23">
        <f t="shared" si="89"/>
        <v>1.49</v>
      </c>
      <c r="R343" s="63" t="s">
        <v>309</v>
      </c>
      <c r="S343" s="23">
        <f t="shared" si="90"/>
        <v>89.600000000000009</v>
      </c>
    </row>
    <row r="344" spans="2:19" x14ac:dyDescent="0.25">
      <c r="B344" s="85">
        <v>150012</v>
      </c>
      <c r="C344" s="23" t="str">
        <f t="shared" si="78"/>
        <v>ГБУЗ "Кировская ЦРБ"</v>
      </c>
      <c r="D344" s="23" t="str">
        <f t="shared" si="79"/>
        <v>КС</v>
      </c>
      <c r="E344" s="55">
        <v>20171072</v>
      </c>
      <c r="F344" s="23" t="str">
        <f t="shared" si="80"/>
        <v>Эндокардит, миокардит, перикардит, кардиомиопатии (уровень 1)</v>
      </c>
      <c r="G344" s="19">
        <v>8</v>
      </c>
      <c r="H344" s="19"/>
      <c r="I344" s="25">
        <f t="shared" si="81"/>
        <v>8</v>
      </c>
      <c r="J344" s="23">
        <f t="shared" si="82"/>
        <v>1.42</v>
      </c>
      <c r="K344" s="149">
        <f t="shared" si="83"/>
        <v>0.875</v>
      </c>
      <c r="L344" s="93">
        <f t="shared" si="84"/>
        <v>22251.932499999999</v>
      </c>
      <c r="M344" s="93">
        <f t="shared" si="85"/>
        <v>178015.46</v>
      </c>
      <c r="N344" s="93">
        <f t="shared" si="86"/>
        <v>0</v>
      </c>
      <c r="O344" s="93">
        <f t="shared" si="87"/>
        <v>178015.46</v>
      </c>
      <c r="P344" s="23" t="str">
        <f t="shared" si="88"/>
        <v>Кардиология</v>
      </c>
      <c r="Q344" s="23">
        <f t="shared" si="89"/>
        <v>1.49</v>
      </c>
      <c r="R344" s="63" t="s">
        <v>309</v>
      </c>
      <c r="S344" s="23">
        <f t="shared" si="90"/>
        <v>11.36</v>
      </c>
    </row>
    <row r="345" spans="2:19" x14ac:dyDescent="0.25">
      <c r="B345" s="14">
        <v>150014</v>
      </c>
      <c r="C345" s="23" t="str">
        <f t="shared" si="78"/>
        <v>ГБУЗ "Правобережная ЦРКБ"</v>
      </c>
      <c r="D345" s="23" t="str">
        <f t="shared" si="79"/>
        <v>КС</v>
      </c>
      <c r="E345" s="62">
        <v>20171070</v>
      </c>
      <c r="F345" s="23" t="str">
        <f t="shared" si="80"/>
        <v>Нарушения ритма и проводимости (уровень 1)</v>
      </c>
      <c r="G345" s="19">
        <v>19</v>
      </c>
      <c r="H345" s="19">
        <v>1</v>
      </c>
      <c r="I345" s="25">
        <f t="shared" si="81"/>
        <v>20</v>
      </c>
      <c r="J345" s="23">
        <f t="shared" si="82"/>
        <v>1.1200000000000001</v>
      </c>
      <c r="K345" s="149">
        <f t="shared" si="83"/>
        <v>0.95099999999999996</v>
      </c>
      <c r="L345" s="93">
        <f t="shared" si="84"/>
        <v>19075.234080000002</v>
      </c>
      <c r="M345" s="93">
        <f t="shared" si="85"/>
        <v>362429.44752000005</v>
      </c>
      <c r="N345" s="93">
        <f t="shared" si="86"/>
        <v>19075.234080000002</v>
      </c>
      <c r="O345" s="93">
        <f t="shared" si="87"/>
        <v>381504.68160000007</v>
      </c>
      <c r="P345" s="23" t="str">
        <f t="shared" si="88"/>
        <v>Кардиология</v>
      </c>
      <c r="Q345" s="23">
        <f t="shared" si="89"/>
        <v>1.49</v>
      </c>
      <c r="R345" s="63" t="s">
        <v>166</v>
      </c>
      <c r="S345" s="23">
        <f t="shared" si="90"/>
        <v>22.400000000000002</v>
      </c>
    </row>
    <row r="346" spans="2:19" x14ac:dyDescent="0.25">
      <c r="B346" s="14">
        <v>150014</v>
      </c>
      <c r="C346" s="23" t="str">
        <f t="shared" si="78"/>
        <v>ГБУЗ "Правобережная ЦРКБ"</v>
      </c>
      <c r="D346" s="23" t="str">
        <f t="shared" si="79"/>
        <v>КС</v>
      </c>
      <c r="E346" s="62">
        <v>20171070</v>
      </c>
      <c r="F346" s="23" t="str">
        <f t="shared" si="80"/>
        <v>Нарушения ритма и проводимости (уровень 1)</v>
      </c>
      <c r="G346" s="19">
        <v>49</v>
      </c>
      <c r="H346" s="19">
        <v>1</v>
      </c>
      <c r="I346" s="25">
        <f t="shared" si="81"/>
        <v>50</v>
      </c>
      <c r="J346" s="23">
        <f t="shared" si="82"/>
        <v>1.1200000000000001</v>
      </c>
      <c r="K346" s="149">
        <f t="shared" si="83"/>
        <v>0.95099999999999996</v>
      </c>
      <c r="L346" s="93">
        <f t="shared" si="84"/>
        <v>19075.234080000002</v>
      </c>
      <c r="M346" s="93">
        <f t="shared" si="85"/>
        <v>934686.46992000006</v>
      </c>
      <c r="N346" s="93">
        <f t="shared" si="86"/>
        <v>19075.234080000002</v>
      </c>
      <c r="O346" s="93">
        <f t="shared" si="87"/>
        <v>953761.70400000003</v>
      </c>
      <c r="P346" s="23" t="str">
        <f t="shared" si="88"/>
        <v>Кардиология</v>
      </c>
      <c r="Q346" s="23">
        <f t="shared" si="89"/>
        <v>1.49</v>
      </c>
      <c r="R346" s="63" t="s">
        <v>309</v>
      </c>
      <c r="S346" s="23">
        <f t="shared" si="90"/>
        <v>56.000000000000007</v>
      </c>
    </row>
    <row r="347" spans="2:19" x14ac:dyDescent="0.25">
      <c r="B347" s="85">
        <v>150015</v>
      </c>
      <c r="C347" s="23" t="str">
        <f t="shared" si="78"/>
        <v>ФГБОУ ВО  СОГМА МЗ</v>
      </c>
      <c r="D347" s="23" t="str">
        <f t="shared" si="79"/>
        <v>КС</v>
      </c>
      <c r="E347" s="41">
        <v>20171067</v>
      </c>
      <c r="F347" s="23" t="str">
        <f t="shared" si="80"/>
        <v>Нестабильная стенокардия, инфаркт миокарда, легочная эмболия (уровень 1)</v>
      </c>
      <c r="G347" s="40">
        <v>210</v>
      </c>
      <c r="H347" s="40">
        <v>60</v>
      </c>
      <c r="I347" s="25">
        <f t="shared" si="81"/>
        <v>270</v>
      </c>
      <c r="J347" s="23">
        <f t="shared" si="82"/>
        <v>1.42</v>
      </c>
      <c r="K347" s="149">
        <f t="shared" si="83"/>
        <v>1.4</v>
      </c>
      <c r="L347" s="93">
        <f t="shared" si="84"/>
        <v>35603.091999999997</v>
      </c>
      <c r="M347" s="93">
        <f t="shared" si="85"/>
        <v>7476649.3199999994</v>
      </c>
      <c r="N347" s="93">
        <f t="shared" si="86"/>
        <v>2136185.52</v>
      </c>
      <c r="O347" s="93">
        <f t="shared" si="87"/>
        <v>9612834.8399999999</v>
      </c>
      <c r="P347" s="23" t="str">
        <f t="shared" si="88"/>
        <v>Кардиология</v>
      </c>
      <c r="Q347" s="23">
        <f t="shared" si="89"/>
        <v>1.49</v>
      </c>
      <c r="R347" s="114" t="s">
        <v>166</v>
      </c>
      <c r="S347" s="23">
        <f t="shared" si="90"/>
        <v>383.4</v>
      </c>
    </row>
    <row r="348" spans="2:19" x14ac:dyDescent="0.25">
      <c r="B348" s="85">
        <v>150015</v>
      </c>
      <c r="C348" s="23" t="str">
        <f t="shared" si="78"/>
        <v>ФГБОУ ВО  СОГМА МЗ</v>
      </c>
      <c r="D348" s="23" t="str">
        <f t="shared" si="79"/>
        <v>КС</v>
      </c>
      <c r="E348" s="55">
        <v>20171070</v>
      </c>
      <c r="F348" s="23" t="str">
        <f t="shared" si="80"/>
        <v>Нарушения ритма и проводимости (уровень 1)</v>
      </c>
      <c r="G348" s="19">
        <v>45</v>
      </c>
      <c r="H348" s="19">
        <v>15</v>
      </c>
      <c r="I348" s="25">
        <f t="shared" si="81"/>
        <v>60</v>
      </c>
      <c r="J348" s="23">
        <f t="shared" si="82"/>
        <v>1.1200000000000001</v>
      </c>
      <c r="K348" s="149">
        <f t="shared" si="83"/>
        <v>1.4</v>
      </c>
      <c r="L348" s="93">
        <f t="shared" si="84"/>
        <v>28081.312000000002</v>
      </c>
      <c r="M348" s="93">
        <f t="shared" si="85"/>
        <v>1263659.04</v>
      </c>
      <c r="N348" s="93">
        <f t="shared" si="86"/>
        <v>421219.68000000005</v>
      </c>
      <c r="O348" s="93">
        <f t="shared" si="87"/>
        <v>1684878.7200000002</v>
      </c>
      <c r="P348" s="23" t="str">
        <f t="shared" si="88"/>
        <v>Кардиология</v>
      </c>
      <c r="Q348" s="23">
        <f t="shared" si="89"/>
        <v>1.49</v>
      </c>
      <c r="R348" s="114" t="s">
        <v>166</v>
      </c>
      <c r="S348" s="23">
        <f t="shared" si="90"/>
        <v>67.2</v>
      </c>
    </row>
    <row r="349" spans="2:19" x14ac:dyDescent="0.25">
      <c r="B349" s="85">
        <v>150015</v>
      </c>
      <c r="C349" s="23" t="str">
        <f t="shared" si="78"/>
        <v>ФГБОУ ВО  СОГМА МЗ</v>
      </c>
      <c r="D349" s="23" t="str">
        <f t="shared" si="79"/>
        <v>КС</v>
      </c>
      <c r="E349" s="55">
        <v>20171072</v>
      </c>
      <c r="F349" s="23" t="str">
        <f t="shared" si="80"/>
        <v>Эндокардит, миокардит, перикардит, кардиомиопатии (уровень 1)</v>
      </c>
      <c r="G349" s="19">
        <v>17</v>
      </c>
      <c r="H349" s="19">
        <v>3</v>
      </c>
      <c r="I349" s="25">
        <f t="shared" si="81"/>
        <v>20</v>
      </c>
      <c r="J349" s="23">
        <f t="shared" si="82"/>
        <v>1.42</v>
      </c>
      <c r="K349" s="149">
        <f t="shared" si="83"/>
        <v>1.4</v>
      </c>
      <c r="L349" s="93">
        <f t="shared" si="84"/>
        <v>35603.091999999997</v>
      </c>
      <c r="M349" s="93">
        <f t="shared" si="85"/>
        <v>605252.5639999999</v>
      </c>
      <c r="N349" s="93">
        <f t="shared" si="86"/>
        <v>106809.27599999998</v>
      </c>
      <c r="O349" s="93">
        <f t="shared" si="87"/>
        <v>712061.83999999985</v>
      </c>
      <c r="P349" s="23" t="str">
        <f t="shared" si="88"/>
        <v>Кардиология</v>
      </c>
      <c r="Q349" s="23">
        <f t="shared" si="89"/>
        <v>1.49</v>
      </c>
      <c r="R349" s="114" t="s">
        <v>166</v>
      </c>
      <c r="S349" s="23">
        <f t="shared" si="90"/>
        <v>28.4</v>
      </c>
    </row>
    <row r="350" spans="2:19" ht="15.75" x14ac:dyDescent="0.25">
      <c r="B350" s="85">
        <v>150019</v>
      </c>
      <c r="C350" s="23" t="str">
        <f t="shared" si="78"/>
        <v>ГБУЗ "Дигорская ЦРБ"</v>
      </c>
      <c r="D350" s="23" t="str">
        <f t="shared" si="79"/>
        <v>КС</v>
      </c>
      <c r="E350" s="55">
        <v>20171067</v>
      </c>
      <c r="F350" s="23" t="str">
        <f t="shared" si="80"/>
        <v>Нестабильная стенокардия, инфаркт миокарда, легочная эмболия (уровень 1)</v>
      </c>
      <c r="G350" s="38">
        <v>0</v>
      </c>
      <c r="H350" s="38"/>
      <c r="I350" s="25">
        <v>0</v>
      </c>
      <c r="J350" s="23">
        <f t="shared" si="82"/>
        <v>1.42</v>
      </c>
      <c r="K350" s="149">
        <f t="shared" si="83"/>
        <v>0.875</v>
      </c>
      <c r="L350" s="93">
        <f t="shared" si="84"/>
        <v>22251.932499999999</v>
      </c>
      <c r="M350" s="93">
        <f t="shared" si="85"/>
        <v>0</v>
      </c>
      <c r="N350" s="93">
        <f t="shared" si="86"/>
        <v>0</v>
      </c>
      <c r="O350" s="93">
        <f t="shared" si="87"/>
        <v>0</v>
      </c>
      <c r="P350" s="23" t="str">
        <f t="shared" si="88"/>
        <v>Кардиология</v>
      </c>
      <c r="Q350" s="23">
        <f t="shared" si="89"/>
        <v>1.49</v>
      </c>
      <c r="R350" s="63" t="s">
        <v>309</v>
      </c>
      <c r="S350" s="23">
        <f t="shared" si="90"/>
        <v>0</v>
      </c>
    </row>
    <row r="351" spans="2:19" ht="15.75" x14ac:dyDescent="0.25">
      <c r="B351" s="85">
        <v>150019</v>
      </c>
      <c r="C351" s="23" t="str">
        <f t="shared" si="78"/>
        <v>ГБУЗ "Дигорская ЦРБ"</v>
      </c>
      <c r="D351" s="23" t="str">
        <f t="shared" si="79"/>
        <v>КС</v>
      </c>
      <c r="E351" s="55">
        <v>20171072</v>
      </c>
      <c r="F351" s="23" t="str">
        <f t="shared" si="80"/>
        <v>Эндокардит, миокардит, перикардит, кардиомиопатии (уровень 1)</v>
      </c>
      <c r="G351" s="38">
        <v>8</v>
      </c>
      <c r="H351" s="38"/>
      <c r="I351" s="25">
        <f t="shared" ref="I351:I360" si="91">G351+H351</f>
        <v>8</v>
      </c>
      <c r="J351" s="23">
        <f t="shared" si="82"/>
        <v>1.42</v>
      </c>
      <c r="K351" s="149">
        <f t="shared" si="83"/>
        <v>0.875</v>
      </c>
      <c r="L351" s="93">
        <f t="shared" si="84"/>
        <v>22251.932499999999</v>
      </c>
      <c r="M351" s="93">
        <f t="shared" si="85"/>
        <v>178015.46</v>
      </c>
      <c r="N351" s="93">
        <f t="shared" si="86"/>
        <v>0</v>
      </c>
      <c r="O351" s="93">
        <f t="shared" si="87"/>
        <v>178015.46</v>
      </c>
      <c r="P351" s="23" t="str">
        <f t="shared" si="88"/>
        <v>Кардиология</v>
      </c>
      <c r="Q351" s="23">
        <f t="shared" si="89"/>
        <v>1.49</v>
      </c>
      <c r="R351" s="63" t="s">
        <v>309</v>
      </c>
      <c r="S351" s="23">
        <f t="shared" si="90"/>
        <v>11.36</v>
      </c>
    </row>
    <row r="352" spans="2:19" x14ac:dyDescent="0.25">
      <c r="B352" s="85">
        <v>150072</v>
      </c>
      <c r="C352" s="23" t="str">
        <f t="shared" si="78"/>
        <v>ФГБУ "СКММ центр МЗ РФ" (Беслан)</v>
      </c>
      <c r="D352" s="23" t="str">
        <f t="shared" si="79"/>
        <v>КС</v>
      </c>
      <c r="E352" s="59">
        <v>20171067</v>
      </c>
      <c r="F352" s="23" t="str">
        <f t="shared" si="80"/>
        <v>Нестабильная стенокардия, инфаркт миокарда, легочная эмболия (уровень 1)</v>
      </c>
      <c r="G352" s="48">
        <v>50</v>
      </c>
      <c r="H352" s="48">
        <v>25</v>
      </c>
      <c r="I352" s="25">
        <f t="shared" si="91"/>
        <v>75</v>
      </c>
      <c r="J352" s="23">
        <f t="shared" si="82"/>
        <v>1.42</v>
      </c>
      <c r="K352" s="149">
        <f t="shared" si="83"/>
        <v>1.4</v>
      </c>
      <c r="L352" s="93">
        <f t="shared" si="84"/>
        <v>35603.091999999997</v>
      </c>
      <c r="M352" s="93">
        <f t="shared" si="85"/>
        <v>1780154.5999999999</v>
      </c>
      <c r="N352" s="93">
        <f t="shared" si="86"/>
        <v>890077.29999999993</v>
      </c>
      <c r="O352" s="93">
        <f t="shared" si="87"/>
        <v>2670231.9</v>
      </c>
      <c r="P352" s="23" t="str">
        <f t="shared" si="88"/>
        <v>Кардиология</v>
      </c>
      <c r="Q352" s="23">
        <f t="shared" si="89"/>
        <v>1.49</v>
      </c>
      <c r="R352" s="89" t="s">
        <v>166</v>
      </c>
      <c r="S352" s="23">
        <f t="shared" si="90"/>
        <v>106.5</v>
      </c>
    </row>
    <row r="353" spans="2:19" x14ac:dyDescent="0.25">
      <c r="B353" s="85">
        <v>150072</v>
      </c>
      <c r="C353" s="23" t="str">
        <f t="shared" si="78"/>
        <v>ФГБУ "СКММ центр МЗ РФ" (Беслан)</v>
      </c>
      <c r="D353" s="23" t="str">
        <f t="shared" si="79"/>
        <v>КС</v>
      </c>
      <c r="E353" s="59">
        <v>20171068</v>
      </c>
      <c r="F353" s="23" t="str">
        <f t="shared" si="80"/>
        <v>Нестабильная стенокардия, инфаркт миокарда, легочная эмболия (уровень 2)</v>
      </c>
      <c r="G353" s="48">
        <v>120</v>
      </c>
      <c r="H353" s="48">
        <v>60</v>
      </c>
      <c r="I353" s="25">
        <f t="shared" si="91"/>
        <v>180</v>
      </c>
      <c r="J353" s="23">
        <f t="shared" si="82"/>
        <v>2.81</v>
      </c>
      <c r="K353" s="149">
        <f t="shared" si="83"/>
        <v>1.4</v>
      </c>
      <c r="L353" s="93">
        <f t="shared" si="84"/>
        <v>70454.005999999994</v>
      </c>
      <c r="M353" s="93">
        <f t="shared" si="85"/>
        <v>8454480.7199999988</v>
      </c>
      <c r="N353" s="93">
        <f t="shared" si="86"/>
        <v>4227240.3599999994</v>
      </c>
      <c r="O353" s="93">
        <f t="shared" si="87"/>
        <v>12681721.079999998</v>
      </c>
      <c r="P353" s="23" t="str">
        <f t="shared" si="88"/>
        <v>Кардиология</v>
      </c>
      <c r="Q353" s="23">
        <f t="shared" si="89"/>
        <v>1.49</v>
      </c>
      <c r="R353" s="89" t="s">
        <v>166</v>
      </c>
      <c r="S353" s="23">
        <f t="shared" si="90"/>
        <v>505.8</v>
      </c>
    </row>
    <row r="354" spans="2:19" x14ac:dyDescent="0.25">
      <c r="B354" s="85">
        <v>150072</v>
      </c>
      <c r="C354" s="23" t="str">
        <f t="shared" si="78"/>
        <v>ФГБУ "СКММ центр МЗ РФ" (Беслан)</v>
      </c>
      <c r="D354" s="23" t="str">
        <f t="shared" si="79"/>
        <v>КС</v>
      </c>
      <c r="E354" s="59">
        <v>20171069</v>
      </c>
      <c r="F354" s="23" t="str">
        <f t="shared" si="80"/>
        <v xml:space="preserve"> Инфаркт миокарда, легочная эмболия, лечение с применением тромболитической терапии </v>
      </c>
      <c r="G354" s="48">
        <v>2</v>
      </c>
      <c r="H354" s="48">
        <v>0</v>
      </c>
      <c r="I354" s="25">
        <f t="shared" si="91"/>
        <v>2</v>
      </c>
      <c r="J354" s="23">
        <f t="shared" si="82"/>
        <v>3.48</v>
      </c>
      <c r="K354" s="149">
        <f t="shared" si="83"/>
        <v>1.4</v>
      </c>
      <c r="L354" s="93">
        <f t="shared" si="84"/>
        <v>87252.648000000001</v>
      </c>
      <c r="M354" s="93">
        <f t="shared" si="85"/>
        <v>174505.296</v>
      </c>
      <c r="N354" s="93">
        <f t="shared" si="86"/>
        <v>0</v>
      </c>
      <c r="O354" s="93">
        <f t="shared" si="87"/>
        <v>174505.296</v>
      </c>
      <c r="P354" s="23" t="str">
        <f t="shared" si="88"/>
        <v>Кардиология</v>
      </c>
      <c r="Q354" s="23">
        <f t="shared" si="89"/>
        <v>1.49</v>
      </c>
      <c r="R354" s="89" t="s">
        <v>166</v>
      </c>
      <c r="S354" s="23">
        <f t="shared" si="90"/>
        <v>6.96</v>
      </c>
    </row>
    <row r="355" spans="2:19" x14ac:dyDescent="0.25">
      <c r="B355" s="85">
        <v>150072</v>
      </c>
      <c r="C355" s="23" t="str">
        <f t="shared" si="78"/>
        <v>ФГБУ "СКММ центр МЗ РФ" (Беслан)</v>
      </c>
      <c r="D355" s="23" t="str">
        <f t="shared" si="79"/>
        <v>КС</v>
      </c>
      <c r="E355" s="59">
        <v>20171070</v>
      </c>
      <c r="F355" s="23" t="str">
        <f t="shared" si="80"/>
        <v>Нарушения ритма и проводимости (уровень 1)</v>
      </c>
      <c r="G355" s="48">
        <v>135</v>
      </c>
      <c r="H355" s="48">
        <v>65</v>
      </c>
      <c r="I355" s="25">
        <f t="shared" si="91"/>
        <v>200</v>
      </c>
      <c r="J355" s="23">
        <f t="shared" si="82"/>
        <v>1.1200000000000001</v>
      </c>
      <c r="K355" s="149">
        <f t="shared" si="83"/>
        <v>1.4</v>
      </c>
      <c r="L355" s="93">
        <f t="shared" si="84"/>
        <v>28081.312000000002</v>
      </c>
      <c r="M355" s="93">
        <f t="shared" si="85"/>
        <v>3790977.12</v>
      </c>
      <c r="N355" s="93">
        <f t="shared" si="86"/>
        <v>1825285.28</v>
      </c>
      <c r="O355" s="93">
        <f t="shared" si="87"/>
        <v>5616262.4000000004</v>
      </c>
      <c r="P355" s="23" t="str">
        <f t="shared" si="88"/>
        <v>Кардиология</v>
      </c>
      <c r="Q355" s="23">
        <f t="shared" si="89"/>
        <v>1.49</v>
      </c>
      <c r="R355" s="89" t="s">
        <v>166</v>
      </c>
      <c r="S355" s="23">
        <f t="shared" si="90"/>
        <v>224.00000000000003</v>
      </c>
    </row>
    <row r="356" spans="2:19" x14ac:dyDescent="0.25">
      <c r="B356" s="85">
        <v>150072</v>
      </c>
      <c r="C356" s="23" t="str">
        <f t="shared" si="78"/>
        <v>ФГБУ "СКММ центр МЗ РФ" (Беслан)</v>
      </c>
      <c r="D356" s="23" t="str">
        <f t="shared" si="79"/>
        <v>КС</v>
      </c>
      <c r="E356" s="59">
        <v>20171071</v>
      </c>
      <c r="F356" s="23" t="str">
        <f t="shared" si="80"/>
        <v>Нарушения ритма и проводимости (уровень 2)</v>
      </c>
      <c r="G356" s="48">
        <v>100</v>
      </c>
      <c r="H356" s="48">
        <v>50</v>
      </c>
      <c r="I356" s="25">
        <f t="shared" si="91"/>
        <v>150</v>
      </c>
      <c r="J356" s="23">
        <f t="shared" si="82"/>
        <v>2.0099999999999998</v>
      </c>
      <c r="K356" s="149">
        <f t="shared" si="83"/>
        <v>1.4</v>
      </c>
      <c r="L356" s="93">
        <f t="shared" si="84"/>
        <v>50395.925999999992</v>
      </c>
      <c r="M356" s="93">
        <f t="shared" si="85"/>
        <v>5039592.5999999996</v>
      </c>
      <c r="N356" s="93">
        <f t="shared" si="86"/>
        <v>2519796.2999999998</v>
      </c>
      <c r="O356" s="93">
        <f t="shared" si="87"/>
        <v>7559388.8999999994</v>
      </c>
      <c r="P356" s="23" t="str">
        <f t="shared" si="88"/>
        <v>Кардиология</v>
      </c>
      <c r="Q356" s="23">
        <f t="shared" si="89"/>
        <v>1.49</v>
      </c>
      <c r="R356" s="89" t="s">
        <v>166</v>
      </c>
      <c r="S356" s="23">
        <f t="shared" si="90"/>
        <v>301.49999999999994</v>
      </c>
    </row>
    <row r="357" spans="2:19" x14ac:dyDescent="0.25">
      <c r="B357" s="85">
        <v>150072</v>
      </c>
      <c r="C357" s="23" t="str">
        <f t="shared" si="78"/>
        <v>ФГБУ "СКММ центр МЗ РФ" (Беслан)</v>
      </c>
      <c r="D357" s="23" t="str">
        <f t="shared" si="79"/>
        <v>КС</v>
      </c>
      <c r="E357" s="59">
        <v>20171072</v>
      </c>
      <c r="F357" s="23" t="str">
        <f t="shared" si="80"/>
        <v>Эндокардит, миокардит, перикардит, кардиомиопатии (уровень 1)</v>
      </c>
      <c r="G357" s="48">
        <v>7</v>
      </c>
      <c r="H357" s="48">
        <v>3</v>
      </c>
      <c r="I357" s="25">
        <f t="shared" si="91"/>
        <v>10</v>
      </c>
      <c r="J357" s="23">
        <f t="shared" si="82"/>
        <v>1.42</v>
      </c>
      <c r="K357" s="149">
        <f t="shared" si="83"/>
        <v>1.4</v>
      </c>
      <c r="L357" s="93">
        <f t="shared" si="84"/>
        <v>35603.091999999997</v>
      </c>
      <c r="M357" s="93">
        <f t="shared" si="85"/>
        <v>249221.64399999997</v>
      </c>
      <c r="N357" s="93">
        <f t="shared" si="86"/>
        <v>106809.27599999998</v>
      </c>
      <c r="O357" s="93">
        <f t="shared" si="87"/>
        <v>356030.91999999993</v>
      </c>
      <c r="P357" s="23" t="str">
        <f t="shared" si="88"/>
        <v>Кардиология</v>
      </c>
      <c r="Q357" s="23">
        <f t="shared" si="89"/>
        <v>1.49</v>
      </c>
      <c r="R357" s="89" t="s">
        <v>166</v>
      </c>
      <c r="S357" s="23">
        <f t="shared" si="90"/>
        <v>14.2</v>
      </c>
    </row>
    <row r="358" spans="2:19" x14ac:dyDescent="0.25">
      <c r="B358" s="85">
        <v>150072</v>
      </c>
      <c r="C358" s="23" t="str">
        <f t="shared" si="78"/>
        <v>ФГБУ "СКММ центр МЗ РФ" (Беслан)</v>
      </c>
      <c r="D358" s="23" t="str">
        <f t="shared" si="79"/>
        <v>КС</v>
      </c>
      <c r="E358" s="59">
        <v>20171073</v>
      </c>
      <c r="F358" s="23" t="str">
        <f t="shared" si="80"/>
        <v>Эндокардит, миокардит, перикардит, кардиомиопатии (уровень 2)</v>
      </c>
      <c r="G358" s="48">
        <v>7</v>
      </c>
      <c r="H358" s="48">
        <v>3</v>
      </c>
      <c r="I358" s="25">
        <f t="shared" si="91"/>
        <v>10</v>
      </c>
      <c r="J358" s="23">
        <f t="shared" si="82"/>
        <v>2.38</v>
      </c>
      <c r="K358" s="149">
        <f t="shared" si="83"/>
        <v>1.4</v>
      </c>
      <c r="L358" s="93">
        <f t="shared" si="84"/>
        <v>59672.788</v>
      </c>
      <c r="M358" s="93">
        <f t="shared" si="85"/>
        <v>417709.516</v>
      </c>
      <c r="N358" s="93">
        <f t="shared" si="86"/>
        <v>179018.364</v>
      </c>
      <c r="O358" s="93">
        <f t="shared" si="87"/>
        <v>596727.88</v>
      </c>
      <c r="P358" s="23" t="str">
        <f t="shared" si="88"/>
        <v>Кардиология</v>
      </c>
      <c r="Q358" s="23">
        <f t="shared" si="89"/>
        <v>1.49</v>
      </c>
      <c r="R358" s="89" t="s">
        <v>166</v>
      </c>
      <c r="S358" s="23">
        <f t="shared" si="90"/>
        <v>23.799999999999997</v>
      </c>
    </row>
    <row r="359" spans="2:19" x14ac:dyDescent="0.25">
      <c r="B359" s="85">
        <v>150112</v>
      </c>
      <c r="C359" s="23" t="str">
        <f t="shared" si="78"/>
        <v>ГБУЗ "Моздокская ЦРБ"</v>
      </c>
      <c r="D359" s="23" t="str">
        <f t="shared" si="79"/>
        <v>КС</v>
      </c>
      <c r="E359" s="55">
        <v>20171067</v>
      </c>
      <c r="F359" s="23" t="str">
        <f t="shared" si="80"/>
        <v>Нестабильная стенокардия, инфаркт миокарда, легочная эмболия (уровень 1)</v>
      </c>
      <c r="G359" s="19">
        <v>112</v>
      </c>
      <c r="H359" s="19">
        <v>2</v>
      </c>
      <c r="I359" s="25">
        <f t="shared" si="91"/>
        <v>114</v>
      </c>
      <c r="J359" s="23">
        <f t="shared" si="82"/>
        <v>1.42</v>
      </c>
      <c r="K359" s="149">
        <f t="shared" si="83"/>
        <v>0.88</v>
      </c>
      <c r="L359" s="93">
        <f t="shared" si="84"/>
        <v>22379.0864</v>
      </c>
      <c r="M359" s="93">
        <f t="shared" si="85"/>
        <v>2506457.6768</v>
      </c>
      <c r="N359" s="93">
        <f t="shared" si="86"/>
        <v>44758.1728</v>
      </c>
      <c r="O359" s="93">
        <f t="shared" si="87"/>
        <v>2551215.8495999998</v>
      </c>
      <c r="P359" s="23" t="str">
        <f t="shared" si="88"/>
        <v>Кардиология</v>
      </c>
      <c r="Q359" s="23">
        <f t="shared" si="89"/>
        <v>1.49</v>
      </c>
      <c r="R359" s="63" t="s">
        <v>166</v>
      </c>
      <c r="S359" s="23">
        <f t="shared" si="90"/>
        <v>161.88</v>
      </c>
    </row>
    <row r="360" spans="2:19" x14ac:dyDescent="0.25">
      <c r="B360" s="85">
        <v>150112</v>
      </c>
      <c r="C360" s="23" t="str">
        <f t="shared" si="78"/>
        <v>ГБУЗ "Моздокская ЦРБ"</v>
      </c>
      <c r="D360" s="23" t="str">
        <f t="shared" si="79"/>
        <v>КС</v>
      </c>
      <c r="E360" s="55">
        <v>20171072</v>
      </c>
      <c r="F360" s="23" t="str">
        <f t="shared" si="80"/>
        <v>Эндокардит, миокардит, перикардит, кардиомиопатии (уровень 1)</v>
      </c>
      <c r="G360" s="19">
        <v>50</v>
      </c>
      <c r="H360" s="19">
        <v>1</v>
      </c>
      <c r="I360" s="25">
        <f t="shared" si="91"/>
        <v>51</v>
      </c>
      <c r="J360" s="23">
        <f t="shared" si="82"/>
        <v>1.42</v>
      </c>
      <c r="K360" s="149">
        <f t="shared" si="83"/>
        <v>0.88</v>
      </c>
      <c r="L360" s="93">
        <f t="shared" si="84"/>
        <v>22379.0864</v>
      </c>
      <c r="M360" s="93">
        <f t="shared" si="85"/>
        <v>1118954.32</v>
      </c>
      <c r="N360" s="93">
        <f t="shared" si="86"/>
        <v>22379.0864</v>
      </c>
      <c r="O360" s="93">
        <f t="shared" si="87"/>
        <v>1141333.4064</v>
      </c>
      <c r="P360" s="23" t="str">
        <f t="shared" si="88"/>
        <v>Кардиология</v>
      </c>
      <c r="Q360" s="23">
        <f t="shared" si="89"/>
        <v>1.49</v>
      </c>
      <c r="R360" s="63" t="s">
        <v>166</v>
      </c>
      <c r="S360" s="23">
        <f t="shared" si="90"/>
        <v>72.42</v>
      </c>
    </row>
    <row r="361" spans="2:19" x14ac:dyDescent="0.25">
      <c r="B361" s="85">
        <v>150013</v>
      </c>
      <c r="C361" s="23" t="str">
        <f t="shared" ref="C361:C418" si="92">IF(B361&gt;0,VLOOKUP(B361,LPU,2,0),"")</f>
        <v>НУЗ "Узловая больница на ст. Владикавказ ОАО "РЖД"</v>
      </c>
      <c r="D361" s="23" t="str">
        <f t="shared" ref="D361:D418" si="93">IF(E361&gt;0,VLOOKUP(E361,KSG,6,0),"")</f>
        <v>КС</v>
      </c>
      <c r="E361" s="55">
        <v>20171074</v>
      </c>
      <c r="F361" s="23" t="str">
        <f t="shared" ref="F361:F418" si="94">IF(E361&gt;0,VLOOKUP(E361,KSG,2,0),"")</f>
        <v>Операции на кишечнике и анальной области (уровень 1)</v>
      </c>
      <c r="G361" s="19">
        <v>7</v>
      </c>
      <c r="H361" s="19">
        <v>3</v>
      </c>
      <c r="I361" s="25">
        <f t="shared" ref="I361:I392" si="95">G361+H361</f>
        <v>10</v>
      </c>
      <c r="J361" s="23">
        <f t="shared" ref="J361:J418" si="96">IF(E361&gt;0,VLOOKUP(E361,KSG,3,0),"")</f>
        <v>0.84</v>
      </c>
      <c r="K361" s="149">
        <f t="shared" ref="K361:K418" si="97">IF(VLOOKUP(E361,KSG,7,0)=1,IF(D361="КС",VLOOKUP(B361,LPU,3,0),VLOOKUP(B361,LPU,4,0)),1)</f>
        <v>0.88</v>
      </c>
      <c r="L361" s="93">
        <f t="shared" ref="L361:L418" si="98">IF(D361="КС",K361*J361*$D$2,K361*J361*$D$3)</f>
        <v>13238.3328</v>
      </c>
      <c r="M361" s="93">
        <f t="shared" ref="M361:M418" si="99">L361*G361</f>
        <v>92668.329599999997</v>
      </c>
      <c r="N361" s="93">
        <f t="shared" ref="N361:N418" si="100">L361*H361</f>
        <v>39714.998399999997</v>
      </c>
      <c r="O361" s="93">
        <f t="shared" ref="O361:O418" si="101">M361+N361</f>
        <v>132383.32799999998</v>
      </c>
      <c r="P361" s="23" t="str">
        <f t="shared" ref="P361:P418" si="102">IF(E361&gt;0,VLOOKUP(E361,KSG,4,0),"")</f>
        <v>Колопроктология</v>
      </c>
      <c r="Q361" s="23">
        <f t="shared" ref="Q361:Q418" si="103">IF(E361&gt;0,VLOOKUP(E361,KSG,5,0),"")</f>
        <v>1.36</v>
      </c>
      <c r="R361" s="63" t="s">
        <v>360</v>
      </c>
      <c r="S361" s="23">
        <f t="shared" ref="S361:S418" si="104">I361*J361</f>
        <v>8.4</v>
      </c>
    </row>
    <row r="362" spans="2:19" x14ac:dyDescent="0.25">
      <c r="B362" s="85">
        <v>150009</v>
      </c>
      <c r="C362" s="23" t="str">
        <f t="shared" si="92"/>
        <v>ГБУЗ "Ардонская ЦРБ"</v>
      </c>
      <c r="D362" s="23" t="str">
        <f t="shared" si="93"/>
        <v>КС</v>
      </c>
      <c r="E362" s="55">
        <v>20171074</v>
      </c>
      <c r="F362" s="23" t="str">
        <f t="shared" si="94"/>
        <v>Операции на кишечнике и анальной области (уровень 1)</v>
      </c>
      <c r="G362" s="19">
        <v>15</v>
      </c>
      <c r="H362" s="19"/>
      <c r="I362" s="25">
        <f t="shared" si="95"/>
        <v>15</v>
      </c>
      <c r="J362" s="23">
        <f t="shared" si="96"/>
        <v>0.84</v>
      </c>
      <c r="K362" s="149">
        <f t="shared" si="97"/>
        <v>0.95099999999999996</v>
      </c>
      <c r="L362" s="93">
        <f t="shared" si="98"/>
        <v>14306.425559999998</v>
      </c>
      <c r="M362" s="93">
        <f t="shared" si="99"/>
        <v>214596.38339999996</v>
      </c>
      <c r="N362" s="93">
        <f t="shared" si="100"/>
        <v>0</v>
      </c>
      <c r="O362" s="93">
        <f t="shared" si="101"/>
        <v>214596.38339999996</v>
      </c>
      <c r="P362" s="23" t="str">
        <f t="shared" si="102"/>
        <v>Колопроктология</v>
      </c>
      <c r="Q362" s="23">
        <f t="shared" si="103"/>
        <v>1.36</v>
      </c>
      <c r="R362" s="63" t="s">
        <v>360</v>
      </c>
      <c r="S362" s="23">
        <f t="shared" si="104"/>
        <v>12.6</v>
      </c>
    </row>
    <row r="363" spans="2:19" x14ac:dyDescent="0.25">
      <c r="B363" s="85">
        <v>150003</v>
      </c>
      <c r="C363" s="23" t="str">
        <f t="shared" si="92"/>
        <v>ГБУЗ "КБСП"</v>
      </c>
      <c r="D363" s="23" t="str">
        <f t="shared" si="93"/>
        <v>КС</v>
      </c>
      <c r="E363" s="87">
        <v>20171074</v>
      </c>
      <c r="F363" s="23" t="str">
        <f t="shared" si="94"/>
        <v>Операции на кишечнике и анальной области (уровень 1)</v>
      </c>
      <c r="G363" s="19">
        <v>40</v>
      </c>
      <c r="H363" s="19">
        <v>9</v>
      </c>
      <c r="I363" s="25">
        <f t="shared" si="95"/>
        <v>49</v>
      </c>
      <c r="J363" s="23">
        <f t="shared" si="96"/>
        <v>0.84</v>
      </c>
      <c r="K363" s="149">
        <f t="shared" si="97"/>
        <v>1.4</v>
      </c>
      <c r="L363" s="93">
        <f t="shared" si="98"/>
        <v>21060.984</v>
      </c>
      <c r="M363" s="93">
        <f t="shared" si="99"/>
        <v>842439.36</v>
      </c>
      <c r="N363" s="93">
        <f t="shared" si="100"/>
        <v>189548.856</v>
      </c>
      <c r="O363" s="93">
        <f t="shared" si="101"/>
        <v>1031988.216</v>
      </c>
      <c r="P363" s="23" t="str">
        <f t="shared" si="102"/>
        <v>Колопроктология</v>
      </c>
      <c r="Q363" s="23">
        <f t="shared" si="103"/>
        <v>1.36</v>
      </c>
      <c r="R363" s="63" t="s">
        <v>360</v>
      </c>
      <c r="S363" s="23">
        <f t="shared" si="104"/>
        <v>41.16</v>
      </c>
    </row>
    <row r="364" spans="2:19" x14ac:dyDescent="0.25">
      <c r="B364" s="85">
        <v>150112</v>
      </c>
      <c r="C364" s="23" t="str">
        <f t="shared" si="92"/>
        <v>ГБУЗ "Моздокская ЦРБ"</v>
      </c>
      <c r="D364" s="23" t="str">
        <f t="shared" si="93"/>
        <v>КС</v>
      </c>
      <c r="E364" s="55">
        <v>20171074</v>
      </c>
      <c r="F364" s="23" t="str">
        <f t="shared" si="94"/>
        <v>Операции на кишечнике и анальной области (уровень 1)</v>
      </c>
      <c r="G364" s="19">
        <v>12</v>
      </c>
      <c r="H364" s="19"/>
      <c r="I364" s="25">
        <f t="shared" si="95"/>
        <v>12</v>
      </c>
      <c r="J364" s="23">
        <f t="shared" si="96"/>
        <v>0.84</v>
      </c>
      <c r="K364" s="149">
        <f t="shared" si="97"/>
        <v>0.88</v>
      </c>
      <c r="L364" s="93">
        <f t="shared" si="98"/>
        <v>13238.3328</v>
      </c>
      <c r="M364" s="93">
        <f t="shared" si="99"/>
        <v>158859.99359999999</v>
      </c>
      <c r="N364" s="93">
        <f t="shared" si="100"/>
        <v>0</v>
      </c>
      <c r="O364" s="93">
        <f t="shared" si="101"/>
        <v>158859.99359999999</v>
      </c>
      <c r="P364" s="23" t="str">
        <f t="shared" si="102"/>
        <v>Колопроктология</v>
      </c>
      <c r="Q364" s="23">
        <f t="shared" si="103"/>
        <v>1.36</v>
      </c>
      <c r="R364" s="63" t="s">
        <v>360</v>
      </c>
      <c r="S364" s="23">
        <f t="shared" si="104"/>
        <v>10.08</v>
      </c>
    </row>
    <row r="365" spans="2:19" x14ac:dyDescent="0.25">
      <c r="B365" s="85">
        <v>150001</v>
      </c>
      <c r="C365" s="23" t="str">
        <f t="shared" si="92"/>
        <v>ГБУЗ "РКБ"</v>
      </c>
      <c r="D365" s="23" t="str">
        <f t="shared" si="93"/>
        <v>КС</v>
      </c>
      <c r="E365" s="55">
        <v>20171074</v>
      </c>
      <c r="F365" s="23" t="str">
        <f t="shared" si="94"/>
        <v>Операции на кишечнике и анальной области (уровень 1)</v>
      </c>
      <c r="G365" s="19">
        <v>226</v>
      </c>
      <c r="H365" s="19">
        <v>64</v>
      </c>
      <c r="I365" s="25">
        <f t="shared" si="95"/>
        <v>290</v>
      </c>
      <c r="J365" s="23">
        <f t="shared" si="96"/>
        <v>0.84</v>
      </c>
      <c r="K365" s="149">
        <f t="shared" si="97"/>
        <v>1</v>
      </c>
      <c r="L365" s="93">
        <f t="shared" si="98"/>
        <v>15043.56</v>
      </c>
      <c r="M365" s="93">
        <f t="shared" si="99"/>
        <v>3399844.56</v>
      </c>
      <c r="N365" s="93">
        <f t="shared" si="100"/>
        <v>962787.83999999997</v>
      </c>
      <c r="O365" s="93">
        <f t="shared" si="101"/>
        <v>4362632.4000000004</v>
      </c>
      <c r="P365" s="23" t="str">
        <f t="shared" si="102"/>
        <v>Колопроктология</v>
      </c>
      <c r="Q365" s="23">
        <f t="shared" si="103"/>
        <v>1.36</v>
      </c>
      <c r="R365" s="63" t="s">
        <v>174</v>
      </c>
      <c r="S365" s="23">
        <f t="shared" si="104"/>
        <v>243.6</v>
      </c>
    </row>
    <row r="366" spans="2:19" ht="30" x14ac:dyDescent="0.25">
      <c r="B366" s="85">
        <v>150015</v>
      </c>
      <c r="C366" s="23" t="str">
        <f t="shared" si="92"/>
        <v>ФГБОУ ВО  СОГМА МЗ</v>
      </c>
      <c r="D366" s="23" t="str">
        <f t="shared" si="93"/>
        <v>КС</v>
      </c>
      <c r="E366" s="55">
        <v>20171074</v>
      </c>
      <c r="F366" s="23" t="str">
        <f t="shared" si="94"/>
        <v>Операции на кишечнике и анальной области (уровень 1)</v>
      </c>
      <c r="G366" s="19">
        <v>8</v>
      </c>
      <c r="H366" s="19">
        <v>2</v>
      </c>
      <c r="I366" s="25">
        <f t="shared" si="95"/>
        <v>10</v>
      </c>
      <c r="J366" s="23">
        <f t="shared" si="96"/>
        <v>0.84</v>
      </c>
      <c r="K366" s="149">
        <f t="shared" si="97"/>
        <v>1.4</v>
      </c>
      <c r="L366" s="93">
        <f t="shared" si="98"/>
        <v>21060.984</v>
      </c>
      <c r="M366" s="93">
        <f t="shared" si="99"/>
        <v>168487.872</v>
      </c>
      <c r="N366" s="93">
        <f t="shared" si="100"/>
        <v>42121.968000000001</v>
      </c>
      <c r="O366" s="93">
        <f t="shared" si="101"/>
        <v>210609.84</v>
      </c>
      <c r="P366" s="23" t="str">
        <f t="shared" si="102"/>
        <v>Колопроктология</v>
      </c>
      <c r="Q366" s="23">
        <f t="shared" si="103"/>
        <v>1.36</v>
      </c>
      <c r="R366" s="114" t="s">
        <v>532</v>
      </c>
      <c r="S366" s="23">
        <f t="shared" si="104"/>
        <v>8.4</v>
      </c>
    </row>
    <row r="367" spans="2:19" ht="18.75" x14ac:dyDescent="0.3">
      <c r="B367" s="85">
        <v>150002</v>
      </c>
      <c r="C367" s="23" t="str">
        <f t="shared" si="92"/>
        <v>ГБУЗ "РДКБ"</v>
      </c>
      <c r="D367" s="23" t="str">
        <f t="shared" si="93"/>
        <v>КС</v>
      </c>
      <c r="E367" s="55">
        <v>20171074</v>
      </c>
      <c r="F367" s="23" t="str">
        <f t="shared" si="94"/>
        <v>Операции на кишечнике и анальной области (уровень 1)</v>
      </c>
      <c r="G367" s="45">
        <v>35</v>
      </c>
      <c r="H367" s="45">
        <v>10</v>
      </c>
      <c r="I367" s="25">
        <f t="shared" si="95"/>
        <v>45</v>
      </c>
      <c r="J367" s="23">
        <f t="shared" si="96"/>
        <v>0.84</v>
      </c>
      <c r="K367" s="149">
        <f t="shared" si="97"/>
        <v>1</v>
      </c>
      <c r="L367" s="93">
        <f t="shared" si="98"/>
        <v>15043.56</v>
      </c>
      <c r="M367" s="93">
        <f t="shared" si="99"/>
        <v>526524.6</v>
      </c>
      <c r="N367" s="93">
        <f t="shared" si="100"/>
        <v>150435.6</v>
      </c>
      <c r="O367" s="93">
        <f t="shared" si="101"/>
        <v>676960.2</v>
      </c>
      <c r="P367" s="23" t="str">
        <f t="shared" si="102"/>
        <v>Колопроктология</v>
      </c>
      <c r="Q367" s="23">
        <f t="shared" si="103"/>
        <v>1.36</v>
      </c>
      <c r="R367" s="63" t="s">
        <v>140</v>
      </c>
      <c r="S367" s="23">
        <f t="shared" si="104"/>
        <v>37.799999999999997</v>
      </c>
    </row>
    <row r="368" spans="2:19" x14ac:dyDescent="0.25">
      <c r="B368" s="85">
        <v>150010</v>
      </c>
      <c r="C368" s="23" t="str">
        <f t="shared" si="92"/>
        <v>ГБУЗ "Ирафская ЦРБ"</v>
      </c>
      <c r="D368" s="23" t="str">
        <f t="shared" si="93"/>
        <v>КС</v>
      </c>
      <c r="E368" s="62">
        <v>20171074</v>
      </c>
      <c r="F368" s="23" t="str">
        <f t="shared" si="94"/>
        <v>Операции на кишечнике и анальной области (уровень 1)</v>
      </c>
      <c r="G368" s="19">
        <v>5</v>
      </c>
      <c r="H368" s="19">
        <v>0</v>
      </c>
      <c r="I368" s="25">
        <f t="shared" si="95"/>
        <v>5</v>
      </c>
      <c r="J368" s="23">
        <f t="shared" si="96"/>
        <v>0.84</v>
      </c>
      <c r="K368" s="149">
        <f t="shared" si="97"/>
        <v>0.8</v>
      </c>
      <c r="L368" s="93">
        <f t="shared" si="98"/>
        <v>12034.848</v>
      </c>
      <c r="M368" s="93">
        <f t="shared" si="99"/>
        <v>60174.239999999998</v>
      </c>
      <c r="N368" s="93">
        <f t="shared" si="100"/>
        <v>0</v>
      </c>
      <c r="O368" s="93">
        <f t="shared" si="101"/>
        <v>60174.239999999998</v>
      </c>
      <c r="P368" s="23" t="str">
        <f t="shared" si="102"/>
        <v>Колопроктология</v>
      </c>
      <c r="Q368" s="23">
        <f t="shared" si="103"/>
        <v>1.36</v>
      </c>
      <c r="R368" s="63" t="s">
        <v>360</v>
      </c>
      <c r="S368" s="23">
        <f t="shared" si="104"/>
        <v>4.2</v>
      </c>
    </row>
    <row r="369" spans="2:19" x14ac:dyDescent="0.25">
      <c r="B369" s="14">
        <v>150007</v>
      </c>
      <c r="C369" s="23" t="str">
        <f t="shared" si="92"/>
        <v>ГБУЗ "Алагирская ЦРБ"</v>
      </c>
      <c r="D369" s="23" t="str">
        <f t="shared" si="93"/>
        <v>КС</v>
      </c>
      <c r="E369" s="62">
        <v>20171074</v>
      </c>
      <c r="F369" s="23" t="str">
        <f t="shared" si="94"/>
        <v>Операции на кишечнике и анальной области (уровень 1)</v>
      </c>
      <c r="G369" s="19">
        <v>11</v>
      </c>
      <c r="H369" s="19">
        <v>1</v>
      </c>
      <c r="I369" s="25">
        <f t="shared" si="95"/>
        <v>12</v>
      </c>
      <c r="J369" s="23">
        <f t="shared" si="96"/>
        <v>0.84</v>
      </c>
      <c r="K369" s="149">
        <f t="shared" si="97"/>
        <v>0.875</v>
      </c>
      <c r="L369" s="93">
        <f t="shared" si="98"/>
        <v>13163.115</v>
      </c>
      <c r="M369" s="93">
        <f t="shared" si="99"/>
        <v>144794.26499999998</v>
      </c>
      <c r="N369" s="93">
        <f t="shared" si="100"/>
        <v>13163.115</v>
      </c>
      <c r="O369" s="93">
        <f t="shared" si="101"/>
        <v>157957.37999999998</v>
      </c>
      <c r="P369" s="23" t="str">
        <f t="shared" si="102"/>
        <v>Колопроктология</v>
      </c>
      <c r="Q369" s="23">
        <f t="shared" si="103"/>
        <v>1.36</v>
      </c>
      <c r="R369" s="63" t="s">
        <v>360</v>
      </c>
      <c r="S369" s="23">
        <f t="shared" si="104"/>
        <v>10.08</v>
      </c>
    </row>
    <row r="370" spans="2:19" x14ac:dyDescent="0.25">
      <c r="B370" s="85">
        <v>150013</v>
      </c>
      <c r="C370" s="23" t="str">
        <f t="shared" si="92"/>
        <v>НУЗ "Узловая больница на ст. Владикавказ ОАО "РЖД"</v>
      </c>
      <c r="D370" s="23" t="str">
        <f t="shared" si="93"/>
        <v>КС</v>
      </c>
      <c r="E370" s="55">
        <v>20171075</v>
      </c>
      <c r="F370" s="23" t="str">
        <f t="shared" si="94"/>
        <v>Операции на кишечнике и анальной области (уровень 2)</v>
      </c>
      <c r="G370" s="19">
        <v>1</v>
      </c>
      <c r="H370" s="19">
        <v>1</v>
      </c>
      <c r="I370" s="25">
        <f t="shared" si="95"/>
        <v>2</v>
      </c>
      <c r="J370" s="23">
        <f t="shared" si="96"/>
        <v>1.74</v>
      </c>
      <c r="K370" s="149">
        <f t="shared" si="97"/>
        <v>0.88</v>
      </c>
      <c r="L370" s="93">
        <f t="shared" si="98"/>
        <v>27422.260799999996</v>
      </c>
      <c r="M370" s="93">
        <f t="shared" si="99"/>
        <v>27422.260799999996</v>
      </c>
      <c r="N370" s="93">
        <f t="shared" si="100"/>
        <v>27422.260799999996</v>
      </c>
      <c r="O370" s="93">
        <f t="shared" si="101"/>
        <v>54844.521599999993</v>
      </c>
      <c r="P370" s="23" t="str">
        <f t="shared" si="102"/>
        <v>Колопроктология</v>
      </c>
      <c r="Q370" s="23">
        <f t="shared" si="103"/>
        <v>1.36</v>
      </c>
      <c r="R370" s="63" t="s">
        <v>360</v>
      </c>
      <c r="S370" s="23">
        <f t="shared" si="104"/>
        <v>3.48</v>
      </c>
    </row>
    <row r="371" spans="2:19" x14ac:dyDescent="0.25">
      <c r="B371" s="85">
        <v>150003</v>
      </c>
      <c r="C371" s="23" t="str">
        <f t="shared" si="92"/>
        <v>ГБУЗ "КБСП"</v>
      </c>
      <c r="D371" s="23" t="str">
        <f t="shared" si="93"/>
        <v>КС</v>
      </c>
      <c r="E371" s="87">
        <v>20171075</v>
      </c>
      <c r="F371" s="23" t="str">
        <f t="shared" si="94"/>
        <v>Операции на кишечнике и анальной области (уровень 2)</v>
      </c>
      <c r="G371" s="19">
        <v>30</v>
      </c>
      <c r="H371" s="19">
        <v>7</v>
      </c>
      <c r="I371" s="25">
        <f t="shared" si="95"/>
        <v>37</v>
      </c>
      <c r="J371" s="23">
        <f t="shared" si="96"/>
        <v>1.74</v>
      </c>
      <c r="K371" s="149">
        <f t="shared" si="97"/>
        <v>1.4</v>
      </c>
      <c r="L371" s="93">
        <f t="shared" si="98"/>
        <v>43626.324000000001</v>
      </c>
      <c r="M371" s="93">
        <f t="shared" si="99"/>
        <v>1308789.72</v>
      </c>
      <c r="N371" s="93">
        <f t="shared" si="100"/>
        <v>305384.26799999998</v>
      </c>
      <c r="O371" s="93">
        <f t="shared" si="101"/>
        <v>1614173.9879999999</v>
      </c>
      <c r="P371" s="23" t="str">
        <f t="shared" si="102"/>
        <v>Колопроктология</v>
      </c>
      <c r="Q371" s="23">
        <f t="shared" si="103"/>
        <v>1.36</v>
      </c>
      <c r="R371" s="63" t="s">
        <v>360</v>
      </c>
      <c r="S371" s="23">
        <f t="shared" si="104"/>
        <v>64.38</v>
      </c>
    </row>
    <row r="372" spans="2:19" ht="15.75" x14ac:dyDescent="0.25">
      <c r="B372" s="85">
        <v>150019</v>
      </c>
      <c r="C372" s="23" t="str">
        <f t="shared" si="92"/>
        <v>ГБУЗ "Дигорская ЦРБ"</v>
      </c>
      <c r="D372" s="23" t="str">
        <f t="shared" si="93"/>
        <v>КС</v>
      </c>
      <c r="E372" s="55">
        <v>20171075</v>
      </c>
      <c r="F372" s="23" t="str">
        <f t="shared" si="94"/>
        <v>Операции на кишечнике и анальной области (уровень 2)</v>
      </c>
      <c r="G372" s="38">
        <v>6</v>
      </c>
      <c r="H372" s="38"/>
      <c r="I372" s="25">
        <f t="shared" si="95"/>
        <v>6</v>
      </c>
      <c r="J372" s="23">
        <f t="shared" si="96"/>
        <v>1.74</v>
      </c>
      <c r="K372" s="149">
        <f t="shared" si="97"/>
        <v>0.875</v>
      </c>
      <c r="L372" s="93">
        <f t="shared" si="98"/>
        <v>27266.452499999999</v>
      </c>
      <c r="M372" s="93">
        <f t="shared" si="99"/>
        <v>163598.715</v>
      </c>
      <c r="N372" s="93">
        <f t="shared" si="100"/>
        <v>0</v>
      </c>
      <c r="O372" s="93">
        <f t="shared" si="101"/>
        <v>163598.715</v>
      </c>
      <c r="P372" s="23" t="str">
        <f t="shared" si="102"/>
        <v>Колопроктология</v>
      </c>
      <c r="Q372" s="23">
        <f t="shared" si="103"/>
        <v>1.36</v>
      </c>
      <c r="R372" s="63" t="s">
        <v>360</v>
      </c>
      <c r="S372" s="23">
        <f t="shared" si="104"/>
        <v>10.44</v>
      </c>
    </row>
    <row r="373" spans="2:19" x14ac:dyDescent="0.25">
      <c r="B373" s="85">
        <v>150001</v>
      </c>
      <c r="C373" s="23" t="str">
        <f t="shared" si="92"/>
        <v>ГБУЗ "РКБ"</v>
      </c>
      <c r="D373" s="23" t="str">
        <f t="shared" si="93"/>
        <v>КС</v>
      </c>
      <c r="E373" s="55">
        <v>20171075</v>
      </c>
      <c r="F373" s="23" t="str">
        <f t="shared" si="94"/>
        <v>Операции на кишечнике и анальной области (уровень 2)</v>
      </c>
      <c r="G373" s="19">
        <v>172</v>
      </c>
      <c r="H373" s="19">
        <v>48</v>
      </c>
      <c r="I373" s="25">
        <f t="shared" si="95"/>
        <v>220</v>
      </c>
      <c r="J373" s="23">
        <f t="shared" si="96"/>
        <v>1.74</v>
      </c>
      <c r="K373" s="149">
        <f t="shared" si="97"/>
        <v>1</v>
      </c>
      <c r="L373" s="93">
        <f t="shared" si="98"/>
        <v>31161.66</v>
      </c>
      <c r="M373" s="93">
        <f t="shared" si="99"/>
        <v>5359805.5199999996</v>
      </c>
      <c r="N373" s="93">
        <f t="shared" si="100"/>
        <v>1495759.68</v>
      </c>
      <c r="O373" s="93">
        <f t="shared" si="101"/>
        <v>6855565.1999999993</v>
      </c>
      <c r="P373" s="23" t="str">
        <f t="shared" si="102"/>
        <v>Колопроктология</v>
      </c>
      <c r="Q373" s="23">
        <f t="shared" si="103"/>
        <v>1.36</v>
      </c>
      <c r="R373" s="63" t="s">
        <v>174</v>
      </c>
      <c r="S373" s="23">
        <f t="shared" si="104"/>
        <v>382.8</v>
      </c>
    </row>
    <row r="374" spans="2:19" x14ac:dyDescent="0.25">
      <c r="B374" s="85">
        <v>150001</v>
      </c>
      <c r="C374" s="23" t="str">
        <f t="shared" si="92"/>
        <v>ГБУЗ "РКБ"</v>
      </c>
      <c r="D374" s="23" t="str">
        <f t="shared" si="93"/>
        <v>КС</v>
      </c>
      <c r="E374" s="55">
        <v>20171075</v>
      </c>
      <c r="F374" s="23" t="str">
        <f t="shared" si="94"/>
        <v>Операции на кишечнике и анальной области (уровень 2)</v>
      </c>
      <c r="G374" s="19">
        <v>12</v>
      </c>
      <c r="H374" s="19">
        <v>3</v>
      </c>
      <c r="I374" s="25">
        <f t="shared" si="95"/>
        <v>15</v>
      </c>
      <c r="J374" s="23">
        <f t="shared" si="96"/>
        <v>1.74</v>
      </c>
      <c r="K374" s="149">
        <f t="shared" si="97"/>
        <v>1</v>
      </c>
      <c r="L374" s="93">
        <f t="shared" si="98"/>
        <v>31161.66</v>
      </c>
      <c r="M374" s="93">
        <f t="shared" si="99"/>
        <v>373939.92</v>
      </c>
      <c r="N374" s="93">
        <f t="shared" si="100"/>
        <v>93484.98</v>
      </c>
      <c r="O374" s="93">
        <f t="shared" si="101"/>
        <v>467424.89999999997</v>
      </c>
      <c r="P374" s="23" t="str">
        <f t="shared" si="102"/>
        <v>Колопроктология</v>
      </c>
      <c r="Q374" s="23">
        <f t="shared" si="103"/>
        <v>1.36</v>
      </c>
      <c r="R374" s="63" t="s">
        <v>360</v>
      </c>
      <c r="S374" s="23">
        <f t="shared" si="104"/>
        <v>26.1</v>
      </c>
    </row>
    <row r="375" spans="2:19" ht="30" x14ac:dyDescent="0.25">
      <c r="B375" s="85">
        <v>150015</v>
      </c>
      <c r="C375" s="23" t="str">
        <f t="shared" si="92"/>
        <v>ФГБОУ ВО  СОГМА МЗ</v>
      </c>
      <c r="D375" s="23" t="str">
        <f t="shared" si="93"/>
        <v>КС</v>
      </c>
      <c r="E375" s="55">
        <v>20171075</v>
      </c>
      <c r="F375" s="23" t="str">
        <f t="shared" si="94"/>
        <v>Операции на кишечнике и анальной области (уровень 2)</v>
      </c>
      <c r="G375" s="19">
        <v>13</v>
      </c>
      <c r="H375" s="19">
        <v>2</v>
      </c>
      <c r="I375" s="25">
        <f t="shared" si="95"/>
        <v>15</v>
      </c>
      <c r="J375" s="23">
        <f t="shared" si="96"/>
        <v>1.74</v>
      </c>
      <c r="K375" s="149">
        <f t="shared" si="97"/>
        <v>1.4</v>
      </c>
      <c r="L375" s="93">
        <f t="shared" si="98"/>
        <v>43626.324000000001</v>
      </c>
      <c r="M375" s="93">
        <f t="shared" si="99"/>
        <v>567142.21200000006</v>
      </c>
      <c r="N375" s="93">
        <f t="shared" si="100"/>
        <v>87252.648000000001</v>
      </c>
      <c r="O375" s="93">
        <f t="shared" si="101"/>
        <v>654394.8600000001</v>
      </c>
      <c r="P375" s="23" t="str">
        <f t="shared" si="102"/>
        <v>Колопроктология</v>
      </c>
      <c r="Q375" s="23">
        <f t="shared" si="103"/>
        <v>1.36</v>
      </c>
      <c r="R375" s="114" t="s">
        <v>532</v>
      </c>
      <c r="S375" s="23">
        <f t="shared" si="104"/>
        <v>26.1</v>
      </c>
    </row>
    <row r="376" spans="2:19" ht="18.75" x14ac:dyDescent="0.3">
      <c r="B376" s="85">
        <v>150002</v>
      </c>
      <c r="C376" s="23" t="str">
        <f t="shared" si="92"/>
        <v>ГБУЗ "РДКБ"</v>
      </c>
      <c r="D376" s="23" t="str">
        <f t="shared" si="93"/>
        <v>КС</v>
      </c>
      <c r="E376" s="55">
        <v>20171075</v>
      </c>
      <c r="F376" s="23" t="str">
        <f t="shared" si="94"/>
        <v>Операции на кишечнике и анальной области (уровень 2)</v>
      </c>
      <c r="G376" s="45">
        <v>15</v>
      </c>
      <c r="H376" s="45">
        <v>10</v>
      </c>
      <c r="I376" s="25">
        <f t="shared" si="95"/>
        <v>25</v>
      </c>
      <c r="J376" s="23">
        <f t="shared" si="96"/>
        <v>1.74</v>
      </c>
      <c r="K376" s="149">
        <f t="shared" si="97"/>
        <v>1</v>
      </c>
      <c r="L376" s="93">
        <f t="shared" si="98"/>
        <v>31161.66</v>
      </c>
      <c r="M376" s="93">
        <f t="shared" si="99"/>
        <v>467424.9</v>
      </c>
      <c r="N376" s="93">
        <f t="shared" si="100"/>
        <v>311616.59999999998</v>
      </c>
      <c r="O376" s="93">
        <f t="shared" si="101"/>
        <v>779041.5</v>
      </c>
      <c r="P376" s="23" t="str">
        <f t="shared" si="102"/>
        <v>Колопроктология</v>
      </c>
      <c r="Q376" s="23">
        <f t="shared" si="103"/>
        <v>1.36</v>
      </c>
      <c r="R376" s="63" t="s">
        <v>140</v>
      </c>
      <c r="S376" s="23">
        <f t="shared" si="104"/>
        <v>43.5</v>
      </c>
    </row>
    <row r="377" spans="2:19" x14ac:dyDescent="0.25">
      <c r="B377" s="14">
        <v>150007</v>
      </c>
      <c r="C377" s="23" t="str">
        <f t="shared" si="92"/>
        <v>ГБУЗ "Алагирская ЦРБ"</v>
      </c>
      <c r="D377" s="23" t="str">
        <f t="shared" si="93"/>
        <v>КС</v>
      </c>
      <c r="E377" s="62">
        <v>20171075</v>
      </c>
      <c r="F377" s="23" t="str">
        <f t="shared" si="94"/>
        <v>Операции на кишечнике и анальной области (уровень 2)</v>
      </c>
      <c r="G377" s="19">
        <v>11</v>
      </c>
      <c r="H377" s="19">
        <v>2</v>
      </c>
      <c r="I377" s="25">
        <f t="shared" si="95"/>
        <v>13</v>
      </c>
      <c r="J377" s="23">
        <f t="shared" si="96"/>
        <v>1.74</v>
      </c>
      <c r="K377" s="149">
        <f t="shared" si="97"/>
        <v>0.875</v>
      </c>
      <c r="L377" s="93">
        <f t="shared" si="98"/>
        <v>27266.452499999999</v>
      </c>
      <c r="M377" s="93">
        <f t="shared" si="99"/>
        <v>299930.97749999998</v>
      </c>
      <c r="N377" s="93">
        <f t="shared" si="100"/>
        <v>54532.904999999999</v>
      </c>
      <c r="O377" s="93">
        <f t="shared" si="101"/>
        <v>354463.88249999995</v>
      </c>
      <c r="P377" s="23" t="str">
        <f t="shared" si="102"/>
        <v>Колопроктология</v>
      </c>
      <c r="Q377" s="23">
        <f t="shared" si="103"/>
        <v>1.36</v>
      </c>
      <c r="R377" s="63" t="s">
        <v>360</v>
      </c>
      <c r="S377" s="23">
        <f t="shared" si="104"/>
        <v>22.62</v>
      </c>
    </row>
    <row r="378" spans="2:19" x14ac:dyDescent="0.25">
      <c r="B378" s="14">
        <v>150014</v>
      </c>
      <c r="C378" s="23" t="str">
        <f t="shared" si="92"/>
        <v>ГБУЗ "Правобережная ЦРКБ"</v>
      </c>
      <c r="D378" s="23" t="str">
        <f t="shared" si="93"/>
        <v>КС</v>
      </c>
      <c r="E378" s="62">
        <v>20171075</v>
      </c>
      <c r="F378" s="23" t="str">
        <f t="shared" si="94"/>
        <v>Операции на кишечнике и анальной области (уровень 2)</v>
      </c>
      <c r="G378" s="19">
        <v>19</v>
      </c>
      <c r="H378" s="19">
        <v>1</v>
      </c>
      <c r="I378" s="25">
        <f t="shared" si="95"/>
        <v>20</v>
      </c>
      <c r="J378" s="23">
        <f t="shared" si="96"/>
        <v>1.74</v>
      </c>
      <c r="K378" s="149">
        <f t="shared" si="97"/>
        <v>0.95099999999999996</v>
      </c>
      <c r="L378" s="93">
        <f t="shared" si="98"/>
        <v>29634.738659999999</v>
      </c>
      <c r="M378" s="93">
        <f t="shared" si="99"/>
        <v>563060.03454000002</v>
      </c>
      <c r="N378" s="93">
        <f t="shared" si="100"/>
        <v>29634.738659999999</v>
      </c>
      <c r="O378" s="93">
        <f t="shared" si="101"/>
        <v>592694.77320000005</v>
      </c>
      <c r="P378" s="23" t="str">
        <f t="shared" si="102"/>
        <v>Колопроктология</v>
      </c>
      <c r="Q378" s="23">
        <f t="shared" si="103"/>
        <v>1.36</v>
      </c>
      <c r="R378" s="63" t="s">
        <v>360</v>
      </c>
      <c r="S378" s="23">
        <f t="shared" si="104"/>
        <v>34.799999999999997</v>
      </c>
    </row>
    <row r="379" spans="2:19" x14ac:dyDescent="0.25">
      <c r="B379" s="85">
        <v>150003</v>
      </c>
      <c r="C379" s="23" t="str">
        <f t="shared" si="92"/>
        <v>ГБУЗ "КБСП"</v>
      </c>
      <c r="D379" s="23" t="str">
        <f t="shared" si="93"/>
        <v>КС</v>
      </c>
      <c r="E379" s="87">
        <v>20171076</v>
      </c>
      <c r="F379" s="23" t="str">
        <f t="shared" si="94"/>
        <v>Операции на кишечнике и анальной области (уровень 3)</v>
      </c>
      <c r="G379" s="19">
        <v>5</v>
      </c>
      <c r="H379" s="19">
        <v>2</v>
      </c>
      <c r="I379" s="25">
        <f t="shared" si="95"/>
        <v>7</v>
      </c>
      <c r="J379" s="23">
        <f t="shared" si="96"/>
        <v>2.4900000000000002</v>
      </c>
      <c r="K379" s="149">
        <f t="shared" si="97"/>
        <v>1.4</v>
      </c>
      <c r="L379" s="93">
        <f t="shared" si="98"/>
        <v>62430.774000000005</v>
      </c>
      <c r="M379" s="93">
        <f t="shared" si="99"/>
        <v>312153.87</v>
      </c>
      <c r="N379" s="93">
        <f t="shared" si="100"/>
        <v>124861.54800000001</v>
      </c>
      <c r="O379" s="93">
        <f t="shared" si="101"/>
        <v>437015.41800000001</v>
      </c>
      <c r="P379" s="23" t="str">
        <f t="shared" si="102"/>
        <v>Колопроктология</v>
      </c>
      <c r="Q379" s="23">
        <f t="shared" si="103"/>
        <v>1.36</v>
      </c>
      <c r="R379" s="63" t="s">
        <v>360</v>
      </c>
      <c r="S379" s="23">
        <f t="shared" si="104"/>
        <v>17.43</v>
      </c>
    </row>
    <row r="380" spans="2:19" x14ac:dyDescent="0.25">
      <c r="B380" s="85">
        <v>150001</v>
      </c>
      <c r="C380" s="23" t="str">
        <f t="shared" si="92"/>
        <v>ГБУЗ "РКБ"</v>
      </c>
      <c r="D380" s="23" t="str">
        <f t="shared" si="93"/>
        <v>КС</v>
      </c>
      <c r="E380" s="55">
        <v>20171076</v>
      </c>
      <c r="F380" s="23" t="str">
        <f t="shared" si="94"/>
        <v>Операции на кишечнике и анальной области (уровень 3)</v>
      </c>
      <c r="G380" s="19">
        <v>20</v>
      </c>
      <c r="H380" s="19">
        <v>5</v>
      </c>
      <c r="I380" s="25">
        <f t="shared" si="95"/>
        <v>25</v>
      </c>
      <c r="J380" s="23">
        <f t="shared" si="96"/>
        <v>2.4900000000000002</v>
      </c>
      <c r="K380" s="149">
        <f t="shared" si="97"/>
        <v>1</v>
      </c>
      <c r="L380" s="93">
        <f t="shared" si="98"/>
        <v>44593.41</v>
      </c>
      <c r="M380" s="93">
        <f t="shared" si="99"/>
        <v>891868.20000000007</v>
      </c>
      <c r="N380" s="93">
        <f t="shared" si="100"/>
        <v>222967.05000000002</v>
      </c>
      <c r="O380" s="93">
        <f t="shared" si="101"/>
        <v>1114835.25</v>
      </c>
      <c r="P380" s="23" t="str">
        <f t="shared" si="102"/>
        <v>Колопроктология</v>
      </c>
      <c r="Q380" s="23">
        <f t="shared" si="103"/>
        <v>1.36</v>
      </c>
      <c r="R380" s="63" t="s">
        <v>174</v>
      </c>
      <c r="S380" s="23">
        <f t="shared" si="104"/>
        <v>62.250000000000007</v>
      </c>
    </row>
    <row r="381" spans="2:19" ht="30" x14ac:dyDescent="0.25">
      <c r="B381" s="85">
        <v>150015</v>
      </c>
      <c r="C381" s="23" t="str">
        <f t="shared" si="92"/>
        <v>ФГБОУ ВО  СОГМА МЗ</v>
      </c>
      <c r="D381" s="23" t="str">
        <f t="shared" si="93"/>
        <v>КС</v>
      </c>
      <c r="E381" s="55">
        <v>20171076</v>
      </c>
      <c r="F381" s="23" t="str">
        <f t="shared" si="94"/>
        <v>Операции на кишечнике и анальной области (уровень 3)</v>
      </c>
      <c r="G381" s="19">
        <v>3</v>
      </c>
      <c r="H381" s="19">
        <v>1</v>
      </c>
      <c r="I381" s="25">
        <f t="shared" si="95"/>
        <v>4</v>
      </c>
      <c r="J381" s="23">
        <f t="shared" si="96"/>
        <v>2.4900000000000002</v>
      </c>
      <c r="K381" s="149">
        <f t="shared" si="97"/>
        <v>1.4</v>
      </c>
      <c r="L381" s="93">
        <f t="shared" si="98"/>
        <v>62430.774000000005</v>
      </c>
      <c r="M381" s="93">
        <f t="shared" si="99"/>
        <v>187292.32200000001</v>
      </c>
      <c r="N381" s="93">
        <f t="shared" si="100"/>
        <v>62430.774000000005</v>
      </c>
      <c r="O381" s="93">
        <f t="shared" si="101"/>
        <v>249723.09600000002</v>
      </c>
      <c r="P381" s="23" t="str">
        <f t="shared" si="102"/>
        <v>Колопроктология</v>
      </c>
      <c r="Q381" s="23">
        <f t="shared" si="103"/>
        <v>1.36</v>
      </c>
      <c r="R381" s="114" t="s">
        <v>532</v>
      </c>
      <c r="S381" s="23">
        <f t="shared" si="104"/>
        <v>9.9600000000000009</v>
      </c>
    </row>
    <row r="382" spans="2:19" ht="18.75" x14ac:dyDescent="0.3">
      <c r="B382" s="85">
        <v>150002</v>
      </c>
      <c r="C382" s="23" t="str">
        <f t="shared" si="92"/>
        <v>ГБУЗ "РДКБ"</v>
      </c>
      <c r="D382" s="23" t="str">
        <f t="shared" si="93"/>
        <v>КС</v>
      </c>
      <c r="E382" s="55">
        <v>20171076</v>
      </c>
      <c r="F382" s="23" t="str">
        <f t="shared" si="94"/>
        <v>Операции на кишечнике и анальной области (уровень 3)</v>
      </c>
      <c r="G382" s="45">
        <v>3</v>
      </c>
      <c r="H382" s="45">
        <v>1</v>
      </c>
      <c r="I382" s="25">
        <f t="shared" si="95"/>
        <v>4</v>
      </c>
      <c r="J382" s="23">
        <f t="shared" si="96"/>
        <v>2.4900000000000002</v>
      </c>
      <c r="K382" s="149">
        <f t="shared" si="97"/>
        <v>1</v>
      </c>
      <c r="L382" s="93">
        <f t="shared" si="98"/>
        <v>44593.41</v>
      </c>
      <c r="M382" s="93">
        <f t="shared" si="99"/>
        <v>133780.23000000001</v>
      </c>
      <c r="N382" s="93">
        <f t="shared" si="100"/>
        <v>44593.41</v>
      </c>
      <c r="O382" s="93">
        <f t="shared" si="101"/>
        <v>178373.64</v>
      </c>
      <c r="P382" s="23" t="str">
        <f t="shared" si="102"/>
        <v>Колопроктология</v>
      </c>
      <c r="Q382" s="23">
        <f t="shared" si="103"/>
        <v>1.36</v>
      </c>
      <c r="R382" s="63" t="s">
        <v>140</v>
      </c>
      <c r="S382" s="23">
        <f t="shared" si="104"/>
        <v>9.9600000000000009</v>
      </c>
    </row>
    <row r="383" spans="2:19" x14ac:dyDescent="0.25">
      <c r="B383" s="85">
        <v>150001</v>
      </c>
      <c r="C383" s="23" t="str">
        <f t="shared" si="92"/>
        <v>ГБУЗ "РКБ"</v>
      </c>
      <c r="D383" s="23" t="str">
        <f t="shared" si="93"/>
        <v>КС</v>
      </c>
      <c r="E383" s="55">
        <v>20171077</v>
      </c>
      <c r="F383" s="23" t="str">
        <f t="shared" si="94"/>
        <v>Воспалительные заболевания ЦНС, взрослые</v>
      </c>
      <c r="G383" s="19">
        <v>16</v>
      </c>
      <c r="H383" s="19">
        <v>4</v>
      </c>
      <c r="I383" s="25">
        <f t="shared" si="95"/>
        <v>20</v>
      </c>
      <c r="J383" s="23">
        <f t="shared" si="96"/>
        <v>0.98</v>
      </c>
      <c r="K383" s="149">
        <f t="shared" si="97"/>
        <v>1</v>
      </c>
      <c r="L383" s="93">
        <f t="shared" si="98"/>
        <v>17550.82</v>
      </c>
      <c r="M383" s="93">
        <f t="shared" si="99"/>
        <v>280813.12</v>
      </c>
      <c r="N383" s="93">
        <f t="shared" si="100"/>
        <v>70203.28</v>
      </c>
      <c r="O383" s="93">
        <f t="shared" si="101"/>
        <v>351016.4</v>
      </c>
      <c r="P383" s="23" t="str">
        <f t="shared" si="102"/>
        <v>Неврология</v>
      </c>
      <c r="Q383" s="23">
        <f t="shared" si="103"/>
        <v>1.1200000000000001</v>
      </c>
      <c r="R383" s="63" t="s">
        <v>178</v>
      </c>
      <c r="S383" s="23">
        <f t="shared" si="104"/>
        <v>19.600000000000001</v>
      </c>
    </row>
    <row r="384" spans="2:19" x14ac:dyDescent="0.25">
      <c r="B384" s="85">
        <v>150001</v>
      </c>
      <c r="C384" s="23" t="str">
        <f t="shared" si="92"/>
        <v>ГБУЗ "РКБ"</v>
      </c>
      <c r="D384" s="23" t="str">
        <f t="shared" si="93"/>
        <v>КС</v>
      </c>
      <c r="E384" s="55">
        <v>20171077</v>
      </c>
      <c r="F384" s="23" t="str">
        <f t="shared" si="94"/>
        <v>Воспалительные заболевания ЦНС, взрослые</v>
      </c>
      <c r="G384" s="19">
        <v>4</v>
      </c>
      <c r="H384" s="19">
        <v>1</v>
      </c>
      <c r="I384" s="25">
        <f t="shared" si="95"/>
        <v>5</v>
      </c>
      <c r="J384" s="23">
        <f t="shared" si="96"/>
        <v>0.98</v>
      </c>
      <c r="K384" s="149">
        <f t="shared" si="97"/>
        <v>1</v>
      </c>
      <c r="L384" s="93">
        <f t="shared" si="98"/>
        <v>17550.82</v>
      </c>
      <c r="M384" s="93">
        <f t="shared" si="99"/>
        <v>70203.28</v>
      </c>
      <c r="N384" s="93">
        <f t="shared" si="100"/>
        <v>17550.82</v>
      </c>
      <c r="O384" s="93">
        <f t="shared" si="101"/>
        <v>87754.1</v>
      </c>
      <c r="P384" s="23" t="str">
        <f t="shared" si="102"/>
        <v>Неврология</v>
      </c>
      <c r="Q384" s="23">
        <f t="shared" si="103"/>
        <v>1.1200000000000001</v>
      </c>
      <c r="R384" s="63" t="s">
        <v>196</v>
      </c>
      <c r="S384" s="23">
        <f t="shared" si="104"/>
        <v>4.9000000000000004</v>
      </c>
    </row>
    <row r="385" spans="2:19" x14ac:dyDescent="0.25">
      <c r="B385" s="85">
        <v>150072</v>
      </c>
      <c r="C385" s="23" t="str">
        <f t="shared" si="92"/>
        <v>ФГБУ "СКММ центр МЗ РФ" (Беслан)</v>
      </c>
      <c r="D385" s="23" t="str">
        <f t="shared" si="93"/>
        <v>КС</v>
      </c>
      <c r="E385" s="59">
        <v>20171077</v>
      </c>
      <c r="F385" s="23" t="str">
        <f t="shared" si="94"/>
        <v>Воспалительные заболевания ЦНС, взрослые</v>
      </c>
      <c r="G385" s="48">
        <v>10</v>
      </c>
      <c r="H385" s="48">
        <v>5</v>
      </c>
      <c r="I385" s="25">
        <f t="shared" si="95"/>
        <v>15</v>
      </c>
      <c r="J385" s="23">
        <f t="shared" si="96"/>
        <v>0.98</v>
      </c>
      <c r="K385" s="149">
        <f t="shared" si="97"/>
        <v>1.4</v>
      </c>
      <c r="L385" s="93">
        <f t="shared" si="98"/>
        <v>24571.147999999997</v>
      </c>
      <c r="M385" s="93">
        <f t="shared" si="99"/>
        <v>245711.47999999998</v>
      </c>
      <c r="N385" s="93">
        <f t="shared" si="100"/>
        <v>122855.73999999999</v>
      </c>
      <c r="O385" s="93">
        <f t="shared" si="101"/>
        <v>368567.22</v>
      </c>
      <c r="P385" s="23" t="str">
        <f t="shared" si="102"/>
        <v>Неврология</v>
      </c>
      <c r="Q385" s="23">
        <f t="shared" si="103"/>
        <v>1.1200000000000001</v>
      </c>
      <c r="R385" s="89" t="s">
        <v>178</v>
      </c>
      <c r="S385" s="23">
        <f t="shared" si="104"/>
        <v>14.7</v>
      </c>
    </row>
    <row r="386" spans="2:19" x14ac:dyDescent="0.25">
      <c r="B386" s="14">
        <v>150007</v>
      </c>
      <c r="C386" s="23" t="str">
        <f t="shared" si="92"/>
        <v>ГБУЗ "Алагирская ЦРБ"</v>
      </c>
      <c r="D386" s="23" t="str">
        <f t="shared" si="93"/>
        <v>КС</v>
      </c>
      <c r="E386" s="62">
        <v>20171077</v>
      </c>
      <c r="F386" s="23" t="str">
        <f t="shared" si="94"/>
        <v>Воспалительные заболевания ЦНС, взрослые</v>
      </c>
      <c r="G386" s="19">
        <v>20</v>
      </c>
      <c r="H386" s="19">
        <v>2</v>
      </c>
      <c r="I386" s="25">
        <f t="shared" si="95"/>
        <v>22</v>
      </c>
      <c r="J386" s="23">
        <f t="shared" si="96"/>
        <v>0.98</v>
      </c>
      <c r="K386" s="149">
        <f t="shared" si="97"/>
        <v>0.875</v>
      </c>
      <c r="L386" s="93">
        <f t="shared" si="98"/>
        <v>15356.967499999999</v>
      </c>
      <c r="M386" s="93">
        <f t="shared" si="99"/>
        <v>307139.34999999998</v>
      </c>
      <c r="N386" s="93">
        <f t="shared" si="100"/>
        <v>30713.934999999998</v>
      </c>
      <c r="O386" s="93">
        <f t="shared" si="101"/>
        <v>337853.28499999997</v>
      </c>
      <c r="P386" s="23" t="str">
        <f t="shared" si="102"/>
        <v>Неврология</v>
      </c>
      <c r="Q386" s="23">
        <f t="shared" si="103"/>
        <v>1.1200000000000001</v>
      </c>
      <c r="R386" s="63" t="s">
        <v>178</v>
      </c>
      <c r="S386" s="23">
        <f t="shared" si="104"/>
        <v>21.56</v>
      </c>
    </row>
    <row r="387" spans="2:19" x14ac:dyDescent="0.25">
      <c r="B387" s="14">
        <v>150014</v>
      </c>
      <c r="C387" s="23" t="str">
        <f t="shared" si="92"/>
        <v>ГБУЗ "Правобережная ЦРКБ"</v>
      </c>
      <c r="D387" s="23" t="str">
        <f t="shared" si="93"/>
        <v>КС</v>
      </c>
      <c r="E387" s="62">
        <v>20171077</v>
      </c>
      <c r="F387" s="23" t="str">
        <f t="shared" si="94"/>
        <v>Воспалительные заболевания ЦНС, взрослые</v>
      </c>
      <c r="G387" s="19">
        <v>1</v>
      </c>
      <c r="H387" s="19">
        <v>0</v>
      </c>
      <c r="I387" s="25">
        <f t="shared" si="95"/>
        <v>1</v>
      </c>
      <c r="J387" s="23">
        <f t="shared" si="96"/>
        <v>0.98</v>
      </c>
      <c r="K387" s="149">
        <f t="shared" si="97"/>
        <v>0.95099999999999996</v>
      </c>
      <c r="L387" s="93">
        <f t="shared" si="98"/>
        <v>16690.829819999999</v>
      </c>
      <c r="M387" s="93">
        <f t="shared" si="99"/>
        <v>16690.829819999999</v>
      </c>
      <c r="N387" s="93">
        <f t="shared" si="100"/>
        <v>0</v>
      </c>
      <c r="O387" s="93">
        <f t="shared" si="101"/>
        <v>16690.829819999999</v>
      </c>
      <c r="P387" s="23" t="str">
        <f t="shared" si="102"/>
        <v>Неврология</v>
      </c>
      <c r="Q387" s="23">
        <f t="shared" si="103"/>
        <v>1.1200000000000001</v>
      </c>
      <c r="R387" s="63" t="s">
        <v>178</v>
      </c>
      <c r="S387" s="23">
        <f t="shared" si="104"/>
        <v>0.98</v>
      </c>
    </row>
    <row r="388" spans="2:19" x14ac:dyDescent="0.25">
      <c r="B388" s="85">
        <v>150012</v>
      </c>
      <c r="C388" s="23" t="str">
        <f t="shared" si="92"/>
        <v>ГБУЗ "Кировская ЦРБ"</v>
      </c>
      <c r="D388" s="23" t="str">
        <f t="shared" si="93"/>
        <v>КС</v>
      </c>
      <c r="E388" s="55">
        <v>20171078</v>
      </c>
      <c r="F388" s="23" t="str">
        <f t="shared" si="94"/>
        <v>Воспалительные заболевания ЦНС, дети</v>
      </c>
      <c r="G388" s="19">
        <v>1</v>
      </c>
      <c r="H388" s="19"/>
      <c r="I388" s="25">
        <f t="shared" si="95"/>
        <v>1</v>
      </c>
      <c r="J388" s="23">
        <f t="shared" si="96"/>
        <v>1.55</v>
      </c>
      <c r="K388" s="149">
        <f t="shared" si="97"/>
        <v>0.875</v>
      </c>
      <c r="L388" s="93">
        <f t="shared" si="98"/>
        <v>24289.081249999999</v>
      </c>
      <c r="M388" s="93">
        <f t="shared" si="99"/>
        <v>24289.081249999999</v>
      </c>
      <c r="N388" s="93">
        <f t="shared" si="100"/>
        <v>0</v>
      </c>
      <c r="O388" s="93">
        <f t="shared" si="101"/>
        <v>24289.081249999999</v>
      </c>
      <c r="P388" s="23" t="str">
        <f t="shared" si="102"/>
        <v>Неврология</v>
      </c>
      <c r="Q388" s="23">
        <f t="shared" si="103"/>
        <v>1.1200000000000001</v>
      </c>
      <c r="R388" s="63" t="s">
        <v>309</v>
      </c>
      <c r="S388" s="23">
        <f t="shared" si="104"/>
        <v>1.55</v>
      </c>
    </row>
    <row r="389" spans="2:19" ht="18.75" x14ac:dyDescent="0.3">
      <c r="B389" s="85">
        <v>150002</v>
      </c>
      <c r="C389" s="23" t="str">
        <f t="shared" si="92"/>
        <v>ГБУЗ "РДКБ"</v>
      </c>
      <c r="D389" s="23" t="str">
        <f t="shared" si="93"/>
        <v>КС</v>
      </c>
      <c r="E389" s="58">
        <v>20171078</v>
      </c>
      <c r="F389" s="23" t="str">
        <f t="shared" si="94"/>
        <v>Воспалительные заболевания ЦНС, дети</v>
      </c>
      <c r="G389" s="46">
        <v>10</v>
      </c>
      <c r="H389" s="46">
        <v>5</v>
      </c>
      <c r="I389" s="25">
        <f t="shared" si="95"/>
        <v>15</v>
      </c>
      <c r="J389" s="23">
        <f t="shared" si="96"/>
        <v>1.55</v>
      </c>
      <c r="K389" s="149">
        <f t="shared" si="97"/>
        <v>1</v>
      </c>
      <c r="L389" s="93">
        <f t="shared" si="98"/>
        <v>27758.95</v>
      </c>
      <c r="M389" s="93">
        <f t="shared" si="99"/>
        <v>277589.5</v>
      </c>
      <c r="N389" s="93">
        <f t="shared" si="100"/>
        <v>138794.75</v>
      </c>
      <c r="O389" s="93">
        <f t="shared" si="101"/>
        <v>416384.25</v>
      </c>
      <c r="P389" s="23" t="str">
        <f t="shared" si="102"/>
        <v>Неврология</v>
      </c>
      <c r="Q389" s="23">
        <f t="shared" si="103"/>
        <v>1.1200000000000001</v>
      </c>
      <c r="R389" s="86" t="s">
        <v>178</v>
      </c>
      <c r="S389" s="23">
        <f t="shared" si="104"/>
        <v>23.25</v>
      </c>
    </row>
    <row r="390" spans="2:19" ht="18.75" x14ac:dyDescent="0.3">
      <c r="B390" s="85">
        <v>150002</v>
      </c>
      <c r="C390" s="23" t="str">
        <f t="shared" si="92"/>
        <v>ГБУЗ "РДКБ"</v>
      </c>
      <c r="D390" s="23" t="str">
        <f t="shared" si="93"/>
        <v>КС</v>
      </c>
      <c r="E390" s="55">
        <v>20171078</v>
      </c>
      <c r="F390" s="23" t="str">
        <f t="shared" si="94"/>
        <v>Воспалительные заболевания ЦНС, дети</v>
      </c>
      <c r="G390" s="45">
        <v>100</v>
      </c>
      <c r="H390" s="45">
        <v>20</v>
      </c>
      <c r="I390" s="25">
        <f t="shared" si="95"/>
        <v>120</v>
      </c>
      <c r="J390" s="23">
        <f t="shared" si="96"/>
        <v>1.55</v>
      </c>
      <c r="K390" s="149">
        <f t="shared" si="97"/>
        <v>1</v>
      </c>
      <c r="L390" s="93">
        <f t="shared" si="98"/>
        <v>27758.95</v>
      </c>
      <c r="M390" s="93">
        <f t="shared" si="99"/>
        <v>2775895</v>
      </c>
      <c r="N390" s="93">
        <f t="shared" si="100"/>
        <v>555179</v>
      </c>
      <c r="O390" s="93">
        <f t="shared" si="101"/>
        <v>3331074</v>
      </c>
      <c r="P390" s="23" t="str">
        <f t="shared" si="102"/>
        <v>Неврология</v>
      </c>
      <c r="Q390" s="23">
        <f t="shared" si="103"/>
        <v>1.1200000000000001</v>
      </c>
      <c r="R390" s="63" t="s">
        <v>153</v>
      </c>
      <c r="S390" s="23">
        <f t="shared" si="104"/>
        <v>186</v>
      </c>
    </row>
    <row r="391" spans="2:19" x14ac:dyDescent="0.25">
      <c r="B391" s="85">
        <v>150009</v>
      </c>
      <c r="C391" s="23" t="str">
        <f t="shared" si="92"/>
        <v>ГБУЗ "Ардонская ЦРБ"</v>
      </c>
      <c r="D391" s="23" t="str">
        <f t="shared" si="93"/>
        <v>КС</v>
      </c>
      <c r="E391" s="55">
        <v>20171079</v>
      </c>
      <c r="F391" s="23" t="str">
        <f t="shared" si="94"/>
        <v>Дегенеративные болезни нервной системы</v>
      </c>
      <c r="G391" s="19">
        <v>1</v>
      </c>
      <c r="H391" s="19"/>
      <c r="I391" s="25">
        <f t="shared" si="95"/>
        <v>1</v>
      </c>
      <c r="J391" s="23">
        <f t="shared" si="96"/>
        <v>0.84</v>
      </c>
      <c r="K391" s="149">
        <f t="shared" si="97"/>
        <v>0.95099999999999996</v>
      </c>
      <c r="L391" s="93">
        <f t="shared" si="98"/>
        <v>14306.425559999998</v>
      </c>
      <c r="M391" s="93">
        <f t="shared" si="99"/>
        <v>14306.425559999998</v>
      </c>
      <c r="N391" s="93">
        <f t="shared" si="100"/>
        <v>0</v>
      </c>
      <c r="O391" s="93">
        <f t="shared" si="101"/>
        <v>14306.425559999998</v>
      </c>
      <c r="P391" s="23" t="str">
        <f t="shared" si="102"/>
        <v>Неврология</v>
      </c>
      <c r="Q391" s="23">
        <f t="shared" si="103"/>
        <v>1.1200000000000001</v>
      </c>
      <c r="R391" s="63" t="s">
        <v>178</v>
      </c>
      <c r="S391" s="23">
        <f t="shared" si="104"/>
        <v>0.84</v>
      </c>
    </row>
    <row r="392" spans="2:19" x14ac:dyDescent="0.25">
      <c r="B392" s="85">
        <v>150003</v>
      </c>
      <c r="C392" s="23" t="str">
        <f t="shared" si="92"/>
        <v>ГБУЗ "КБСП"</v>
      </c>
      <c r="D392" s="23" t="str">
        <f t="shared" si="93"/>
        <v>КС</v>
      </c>
      <c r="E392" s="87">
        <v>20171079</v>
      </c>
      <c r="F392" s="23" t="str">
        <f t="shared" si="94"/>
        <v>Дегенеративные болезни нервной системы</v>
      </c>
      <c r="G392" s="19">
        <v>6</v>
      </c>
      <c r="H392" s="19">
        <v>2</v>
      </c>
      <c r="I392" s="25">
        <f t="shared" si="95"/>
        <v>8</v>
      </c>
      <c r="J392" s="23">
        <f t="shared" si="96"/>
        <v>0.84</v>
      </c>
      <c r="K392" s="149">
        <f t="shared" si="97"/>
        <v>1.4</v>
      </c>
      <c r="L392" s="93">
        <f t="shared" si="98"/>
        <v>21060.984</v>
      </c>
      <c r="M392" s="93">
        <f t="shared" si="99"/>
        <v>126365.90400000001</v>
      </c>
      <c r="N392" s="93">
        <f t="shared" si="100"/>
        <v>42121.968000000001</v>
      </c>
      <c r="O392" s="93">
        <f t="shared" si="101"/>
        <v>168487.872</v>
      </c>
      <c r="P392" s="23" t="str">
        <f t="shared" si="102"/>
        <v>Неврология</v>
      </c>
      <c r="Q392" s="23">
        <f t="shared" si="103"/>
        <v>1.1200000000000001</v>
      </c>
      <c r="R392" s="63" t="s">
        <v>309</v>
      </c>
      <c r="S392" s="23">
        <f t="shared" si="104"/>
        <v>6.72</v>
      </c>
    </row>
    <row r="393" spans="2:19" x14ac:dyDescent="0.25">
      <c r="B393" s="85">
        <v>150112</v>
      </c>
      <c r="C393" s="23" t="str">
        <f t="shared" si="92"/>
        <v>ГБУЗ "Моздокская ЦРБ"</v>
      </c>
      <c r="D393" s="23" t="str">
        <f t="shared" si="93"/>
        <v>КС</v>
      </c>
      <c r="E393" s="55">
        <v>20171079</v>
      </c>
      <c r="F393" s="23" t="str">
        <f t="shared" si="94"/>
        <v>Дегенеративные болезни нервной системы</v>
      </c>
      <c r="G393" s="19">
        <v>10</v>
      </c>
      <c r="H393" s="19"/>
      <c r="I393" s="25">
        <f t="shared" ref="I393:I453" si="105">G393+H393</f>
        <v>10</v>
      </c>
      <c r="J393" s="23">
        <f t="shared" si="96"/>
        <v>0.84</v>
      </c>
      <c r="K393" s="149">
        <f t="shared" si="97"/>
        <v>0.88</v>
      </c>
      <c r="L393" s="93">
        <f t="shared" si="98"/>
        <v>13238.3328</v>
      </c>
      <c r="M393" s="93">
        <f t="shared" si="99"/>
        <v>132383.32800000001</v>
      </c>
      <c r="N393" s="93">
        <f t="shared" si="100"/>
        <v>0</v>
      </c>
      <c r="O393" s="93">
        <f t="shared" si="101"/>
        <v>132383.32800000001</v>
      </c>
      <c r="P393" s="23" t="str">
        <f t="shared" si="102"/>
        <v>Неврология</v>
      </c>
      <c r="Q393" s="23">
        <f t="shared" si="103"/>
        <v>1.1200000000000001</v>
      </c>
      <c r="R393" s="63" t="s">
        <v>178</v>
      </c>
      <c r="S393" s="23">
        <f t="shared" si="104"/>
        <v>8.4</v>
      </c>
    </row>
    <row r="394" spans="2:19" ht="15.75" x14ac:dyDescent="0.25">
      <c r="B394" s="85">
        <v>150019</v>
      </c>
      <c r="C394" s="23" t="str">
        <f t="shared" si="92"/>
        <v>ГБУЗ "Дигорская ЦРБ"</v>
      </c>
      <c r="D394" s="23" t="str">
        <f t="shared" si="93"/>
        <v>КС</v>
      </c>
      <c r="E394" s="55">
        <v>20171079</v>
      </c>
      <c r="F394" s="23" t="str">
        <f t="shared" si="94"/>
        <v>Дегенеративные болезни нервной системы</v>
      </c>
      <c r="G394" s="38">
        <v>12</v>
      </c>
      <c r="H394" s="38">
        <v>2</v>
      </c>
      <c r="I394" s="25">
        <f t="shared" si="105"/>
        <v>14</v>
      </c>
      <c r="J394" s="23">
        <f t="shared" si="96"/>
        <v>0.84</v>
      </c>
      <c r="K394" s="149">
        <f t="shared" si="97"/>
        <v>0.875</v>
      </c>
      <c r="L394" s="93">
        <f t="shared" si="98"/>
        <v>13163.115</v>
      </c>
      <c r="M394" s="93">
        <f t="shared" si="99"/>
        <v>157957.38</v>
      </c>
      <c r="N394" s="93">
        <f t="shared" si="100"/>
        <v>26326.23</v>
      </c>
      <c r="O394" s="93">
        <f t="shared" si="101"/>
        <v>184283.61000000002</v>
      </c>
      <c r="P394" s="23" t="str">
        <f t="shared" si="102"/>
        <v>Неврология</v>
      </c>
      <c r="Q394" s="23">
        <f t="shared" si="103"/>
        <v>1.1200000000000001</v>
      </c>
      <c r="R394" s="63" t="s">
        <v>178</v>
      </c>
      <c r="S394" s="23">
        <f t="shared" si="104"/>
        <v>11.76</v>
      </c>
    </row>
    <row r="395" spans="2:19" ht="15.75" x14ac:dyDescent="0.25">
      <c r="B395" s="85">
        <v>150019</v>
      </c>
      <c r="C395" s="23" t="str">
        <f t="shared" si="92"/>
        <v>ГБУЗ "Дигорская ЦРБ"</v>
      </c>
      <c r="D395" s="23" t="str">
        <f t="shared" si="93"/>
        <v>КС</v>
      </c>
      <c r="E395" s="55">
        <v>20171079</v>
      </c>
      <c r="F395" s="23" t="str">
        <f t="shared" si="94"/>
        <v>Дегенеративные болезни нервной системы</v>
      </c>
      <c r="G395" s="38">
        <v>5</v>
      </c>
      <c r="H395" s="38"/>
      <c r="I395" s="25">
        <f t="shared" si="105"/>
        <v>5</v>
      </c>
      <c r="J395" s="23">
        <f t="shared" si="96"/>
        <v>0.84</v>
      </c>
      <c r="K395" s="149">
        <f t="shared" si="97"/>
        <v>0.875</v>
      </c>
      <c r="L395" s="93">
        <f t="shared" si="98"/>
        <v>13163.115</v>
      </c>
      <c r="M395" s="93">
        <f t="shared" si="99"/>
        <v>65815.574999999997</v>
      </c>
      <c r="N395" s="93">
        <f t="shared" si="100"/>
        <v>0</v>
      </c>
      <c r="O395" s="93">
        <f t="shared" si="101"/>
        <v>65815.574999999997</v>
      </c>
      <c r="P395" s="23" t="str">
        <f t="shared" si="102"/>
        <v>Неврология</v>
      </c>
      <c r="Q395" s="23">
        <f t="shared" si="103"/>
        <v>1.1200000000000001</v>
      </c>
      <c r="R395" s="63" t="s">
        <v>277</v>
      </c>
      <c r="S395" s="23">
        <f t="shared" si="104"/>
        <v>4.2</v>
      </c>
    </row>
    <row r="396" spans="2:19" x14ac:dyDescent="0.25">
      <c r="B396" s="85">
        <v>150001</v>
      </c>
      <c r="C396" s="23" t="str">
        <f t="shared" si="92"/>
        <v>ГБУЗ "РКБ"</v>
      </c>
      <c r="D396" s="23" t="str">
        <f t="shared" si="93"/>
        <v>КС</v>
      </c>
      <c r="E396" s="55">
        <v>20171079</v>
      </c>
      <c r="F396" s="23" t="str">
        <f t="shared" si="94"/>
        <v>Дегенеративные болезни нервной системы</v>
      </c>
      <c r="G396" s="19">
        <v>12</v>
      </c>
      <c r="H396" s="19">
        <v>3</v>
      </c>
      <c r="I396" s="25">
        <f t="shared" si="105"/>
        <v>15</v>
      </c>
      <c r="J396" s="23">
        <f t="shared" si="96"/>
        <v>0.84</v>
      </c>
      <c r="K396" s="149">
        <f t="shared" si="97"/>
        <v>1</v>
      </c>
      <c r="L396" s="93">
        <f t="shared" si="98"/>
        <v>15043.56</v>
      </c>
      <c r="M396" s="93">
        <f t="shared" si="99"/>
        <v>180522.72</v>
      </c>
      <c r="N396" s="93">
        <f t="shared" si="100"/>
        <v>45130.68</v>
      </c>
      <c r="O396" s="93">
        <f t="shared" si="101"/>
        <v>225653.4</v>
      </c>
      <c r="P396" s="23" t="str">
        <f t="shared" si="102"/>
        <v>Неврология</v>
      </c>
      <c r="Q396" s="23">
        <f t="shared" si="103"/>
        <v>1.1200000000000001</v>
      </c>
      <c r="R396" s="63" t="s">
        <v>178</v>
      </c>
      <c r="S396" s="23">
        <f t="shared" si="104"/>
        <v>12.6</v>
      </c>
    </row>
    <row r="397" spans="2:19" x14ac:dyDescent="0.25">
      <c r="B397" s="85">
        <v>150015</v>
      </c>
      <c r="C397" s="23" t="str">
        <f t="shared" si="92"/>
        <v>ФГБОУ ВО  СОГМА МЗ</v>
      </c>
      <c r="D397" s="23" t="str">
        <f t="shared" si="93"/>
        <v>КС</v>
      </c>
      <c r="E397" s="55">
        <v>20171079</v>
      </c>
      <c r="F397" s="23" t="str">
        <f t="shared" si="94"/>
        <v>Дегенеративные болезни нервной системы</v>
      </c>
      <c r="G397" s="19">
        <v>47</v>
      </c>
      <c r="H397" s="19">
        <v>18</v>
      </c>
      <c r="I397" s="25">
        <f t="shared" si="105"/>
        <v>65</v>
      </c>
      <c r="J397" s="23">
        <f t="shared" si="96"/>
        <v>0.84</v>
      </c>
      <c r="K397" s="149">
        <f t="shared" si="97"/>
        <v>1.4</v>
      </c>
      <c r="L397" s="93">
        <f t="shared" si="98"/>
        <v>21060.984</v>
      </c>
      <c r="M397" s="93">
        <f t="shared" si="99"/>
        <v>989866.24800000002</v>
      </c>
      <c r="N397" s="93">
        <f t="shared" si="100"/>
        <v>379097.712</v>
      </c>
      <c r="O397" s="93">
        <f t="shared" si="101"/>
        <v>1368963.96</v>
      </c>
      <c r="P397" s="23" t="str">
        <f t="shared" si="102"/>
        <v>Неврология</v>
      </c>
      <c r="Q397" s="23">
        <f t="shared" si="103"/>
        <v>1.1200000000000001</v>
      </c>
      <c r="R397" s="114" t="s">
        <v>178</v>
      </c>
      <c r="S397" s="23">
        <f t="shared" si="104"/>
        <v>54.6</v>
      </c>
    </row>
    <row r="398" spans="2:19" x14ac:dyDescent="0.25">
      <c r="B398" s="85">
        <v>150012</v>
      </c>
      <c r="C398" s="23" t="str">
        <f t="shared" si="92"/>
        <v>ГБУЗ "Кировская ЦРБ"</v>
      </c>
      <c r="D398" s="23" t="str">
        <f t="shared" si="93"/>
        <v>КС</v>
      </c>
      <c r="E398" s="55">
        <v>20171079</v>
      </c>
      <c r="F398" s="23" t="str">
        <f t="shared" si="94"/>
        <v>Дегенеративные болезни нервной системы</v>
      </c>
      <c r="G398" s="19">
        <v>4</v>
      </c>
      <c r="H398" s="19"/>
      <c r="I398" s="25">
        <f t="shared" si="105"/>
        <v>4</v>
      </c>
      <c r="J398" s="23">
        <f t="shared" si="96"/>
        <v>0.84</v>
      </c>
      <c r="K398" s="149">
        <f t="shared" si="97"/>
        <v>0.875</v>
      </c>
      <c r="L398" s="93">
        <f t="shared" si="98"/>
        <v>13163.115</v>
      </c>
      <c r="M398" s="93">
        <f t="shared" si="99"/>
        <v>52652.46</v>
      </c>
      <c r="N398" s="93">
        <f t="shared" si="100"/>
        <v>0</v>
      </c>
      <c r="O398" s="93">
        <f t="shared" si="101"/>
        <v>52652.46</v>
      </c>
      <c r="P398" s="23" t="str">
        <f t="shared" si="102"/>
        <v>Неврология</v>
      </c>
      <c r="Q398" s="23">
        <f t="shared" si="103"/>
        <v>1.1200000000000001</v>
      </c>
      <c r="R398" s="63" t="s">
        <v>309</v>
      </c>
      <c r="S398" s="23">
        <f t="shared" si="104"/>
        <v>3.36</v>
      </c>
    </row>
    <row r="399" spans="2:19" x14ac:dyDescent="0.25">
      <c r="B399" s="85">
        <v>150012</v>
      </c>
      <c r="C399" s="23" t="str">
        <f t="shared" si="92"/>
        <v>ГБУЗ "Кировская ЦРБ"</v>
      </c>
      <c r="D399" s="23" t="str">
        <f t="shared" si="93"/>
        <v>КС</v>
      </c>
      <c r="E399" s="55">
        <v>20171079</v>
      </c>
      <c r="F399" s="23" t="str">
        <f t="shared" si="94"/>
        <v>Дегенеративные болезни нервной системы</v>
      </c>
      <c r="G399" s="19">
        <v>4</v>
      </c>
      <c r="H399" s="19"/>
      <c r="I399" s="25">
        <f t="shared" si="105"/>
        <v>4</v>
      </c>
      <c r="J399" s="23">
        <f t="shared" si="96"/>
        <v>0.84</v>
      </c>
      <c r="K399" s="149">
        <f t="shared" si="97"/>
        <v>0.875</v>
      </c>
      <c r="L399" s="93">
        <f t="shared" si="98"/>
        <v>13163.115</v>
      </c>
      <c r="M399" s="93">
        <f t="shared" si="99"/>
        <v>52652.46</v>
      </c>
      <c r="N399" s="93">
        <f t="shared" si="100"/>
        <v>0</v>
      </c>
      <c r="O399" s="93">
        <f t="shared" si="101"/>
        <v>52652.46</v>
      </c>
      <c r="P399" s="23" t="str">
        <f t="shared" si="102"/>
        <v>Неврология</v>
      </c>
      <c r="Q399" s="23">
        <f t="shared" si="103"/>
        <v>1.1200000000000001</v>
      </c>
      <c r="R399" s="63" t="s">
        <v>178</v>
      </c>
      <c r="S399" s="23">
        <f t="shared" si="104"/>
        <v>3.36</v>
      </c>
    </row>
    <row r="400" spans="2:19" ht="18.75" x14ac:dyDescent="0.3">
      <c r="B400" s="85">
        <v>150002</v>
      </c>
      <c r="C400" s="23" t="str">
        <f t="shared" si="92"/>
        <v>ГБУЗ "РДКБ"</v>
      </c>
      <c r="D400" s="23" t="str">
        <f t="shared" si="93"/>
        <v>КС</v>
      </c>
      <c r="E400" s="55">
        <v>20171079</v>
      </c>
      <c r="F400" s="23" t="str">
        <f t="shared" si="94"/>
        <v>Дегенеративные болезни нервной системы</v>
      </c>
      <c r="G400" s="45">
        <v>30</v>
      </c>
      <c r="H400" s="45">
        <v>20</v>
      </c>
      <c r="I400" s="25">
        <f t="shared" si="105"/>
        <v>50</v>
      </c>
      <c r="J400" s="23">
        <f t="shared" si="96"/>
        <v>0.84</v>
      </c>
      <c r="K400" s="149">
        <f t="shared" si="97"/>
        <v>1</v>
      </c>
      <c r="L400" s="93">
        <f t="shared" si="98"/>
        <v>15043.56</v>
      </c>
      <c r="M400" s="93">
        <f t="shared" si="99"/>
        <v>451306.8</v>
      </c>
      <c r="N400" s="93">
        <f t="shared" si="100"/>
        <v>300871.2</v>
      </c>
      <c r="O400" s="93">
        <f t="shared" si="101"/>
        <v>752178</v>
      </c>
      <c r="P400" s="23" t="str">
        <f t="shared" si="102"/>
        <v>Неврология</v>
      </c>
      <c r="Q400" s="23">
        <f t="shared" si="103"/>
        <v>1.1200000000000001</v>
      </c>
      <c r="R400" s="63" t="s">
        <v>178</v>
      </c>
      <c r="S400" s="23">
        <f t="shared" si="104"/>
        <v>42</v>
      </c>
    </row>
    <row r="401" spans="2:19" x14ac:dyDescent="0.25">
      <c r="B401" s="85">
        <v>150072</v>
      </c>
      <c r="C401" s="23" t="str">
        <f t="shared" si="92"/>
        <v>ФГБУ "СКММ центр МЗ РФ" (Беслан)</v>
      </c>
      <c r="D401" s="23" t="str">
        <f t="shared" si="93"/>
        <v>КС</v>
      </c>
      <c r="E401" s="59">
        <v>20171079</v>
      </c>
      <c r="F401" s="23" t="str">
        <f t="shared" si="94"/>
        <v>Дегенеративные болезни нервной системы</v>
      </c>
      <c r="G401" s="48">
        <v>20</v>
      </c>
      <c r="H401" s="48">
        <v>10</v>
      </c>
      <c r="I401" s="25">
        <f t="shared" si="105"/>
        <v>30</v>
      </c>
      <c r="J401" s="23">
        <f t="shared" si="96"/>
        <v>0.84</v>
      </c>
      <c r="K401" s="149">
        <f t="shared" si="97"/>
        <v>1.4</v>
      </c>
      <c r="L401" s="93">
        <f t="shared" si="98"/>
        <v>21060.984</v>
      </c>
      <c r="M401" s="93">
        <f t="shared" si="99"/>
        <v>421219.68</v>
      </c>
      <c r="N401" s="93">
        <f t="shared" si="100"/>
        <v>210609.84</v>
      </c>
      <c r="O401" s="93">
        <f t="shared" si="101"/>
        <v>631829.52</v>
      </c>
      <c r="P401" s="23" t="str">
        <f t="shared" si="102"/>
        <v>Неврология</v>
      </c>
      <c r="Q401" s="23">
        <f t="shared" si="103"/>
        <v>1.1200000000000001</v>
      </c>
      <c r="R401" s="89" t="s">
        <v>178</v>
      </c>
      <c r="S401" s="23">
        <f t="shared" si="104"/>
        <v>25.2</v>
      </c>
    </row>
    <row r="402" spans="2:19" x14ac:dyDescent="0.25">
      <c r="B402" s="85">
        <v>150010</v>
      </c>
      <c r="C402" s="23" t="str">
        <f t="shared" si="92"/>
        <v>ГБУЗ "Ирафская ЦРБ"</v>
      </c>
      <c r="D402" s="23" t="str">
        <f t="shared" si="93"/>
        <v>КС</v>
      </c>
      <c r="E402" s="62">
        <v>20171079</v>
      </c>
      <c r="F402" s="23" t="str">
        <f t="shared" si="94"/>
        <v>Дегенеративные болезни нервной системы</v>
      </c>
      <c r="G402" s="19">
        <v>10</v>
      </c>
      <c r="H402" s="19">
        <v>0</v>
      </c>
      <c r="I402" s="25">
        <f t="shared" si="105"/>
        <v>10</v>
      </c>
      <c r="J402" s="23">
        <f t="shared" si="96"/>
        <v>0.84</v>
      </c>
      <c r="K402" s="149">
        <f t="shared" si="97"/>
        <v>0.8</v>
      </c>
      <c r="L402" s="93">
        <f t="shared" si="98"/>
        <v>12034.848</v>
      </c>
      <c r="M402" s="93">
        <f t="shared" si="99"/>
        <v>120348.48</v>
      </c>
      <c r="N402" s="93">
        <f t="shared" si="100"/>
        <v>0</v>
      </c>
      <c r="O402" s="93">
        <f t="shared" si="101"/>
        <v>120348.48</v>
      </c>
      <c r="P402" s="23" t="str">
        <f t="shared" si="102"/>
        <v>Неврология</v>
      </c>
      <c r="Q402" s="23">
        <f t="shared" si="103"/>
        <v>1.1200000000000001</v>
      </c>
      <c r="R402" s="63" t="s">
        <v>535</v>
      </c>
      <c r="S402" s="23">
        <f t="shared" si="104"/>
        <v>8.4</v>
      </c>
    </row>
    <row r="403" spans="2:19" x14ac:dyDescent="0.25">
      <c r="B403" s="14">
        <v>150007</v>
      </c>
      <c r="C403" s="23" t="str">
        <f t="shared" si="92"/>
        <v>ГБУЗ "Алагирская ЦРБ"</v>
      </c>
      <c r="D403" s="23" t="str">
        <f t="shared" si="93"/>
        <v>КС</v>
      </c>
      <c r="E403" s="62">
        <v>20171079</v>
      </c>
      <c r="F403" s="23" t="str">
        <f t="shared" si="94"/>
        <v>Дегенеративные болезни нервной системы</v>
      </c>
      <c r="G403" s="19">
        <v>15</v>
      </c>
      <c r="H403" s="19">
        <v>1</v>
      </c>
      <c r="I403" s="25">
        <f t="shared" si="105"/>
        <v>16</v>
      </c>
      <c r="J403" s="23">
        <f t="shared" si="96"/>
        <v>0.84</v>
      </c>
      <c r="K403" s="149">
        <f t="shared" si="97"/>
        <v>0.875</v>
      </c>
      <c r="L403" s="93">
        <f t="shared" si="98"/>
        <v>13163.115</v>
      </c>
      <c r="M403" s="93">
        <f t="shared" si="99"/>
        <v>197446.72500000001</v>
      </c>
      <c r="N403" s="93">
        <f t="shared" si="100"/>
        <v>13163.115</v>
      </c>
      <c r="O403" s="93">
        <f t="shared" si="101"/>
        <v>210609.84</v>
      </c>
      <c r="P403" s="23" t="str">
        <f t="shared" si="102"/>
        <v>Неврология</v>
      </c>
      <c r="Q403" s="23">
        <f t="shared" si="103"/>
        <v>1.1200000000000001</v>
      </c>
      <c r="R403" s="63" t="s">
        <v>178</v>
      </c>
      <c r="S403" s="23">
        <f t="shared" si="104"/>
        <v>13.44</v>
      </c>
    </row>
    <row r="404" spans="2:19" x14ac:dyDescent="0.25">
      <c r="B404" s="14">
        <v>150014</v>
      </c>
      <c r="C404" s="23" t="str">
        <f t="shared" si="92"/>
        <v>ГБУЗ "Правобережная ЦРКБ"</v>
      </c>
      <c r="D404" s="23" t="str">
        <f t="shared" si="93"/>
        <v>КС</v>
      </c>
      <c r="E404" s="62">
        <v>20171079</v>
      </c>
      <c r="F404" s="23" t="str">
        <f t="shared" si="94"/>
        <v>Дегенеративные болезни нервной системы</v>
      </c>
      <c r="G404" s="19">
        <v>2</v>
      </c>
      <c r="H404" s="19">
        <v>0</v>
      </c>
      <c r="I404" s="25">
        <f t="shared" si="105"/>
        <v>2</v>
      </c>
      <c r="J404" s="23">
        <f t="shared" si="96"/>
        <v>0.84</v>
      </c>
      <c r="K404" s="149">
        <f t="shared" si="97"/>
        <v>0.95099999999999996</v>
      </c>
      <c r="L404" s="93">
        <f t="shared" si="98"/>
        <v>14306.425559999998</v>
      </c>
      <c r="M404" s="93">
        <f t="shared" si="99"/>
        <v>28612.851119999996</v>
      </c>
      <c r="N404" s="93">
        <f t="shared" si="100"/>
        <v>0</v>
      </c>
      <c r="O404" s="93">
        <f t="shared" si="101"/>
        <v>28612.851119999996</v>
      </c>
      <c r="P404" s="23" t="str">
        <f t="shared" si="102"/>
        <v>Неврология</v>
      </c>
      <c r="Q404" s="23">
        <f t="shared" si="103"/>
        <v>1.1200000000000001</v>
      </c>
      <c r="R404" s="63" t="s">
        <v>178</v>
      </c>
      <c r="S404" s="23">
        <f t="shared" si="104"/>
        <v>1.68</v>
      </c>
    </row>
    <row r="405" spans="2:19" x14ac:dyDescent="0.25">
      <c r="B405" s="85">
        <v>150112</v>
      </c>
      <c r="C405" s="23" t="str">
        <f t="shared" si="92"/>
        <v>ГБУЗ "Моздокская ЦРБ"</v>
      </c>
      <c r="D405" s="23" t="str">
        <f t="shared" si="93"/>
        <v>КС</v>
      </c>
      <c r="E405" s="55">
        <v>20171080</v>
      </c>
      <c r="F405" s="23" t="str">
        <f t="shared" si="94"/>
        <v>Демиелинизирующие болезни нервной системы</v>
      </c>
      <c r="G405" s="19">
        <v>15</v>
      </c>
      <c r="H405" s="19"/>
      <c r="I405" s="25">
        <f t="shared" si="105"/>
        <v>15</v>
      </c>
      <c r="J405" s="23">
        <f t="shared" si="96"/>
        <v>1.33</v>
      </c>
      <c r="K405" s="149">
        <f t="shared" si="97"/>
        <v>0.88</v>
      </c>
      <c r="L405" s="93">
        <f t="shared" si="98"/>
        <v>20960.693600000002</v>
      </c>
      <c r="M405" s="93">
        <f t="shared" si="99"/>
        <v>314410.40400000004</v>
      </c>
      <c r="N405" s="93">
        <f t="shared" si="100"/>
        <v>0</v>
      </c>
      <c r="O405" s="93">
        <f t="shared" si="101"/>
        <v>314410.40400000004</v>
      </c>
      <c r="P405" s="23" t="str">
        <f t="shared" si="102"/>
        <v>Неврология</v>
      </c>
      <c r="Q405" s="23">
        <f t="shared" si="103"/>
        <v>1.1200000000000001</v>
      </c>
      <c r="R405" s="63" t="s">
        <v>178</v>
      </c>
      <c r="S405" s="23">
        <f t="shared" si="104"/>
        <v>19.950000000000003</v>
      </c>
    </row>
    <row r="406" spans="2:19" ht="15.75" x14ac:dyDescent="0.25">
      <c r="B406" s="85">
        <v>150019</v>
      </c>
      <c r="C406" s="23" t="str">
        <f t="shared" si="92"/>
        <v>ГБУЗ "Дигорская ЦРБ"</v>
      </c>
      <c r="D406" s="23" t="str">
        <f t="shared" si="93"/>
        <v>КС</v>
      </c>
      <c r="E406" s="55">
        <v>20171080</v>
      </c>
      <c r="F406" s="23" t="str">
        <f t="shared" si="94"/>
        <v>Демиелинизирующие болезни нервной системы</v>
      </c>
      <c r="G406" s="38">
        <v>8</v>
      </c>
      <c r="H406" s="38"/>
      <c r="I406" s="25">
        <f t="shared" si="105"/>
        <v>8</v>
      </c>
      <c r="J406" s="23">
        <f t="shared" si="96"/>
        <v>1.33</v>
      </c>
      <c r="K406" s="149">
        <f t="shared" si="97"/>
        <v>0.875</v>
      </c>
      <c r="L406" s="93">
        <f t="shared" si="98"/>
        <v>20841.598750000001</v>
      </c>
      <c r="M406" s="93">
        <f t="shared" si="99"/>
        <v>166732.79</v>
      </c>
      <c r="N406" s="93">
        <f t="shared" si="100"/>
        <v>0</v>
      </c>
      <c r="O406" s="93">
        <f t="shared" si="101"/>
        <v>166732.79</v>
      </c>
      <c r="P406" s="23" t="str">
        <f t="shared" si="102"/>
        <v>Неврология</v>
      </c>
      <c r="Q406" s="23">
        <f t="shared" si="103"/>
        <v>1.1200000000000001</v>
      </c>
      <c r="R406" s="63" t="s">
        <v>178</v>
      </c>
      <c r="S406" s="23">
        <f t="shared" si="104"/>
        <v>10.64</v>
      </c>
    </row>
    <row r="407" spans="2:19" x14ac:dyDescent="0.25">
      <c r="B407" s="85">
        <v>150001</v>
      </c>
      <c r="C407" s="23" t="str">
        <f t="shared" si="92"/>
        <v>ГБУЗ "РКБ"</v>
      </c>
      <c r="D407" s="23" t="str">
        <f t="shared" si="93"/>
        <v>КС</v>
      </c>
      <c r="E407" s="55">
        <v>20171080</v>
      </c>
      <c r="F407" s="23" t="str">
        <f t="shared" si="94"/>
        <v>Демиелинизирующие болезни нервной системы</v>
      </c>
      <c r="G407" s="19">
        <v>20</v>
      </c>
      <c r="H407" s="19">
        <v>5</v>
      </c>
      <c r="I407" s="25">
        <f t="shared" si="105"/>
        <v>25</v>
      </c>
      <c r="J407" s="23">
        <f t="shared" si="96"/>
        <v>1.33</v>
      </c>
      <c r="K407" s="149">
        <f t="shared" si="97"/>
        <v>1</v>
      </c>
      <c r="L407" s="93">
        <f t="shared" si="98"/>
        <v>23818.97</v>
      </c>
      <c r="M407" s="93">
        <f t="shared" si="99"/>
        <v>476379.4</v>
      </c>
      <c r="N407" s="93">
        <f t="shared" si="100"/>
        <v>119094.85</v>
      </c>
      <c r="O407" s="93">
        <f t="shared" si="101"/>
        <v>595474.25</v>
      </c>
      <c r="P407" s="23" t="str">
        <f t="shared" si="102"/>
        <v>Неврология</v>
      </c>
      <c r="Q407" s="23">
        <f t="shared" si="103"/>
        <v>1.1200000000000001</v>
      </c>
      <c r="R407" s="63" t="s">
        <v>178</v>
      </c>
      <c r="S407" s="23">
        <f t="shared" si="104"/>
        <v>33.25</v>
      </c>
    </row>
    <row r="408" spans="2:19" x14ac:dyDescent="0.25">
      <c r="B408" s="85">
        <v>150015</v>
      </c>
      <c r="C408" s="23" t="str">
        <f t="shared" si="92"/>
        <v>ФГБОУ ВО  СОГМА МЗ</v>
      </c>
      <c r="D408" s="23" t="str">
        <f t="shared" si="93"/>
        <v>КС</v>
      </c>
      <c r="E408" s="55">
        <v>20171080</v>
      </c>
      <c r="F408" s="23" t="str">
        <f t="shared" si="94"/>
        <v>Демиелинизирующие болезни нервной системы</v>
      </c>
      <c r="G408" s="19">
        <v>15</v>
      </c>
      <c r="H408" s="19">
        <v>10</v>
      </c>
      <c r="I408" s="25">
        <f t="shared" si="105"/>
        <v>25</v>
      </c>
      <c r="J408" s="23">
        <f t="shared" si="96"/>
        <v>1.33</v>
      </c>
      <c r="K408" s="149">
        <f t="shared" si="97"/>
        <v>1.4</v>
      </c>
      <c r="L408" s="93">
        <f t="shared" si="98"/>
        <v>33346.557999999997</v>
      </c>
      <c r="M408" s="93">
        <f t="shared" si="99"/>
        <v>500198.36999999994</v>
      </c>
      <c r="N408" s="93">
        <f t="shared" si="100"/>
        <v>333465.57999999996</v>
      </c>
      <c r="O408" s="93">
        <f t="shared" si="101"/>
        <v>833663.95</v>
      </c>
      <c r="P408" s="23" t="str">
        <f t="shared" si="102"/>
        <v>Неврология</v>
      </c>
      <c r="Q408" s="23">
        <f t="shared" si="103"/>
        <v>1.1200000000000001</v>
      </c>
      <c r="R408" s="114" t="s">
        <v>178</v>
      </c>
      <c r="S408" s="23">
        <f t="shared" si="104"/>
        <v>33.25</v>
      </c>
    </row>
    <row r="409" spans="2:19" ht="18.75" x14ac:dyDescent="0.3">
      <c r="B409" s="85">
        <v>150002</v>
      </c>
      <c r="C409" s="23" t="str">
        <f t="shared" si="92"/>
        <v>ГБУЗ "РДКБ"</v>
      </c>
      <c r="D409" s="23" t="str">
        <f t="shared" si="93"/>
        <v>КС</v>
      </c>
      <c r="E409" s="55">
        <v>20171080</v>
      </c>
      <c r="F409" s="23" t="str">
        <f t="shared" si="94"/>
        <v>Демиелинизирующие болезни нервной системы</v>
      </c>
      <c r="G409" s="45">
        <v>4</v>
      </c>
      <c r="H409" s="45">
        <v>1</v>
      </c>
      <c r="I409" s="25">
        <f t="shared" si="105"/>
        <v>5</v>
      </c>
      <c r="J409" s="23">
        <f t="shared" si="96"/>
        <v>1.33</v>
      </c>
      <c r="K409" s="149">
        <f t="shared" si="97"/>
        <v>1</v>
      </c>
      <c r="L409" s="93">
        <f t="shared" si="98"/>
        <v>23818.97</v>
      </c>
      <c r="M409" s="93">
        <f t="shared" si="99"/>
        <v>95275.88</v>
      </c>
      <c r="N409" s="93">
        <f t="shared" si="100"/>
        <v>23818.97</v>
      </c>
      <c r="O409" s="93">
        <f t="shared" si="101"/>
        <v>119094.85</v>
      </c>
      <c r="P409" s="23" t="str">
        <f t="shared" si="102"/>
        <v>Неврология</v>
      </c>
      <c r="Q409" s="23">
        <f t="shared" si="103"/>
        <v>1.1200000000000001</v>
      </c>
      <c r="R409" s="63" t="s">
        <v>178</v>
      </c>
      <c r="S409" s="23">
        <f t="shared" si="104"/>
        <v>6.65</v>
      </c>
    </row>
    <row r="410" spans="2:19" x14ac:dyDescent="0.25">
      <c r="B410" s="85">
        <v>150072</v>
      </c>
      <c r="C410" s="23" t="str">
        <f t="shared" si="92"/>
        <v>ФГБУ "СКММ центр МЗ РФ" (Беслан)</v>
      </c>
      <c r="D410" s="23" t="str">
        <f t="shared" si="93"/>
        <v>КС</v>
      </c>
      <c r="E410" s="59">
        <v>20171080</v>
      </c>
      <c r="F410" s="23" t="str">
        <f t="shared" si="94"/>
        <v>Демиелинизирующие болезни нервной системы</v>
      </c>
      <c r="G410" s="48">
        <v>60</v>
      </c>
      <c r="H410" s="48">
        <v>20</v>
      </c>
      <c r="I410" s="25">
        <f t="shared" si="105"/>
        <v>80</v>
      </c>
      <c r="J410" s="23">
        <f t="shared" si="96"/>
        <v>1.33</v>
      </c>
      <c r="K410" s="149">
        <f t="shared" si="97"/>
        <v>1.4</v>
      </c>
      <c r="L410" s="93">
        <f t="shared" si="98"/>
        <v>33346.557999999997</v>
      </c>
      <c r="M410" s="93">
        <f t="shared" si="99"/>
        <v>2000793.4799999997</v>
      </c>
      <c r="N410" s="93">
        <f t="shared" si="100"/>
        <v>666931.15999999992</v>
      </c>
      <c r="O410" s="93">
        <f t="shared" si="101"/>
        <v>2667724.6399999997</v>
      </c>
      <c r="P410" s="23" t="str">
        <f t="shared" si="102"/>
        <v>Неврология</v>
      </c>
      <c r="Q410" s="23">
        <f t="shared" si="103"/>
        <v>1.1200000000000001</v>
      </c>
      <c r="R410" s="89" t="s">
        <v>178</v>
      </c>
      <c r="S410" s="23">
        <f t="shared" si="104"/>
        <v>106.4</v>
      </c>
    </row>
    <row r="411" spans="2:19" x14ac:dyDescent="0.25">
      <c r="B411" s="85">
        <v>150010</v>
      </c>
      <c r="C411" s="23" t="str">
        <f t="shared" si="92"/>
        <v>ГБУЗ "Ирафская ЦРБ"</v>
      </c>
      <c r="D411" s="23" t="str">
        <f t="shared" si="93"/>
        <v>КС</v>
      </c>
      <c r="E411" s="62">
        <v>20171080</v>
      </c>
      <c r="F411" s="23" t="str">
        <f t="shared" si="94"/>
        <v>Демиелинизирующие болезни нервной системы</v>
      </c>
      <c r="G411" s="19">
        <v>3</v>
      </c>
      <c r="H411" s="19">
        <v>0</v>
      </c>
      <c r="I411" s="25">
        <f t="shared" si="105"/>
        <v>3</v>
      </c>
      <c r="J411" s="23">
        <f t="shared" si="96"/>
        <v>1.33</v>
      </c>
      <c r="K411" s="149">
        <f t="shared" si="97"/>
        <v>0.8</v>
      </c>
      <c r="L411" s="93">
        <f t="shared" si="98"/>
        <v>19055.175999999999</v>
      </c>
      <c r="M411" s="93">
        <f t="shared" si="99"/>
        <v>57165.527999999998</v>
      </c>
      <c r="N411" s="93">
        <f t="shared" si="100"/>
        <v>0</v>
      </c>
      <c r="O411" s="93">
        <f t="shared" si="101"/>
        <v>57165.527999999998</v>
      </c>
      <c r="P411" s="23" t="str">
        <f t="shared" si="102"/>
        <v>Неврология</v>
      </c>
      <c r="Q411" s="23">
        <f t="shared" si="103"/>
        <v>1.1200000000000001</v>
      </c>
      <c r="R411" s="63" t="s">
        <v>535</v>
      </c>
      <c r="S411" s="23">
        <f t="shared" si="104"/>
        <v>3.99</v>
      </c>
    </row>
    <row r="412" spans="2:19" x14ac:dyDescent="0.25">
      <c r="B412" s="85">
        <v>150009</v>
      </c>
      <c r="C412" s="23" t="str">
        <f t="shared" si="92"/>
        <v>ГБУЗ "Ардонская ЦРБ"</v>
      </c>
      <c r="D412" s="23" t="str">
        <f t="shared" si="93"/>
        <v>КС</v>
      </c>
      <c r="E412" s="55">
        <v>20171081</v>
      </c>
      <c r="F412" s="23" t="str">
        <f t="shared" si="94"/>
        <v>Эпилепсия, судороги (уровень 1)</v>
      </c>
      <c r="G412" s="19">
        <v>9</v>
      </c>
      <c r="H412" s="19"/>
      <c r="I412" s="25">
        <f t="shared" si="105"/>
        <v>9</v>
      </c>
      <c r="J412" s="23">
        <f t="shared" si="96"/>
        <v>0.96</v>
      </c>
      <c r="K412" s="149">
        <f t="shared" si="97"/>
        <v>0.95099999999999996</v>
      </c>
      <c r="L412" s="93">
        <f t="shared" si="98"/>
        <v>16350.200639999997</v>
      </c>
      <c r="M412" s="93">
        <f t="shared" si="99"/>
        <v>147151.80575999999</v>
      </c>
      <c r="N412" s="93">
        <f t="shared" si="100"/>
        <v>0</v>
      </c>
      <c r="O412" s="93">
        <f t="shared" si="101"/>
        <v>147151.80575999999</v>
      </c>
      <c r="P412" s="23" t="str">
        <f t="shared" si="102"/>
        <v>Неврология</v>
      </c>
      <c r="Q412" s="23">
        <f t="shared" si="103"/>
        <v>1.1200000000000001</v>
      </c>
      <c r="R412" s="63" t="s">
        <v>178</v>
      </c>
      <c r="S412" s="23">
        <f t="shared" si="104"/>
        <v>8.64</v>
      </c>
    </row>
    <row r="413" spans="2:19" x14ac:dyDescent="0.25">
      <c r="B413" s="85">
        <v>150112</v>
      </c>
      <c r="C413" s="23" t="str">
        <f t="shared" si="92"/>
        <v>ГБУЗ "Моздокская ЦРБ"</v>
      </c>
      <c r="D413" s="23" t="str">
        <f t="shared" si="93"/>
        <v>КС</v>
      </c>
      <c r="E413" s="55">
        <v>20171081</v>
      </c>
      <c r="F413" s="23" t="str">
        <f t="shared" si="94"/>
        <v>Эпилепсия, судороги (уровень 1)</v>
      </c>
      <c r="G413" s="19">
        <v>35</v>
      </c>
      <c r="H413" s="19"/>
      <c r="I413" s="25">
        <f t="shared" si="105"/>
        <v>35</v>
      </c>
      <c r="J413" s="23">
        <f t="shared" si="96"/>
        <v>0.96</v>
      </c>
      <c r="K413" s="149">
        <f t="shared" si="97"/>
        <v>0.88</v>
      </c>
      <c r="L413" s="93">
        <f t="shared" si="98"/>
        <v>15129.5232</v>
      </c>
      <c r="M413" s="93">
        <f t="shared" si="99"/>
        <v>529533.31200000003</v>
      </c>
      <c r="N413" s="93">
        <f t="shared" si="100"/>
        <v>0</v>
      </c>
      <c r="O413" s="93">
        <f t="shared" si="101"/>
        <v>529533.31200000003</v>
      </c>
      <c r="P413" s="23" t="str">
        <f t="shared" si="102"/>
        <v>Неврология</v>
      </c>
      <c r="Q413" s="23">
        <f t="shared" si="103"/>
        <v>1.1200000000000001</v>
      </c>
      <c r="R413" s="63" t="s">
        <v>178</v>
      </c>
      <c r="S413" s="23">
        <f t="shared" si="104"/>
        <v>33.6</v>
      </c>
    </row>
    <row r="414" spans="2:19" ht="15.75" x14ac:dyDescent="0.25">
      <c r="B414" s="85">
        <v>150019</v>
      </c>
      <c r="C414" s="23" t="str">
        <f t="shared" si="92"/>
        <v>ГБУЗ "Дигорская ЦРБ"</v>
      </c>
      <c r="D414" s="23" t="str">
        <f t="shared" si="93"/>
        <v>КС</v>
      </c>
      <c r="E414" s="55">
        <v>20171081</v>
      </c>
      <c r="F414" s="23" t="str">
        <f t="shared" si="94"/>
        <v>Эпилепсия, судороги (уровень 1)</v>
      </c>
      <c r="G414" s="38">
        <v>13</v>
      </c>
      <c r="H414" s="38"/>
      <c r="I414" s="25">
        <f t="shared" si="105"/>
        <v>13</v>
      </c>
      <c r="J414" s="23">
        <f t="shared" si="96"/>
        <v>0.96</v>
      </c>
      <c r="K414" s="149">
        <f t="shared" si="97"/>
        <v>0.875</v>
      </c>
      <c r="L414" s="93">
        <f t="shared" si="98"/>
        <v>15043.56</v>
      </c>
      <c r="M414" s="93">
        <f t="shared" si="99"/>
        <v>195566.28</v>
      </c>
      <c r="N414" s="93">
        <f t="shared" si="100"/>
        <v>0</v>
      </c>
      <c r="O414" s="93">
        <f t="shared" si="101"/>
        <v>195566.28</v>
      </c>
      <c r="P414" s="23" t="str">
        <f t="shared" si="102"/>
        <v>Неврология</v>
      </c>
      <c r="Q414" s="23">
        <f t="shared" si="103"/>
        <v>1.1200000000000001</v>
      </c>
      <c r="R414" s="63" t="s">
        <v>178</v>
      </c>
      <c r="S414" s="23">
        <f t="shared" si="104"/>
        <v>12.48</v>
      </c>
    </row>
    <row r="415" spans="2:19" ht="15.75" x14ac:dyDescent="0.25">
      <c r="B415" s="85">
        <v>150019</v>
      </c>
      <c r="C415" s="23" t="str">
        <f t="shared" si="92"/>
        <v>ГБУЗ "Дигорская ЦРБ"</v>
      </c>
      <c r="D415" s="23" t="str">
        <f t="shared" si="93"/>
        <v>КС</v>
      </c>
      <c r="E415" s="55">
        <v>20171081</v>
      </c>
      <c r="F415" s="23" t="str">
        <f t="shared" si="94"/>
        <v>Эпилепсия, судороги (уровень 1)</v>
      </c>
      <c r="G415" s="38">
        <v>8</v>
      </c>
      <c r="H415" s="38"/>
      <c r="I415" s="25">
        <f t="shared" si="105"/>
        <v>8</v>
      </c>
      <c r="J415" s="23">
        <f t="shared" si="96"/>
        <v>0.96</v>
      </c>
      <c r="K415" s="149">
        <f t="shared" si="97"/>
        <v>0.875</v>
      </c>
      <c r="L415" s="93">
        <f t="shared" si="98"/>
        <v>15043.56</v>
      </c>
      <c r="M415" s="93">
        <f t="shared" si="99"/>
        <v>120348.48</v>
      </c>
      <c r="N415" s="93">
        <f t="shared" si="100"/>
        <v>0</v>
      </c>
      <c r="O415" s="93">
        <f t="shared" si="101"/>
        <v>120348.48</v>
      </c>
      <c r="P415" s="23" t="str">
        <f t="shared" si="102"/>
        <v>Неврология</v>
      </c>
      <c r="Q415" s="23">
        <f t="shared" si="103"/>
        <v>1.1200000000000001</v>
      </c>
      <c r="R415" s="63" t="s">
        <v>277</v>
      </c>
      <c r="S415" s="23">
        <f t="shared" si="104"/>
        <v>7.68</v>
      </c>
    </row>
    <row r="416" spans="2:19" x14ac:dyDescent="0.25">
      <c r="B416" s="85">
        <v>150001</v>
      </c>
      <c r="C416" s="23" t="str">
        <f t="shared" si="92"/>
        <v>ГБУЗ "РКБ"</v>
      </c>
      <c r="D416" s="23" t="str">
        <f t="shared" si="93"/>
        <v>КС</v>
      </c>
      <c r="E416" s="55">
        <v>20171081</v>
      </c>
      <c r="F416" s="23" t="str">
        <f t="shared" si="94"/>
        <v>Эпилепсия, судороги (уровень 1)</v>
      </c>
      <c r="G416" s="19">
        <v>75</v>
      </c>
      <c r="H416" s="19">
        <v>25</v>
      </c>
      <c r="I416" s="25">
        <f t="shared" si="105"/>
        <v>100</v>
      </c>
      <c r="J416" s="23">
        <f t="shared" si="96"/>
        <v>0.96</v>
      </c>
      <c r="K416" s="149">
        <f t="shared" si="97"/>
        <v>1</v>
      </c>
      <c r="L416" s="93">
        <f t="shared" si="98"/>
        <v>17192.64</v>
      </c>
      <c r="M416" s="93">
        <f t="shared" si="99"/>
        <v>1289448</v>
      </c>
      <c r="N416" s="93">
        <f t="shared" si="100"/>
        <v>429816</v>
      </c>
      <c r="O416" s="93">
        <f t="shared" si="101"/>
        <v>1719264</v>
      </c>
      <c r="P416" s="23" t="str">
        <f t="shared" si="102"/>
        <v>Неврология</v>
      </c>
      <c r="Q416" s="23">
        <f t="shared" si="103"/>
        <v>1.1200000000000001</v>
      </c>
      <c r="R416" s="63" t="s">
        <v>178</v>
      </c>
      <c r="S416" s="23">
        <f t="shared" si="104"/>
        <v>96</v>
      </c>
    </row>
    <row r="417" spans="2:19" x14ac:dyDescent="0.25">
      <c r="B417" s="85">
        <v>150015</v>
      </c>
      <c r="C417" s="23" t="str">
        <f t="shared" si="92"/>
        <v>ФГБОУ ВО  СОГМА МЗ</v>
      </c>
      <c r="D417" s="23" t="str">
        <f t="shared" si="93"/>
        <v>КС</v>
      </c>
      <c r="E417" s="55">
        <v>20171081</v>
      </c>
      <c r="F417" s="23" t="str">
        <f t="shared" si="94"/>
        <v>Эпилепсия, судороги (уровень 1)</v>
      </c>
      <c r="G417" s="19">
        <v>50</v>
      </c>
      <c r="H417" s="19">
        <v>10</v>
      </c>
      <c r="I417" s="25">
        <f t="shared" si="105"/>
        <v>60</v>
      </c>
      <c r="J417" s="23">
        <f t="shared" si="96"/>
        <v>0.96</v>
      </c>
      <c r="K417" s="149">
        <f t="shared" si="97"/>
        <v>1.4</v>
      </c>
      <c r="L417" s="93">
        <f t="shared" si="98"/>
        <v>24069.695999999996</v>
      </c>
      <c r="M417" s="93">
        <f t="shared" si="99"/>
        <v>1203484.7999999998</v>
      </c>
      <c r="N417" s="93">
        <f t="shared" si="100"/>
        <v>240696.95999999996</v>
      </c>
      <c r="O417" s="93">
        <f t="shared" si="101"/>
        <v>1444181.7599999998</v>
      </c>
      <c r="P417" s="23" t="str">
        <f t="shared" si="102"/>
        <v>Неврология</v>
      </c>
      <c r="Q417" s="23">
        <f t="shared" si="103"/>
        <v>1.1200000000000001</v>
      </c>
      <c r="R417" s="114" t="s">
        <v>178</v>
      </c>
      <c r="S417" s="23">
        <f t="shared" si="104"/>
        <v>57.599999999999994</v>
      </c>
    </row>
    <row r="418" spans="2:19" x14ac:dyDescent="0.25">
      <c r="B418" s="85">
        <v>150012</v>
      </c>
      <c r="C418" s="23" t="str">
        <f t="shared" si="92"/>
        <v>ГБУЗ "Кировская ЦРБ"</v>
      </c>
      <c r="D418" s="23" t="str">
        <f t="shared" si="93"/>
        <v>КС</v>
      </c>
      <c r="E418" s="55">
        <v>20171081</v>
      </c>
      <c r="F418" s="23" t="str">
        <f t="shared" si="94"/>
        <v>Эпилепсия, судороги (уровень 1)</v>
      </c>
      <c r="G418" s="19">
        <v>15</v>
      </c>
      <c r="H418" s="19"/>
      <c r="I418" s="25">
        <f t="shared" si="105"/>
        <v>15</v>
      </c>
      <c r="J418" s="23">
        <f t="shared" si="96"/>
        <v>0.96</v>
      </c>
      <c r="K418" s="149">
        <f t="shared" si="97"/>
        <v>0.875</v>
      </c>
      <c r="L418" s="93">
        <f t="shared" si="98"/>
        <v>15043.56</v>
      </c>
      <c r="M418" s="93">
        <f t="shared" si="99"/>
        <v>225653.4</v>
      </c>
      <c r="N418" s="93">
        <f t="shared" si="100"/>
        <v>0</v>
      </c>
      <c r="O418" s="93">
        <f t="shared" si="101"/>
        <v>225653.4</v>
      </c>
      <c r="P418" s="23" t="str">
        <f t="shared" si="102"/>
        <v>Неврология</v>
      </c>
      <c r="Q418" s="23">
        <f t="shared" si="103"/>
        <v>1.1200000000000001</v>
      </c>
      <c r="R418" s="63" t="s">
        <v>309</v>
      </c>
      <c r="S418" s="23">
        <f t="shared" si="104"/>
        <v>14.399999999999999</v>
      </c>
    </row>
    <row r="419" spans="2:19" x14ac:dyDescent="0.25">
      <c r="B419" s="85">
        <v>150012</v>
      </c>
      <c r="C419" s="23" t="str">
        <f t="shared" ref="C419:C477" si="106">IF(B419&gt;0,VLOOKUP(B419,LPU,2,0),"")</f>
        <v>ГБУЗ "Кировская ЦРБ"</v>
      </c>
      <c r="D419" s="23" t="str">
        <f t="shared" ref="D419:D477" si="107">IF(E419&gt;0,VLOOKUP(E419,KSG,6,0),"")</f>
        <v>КС</v>
      </c>
      <c r="E419" s="55">
        <v>20171081</v>
      </c>
      <c r="F419" s="23" t="str">
        <f t="shared" ref="F419:F477" si="108">IF(E419&gt;0,VLOOKUP(E419,KSG,2,0),"")</f>
        <v>Эпилепсия, судороги (уровень 1)</v>
      </c>
      <c r="G419" s="19">
        <v>7</v>
      </c>
      <c r="H419" s="19"/>
      <c r="I419" s="25">
        <f t="shared" si="105"/>
        <v>7</v>
      </c>
      <c r="J419" s="23">
        <f t="shared" ref="J419:J477" si="109">IF(E419&gt;0,VLOOKUP(E419,KSG,3,0),"")</f>
        <v>0.96</v>
      </c>
      <c r="K419" s="149">
        <f t="shared" ref="K419:K477" si="110">IF(VLOOKUP(E419,KSG,7,0)=1,IF(D419="КС",VLOOKUP(B419,LPU,3,0),VLOOKUP(B419,LPU,4,0)),1)</f>
        <v>0.875</v>
      </c>
      <c r="L419" s="93">
        <f t="shared" ref="L419:L477" si="111">IF(D419="КС",K419*J419*$D$2,K419*J419*$D$3)</f>
        <v>15043.56</v>
      </c>
      <c r="M419" s="93">
        <f t="shared" ref="M419:M477" si="112">L419*G419</f>
        <v>105304.92</v>
      </c>
      <c r="N419" s="93">
        <f t="shared" ref="N419:N477" si="113">L419*H419</f>
        <v>0</v>
      </c>
      <c r="O419" s="93">
        <f t="shared" ref="O419:O477" si="114">M419+N419</f>
        <v>105304.92</v>
      </c>
      <c r="P419" s="23" t="str">
        <f t="shared" ref="P419:P477" si="115">IF(E419&gt;0,VLOOKUP(E419,KSG,4,0),"")</f>
        <v>Неврология</v>
      </c>
      <c r="Q419" s="23">
        <f t="shared" ref="Q419:Q477" si="116">IF(E419&gt;0,VLOOKUP(E419,KSG,5,0),"")</f>
        <v>1.1200000000000001</v>
      </c>
      <c r="R419" s="63" t="s">
        <v>178</v>
      </c>
      <c r="S419" s="23">
        <f t="shared" ref="S419:S477" si="117">I419*J419</f>
        <v>6.72</v>
      </c>
    </row>
    <row r="420" spans="2:19" ht="18.75" x14ac:dyDescent="0.3">
      <c r="B420" s="85">
        <v>150002</v>
      </c>
      <c r="C420" s="23" t="str">
        <f t="shared" si="106"/>
        <v>ГБУЗ "РДКБ"</v>
      </c>
      <c r="D420" s="23" t="str">
        <f t="shared" si="107"/>
        <v>КС</v>
      </c>
      <c r="E420" s="55">
        <v>20171081</v>
      </c>
      <c r="F420" s="23" t="str">
        <f t="shared" si="108"/>
        <v>Эпилепсия, судороги (уровень 1)</v>
      </c>
      <c r="G420" s="45">
        <v>210</v>
      </c>
      <c r="H420" s="45">
        <v>59</v>
      </c>
      <c r="I420" s="25">
        <f t="shared" si="105"/>
        <v>269</v>
      </c>
      <c r="J420" s="23">
        <f t="shared" si="109"/>
        <v>0.96</v>
      </c>
      <c r="K420" s="149">
        <f t="shared" si="110"/>
        <v>1</v>
      </c>
      <c r="L420" s="93">
        <f t="shared" si="111"/>
        <v>17192.64</v>
      </c>
      <c r="M420" s="93">
        <f t="shared" si="112"/>
        <v>3610454.4</v>
      </c>
      <c r="N420" s="93">
        <f t="shared" si="113"/>
        <v>1014365.76</v>
      </c>
      <c r="O420" s="93">
        <f t="shared" si="114"/>
        <v>4624820.16</v>
      </c>
      <c r="P420" s="23" t="str">
        <f t="shared" si="115"/>
        <v>Неврология</v>
      </c>
      <c r="Q420" s="23">
        <f t="shared" si="116"/>
        <v>1.1200000000000001</v>
      </c>
      <c r="R420" s="63" t="s">
        <v>178</v>
      </c>
      <c r="S420" s="23">
        <f t="shared" si="117"/>
        <v>258.24</v>
      </c>
    </row>
    <row r="421" spans="2:19" x14ac:dyDescent="0.25">
      <c r="B421" s="85">
        <v>150010</v>
      </c>
      <c r="C421" s="23" t="str">
        <f t="shared" si="106"/>
        <v>ГБУЗ "Ирафская ЦРБ"</v>
      </c>
      <c r="D421" s="23" t="str">
        <f t="shared" si="107"/>
        <v>КС</v>
      </c>
      <c r="E421" s="62">
        <v>20171081</v>
      </c>
      <c r="F421" s="23" t="str">
        <f t="shared" si="108"/>
        <v>Эпилепсия, судороги (уровень 1)</v>
      </c>
      <c r="G421" s="19">
        <v>3</v>
      </c>
      <c r="H421" s="19">
        <v>0</v>
      </c>
      <c r="I421" s="25">
        <f t="shared" si="105"/>
        <v>3</v>
      </c>
      <c r="J421" s="23">
        <f t="shared" si="109"/>
        <v>0.96</v>
      </c>
      <c r="K421" s="149">
        <f t="shared" si="110"/>
        <v>0.8</v>
      </c>
      <c r="L421" s="93">
        <f t="shared" si="111"/>
        <v>13754.112000000001</v>
      </c>
      <c r="M421" s="93">
        <f t="shared" si="112"/>
        <v>41262.336000000003</v>
      </c>
      <c r="N421" s="93">
        <f t="shared" si="113"/>
        <v>0</v>
      </c>
      <c r="O421" s="93">
        <f t="shared" si="114"/>
        <v>41262.336000000003</v>
      </c>
      <c r="P421" s="23" t="str">
        <f t="shared" si="115"/>
        <v>Неврология</v>
      </c>
      <c r="Q421" s="23">
        <f t="shared" si="116"/>
        <v>1.1200000000000001</v>
      </c>
      <c r="R421" s="63" t="s">
        <v>535</v>
      </c>
      <c r="S421" s="23">
        <f t="shared" si="117"/>
        <v>2.88</v>
      </c>
    </row>
    <row r="422" spans="2:19" x14ac:dyDescent="0.25">
      <c r="B422" s="14">
        <v>150007</v>
      </c>
      <c r="C422" s="23" t="str">
        <f t="shared" si="106"/>
        <v>ГБУЗ "Алагирская ЦРБ"</v>
      </c>
      <c r="D422" s="23" t="str">
        <f t="shared" si="107"/>
        <v>КС</v>
      </c>
      <c r="E422" s="62">
        <v>20171081</v>
      </c>
      <c r="F422" s="23" t="str">
        <f t="shared" si="108"/>
        <v>Эпилепсия, судороги (уровень 1)</v>
      </c>
      <c r="G422" s="19">
        <v>12</v>
      </c>
      <c r="H422" s="19">
        <v>2</v>
      </c>
      <c r="I422" s="25">
        <f t="shared" si="105"/>
        <v>14</v>
      </c>
      <c r="J422" s="23">
        <f t="shared" si="109"/>
        <v>0.96</v>
      </c>
      <c r="K422" s="149">
        <f t="shared" si="110"/>
        <v>0.875</v>
      </c>
      <c r="L422" s="93">
        <f t="shared" si="111"/>
        <v>15043.56</v>
      </c>
      <c r="M422" s="93">
        <f t="shared" si="112"/>
        <v>180522.72</v>
      </c>
      <c r="N422" s="93">
        <f t="shared" si="113"/>
        <v>30087.119999999999</v>
      </c>
      <c r="O422" s="93">
        <f t="shared" si="114"/>
        <v>210609.84</v>
      </c>
      <c r="P422" s="23" t="str">
        <f t="shared" si="115"/>
        <v>Неврология</v>
      </c>
      <c r="Q422" s="23">
        <f t="shared" si="116"/>
        <v>1.1200000000000001</v>
      </c>
      <c r="R422" s="63" t="s">
        <v>178</v>
      </c>
      <c r="S422" s="23">
        <f t="shared" si="117"/>
        <v>13.44</v>
      </c>
    </row>
    <row r="423" spans="2:19" x14ac:dyDescent="0.25">
      <c r="B423" s="14">
        <v>150014</v>
      </c>
      <c r="C423" s="23" t="str">
        <f t="shared" si="106"/>
        <v>ГБУЗ "Правобережная ЦРКБ"</v>
      </c>
      <c r="D423" s="23" t="str">
        <f t="shared" si="107"/>
        <v>КС</v>
      </c>
      <c r="E423" s="62">
        <v>20171081</v>
      </c>
      <c r="F423" s="23" t="str">
        <f t="shared" si="108"/>
        <v>Эпилепсия, судороги (уровень 1)</v>
      </c>
      <c r="G423" s="19">
        <v>19</v>
      </c>
      <c r="H423" s="19">
        <v>1</v>
      </c>
      <c r="I423" s="25">
        <f t="shared" si="105"/>
        <v>20</v>
      </c>
      <c r="J423" s="23">
        <f t="shared" si="109"/>
        <v>0.96</v>
      </c>
      <c r="K423" s="149">
        <f t="shared" si="110"/>
        <v>0.95099999999999996</v>
      </c>
      <c r="L423" s="93">
        <f t="shared" si="111"/>
        <v>16350.200639999997</v>
      </c>
      <c r="M423" s="93">
        <f t="shared" si="112"/>
        <v>310653.81215999997</v>
      </c>
      <c r="N423" s="93">
        <f t="shared" si="113"/>
        <v>16350.200639999997</v>
      </c>
      <c r="O423" s="93">
        <f t="shared" si="114"/>
        <v>327004.01279999997</v>
      </c>
      <c r="P423" s="23" t="str">
        <f t="shared" si="115"/>
        <v>Неврология</v>
      </c>
      <c r="Q423" s="23">
        <f t="shared" si="116"/>
        <v>1.1200000000000001</v>
      </c>
      <c r="R423" s="63" t="s">
        <v>178</v>
      </c>
      <c r="S423" s="23">
        <f t="shared" si="117"/>
        <v>19.2</v>
      </c>
    </row>
    <row r="424" spans="2:19" ht="18.75" x14ac:dyDescent="0.3">
      <c r="B424" s="85">
        <v>150002</v>
      </c>
      <c r="C424" s="23" t="str">
        <f t="shared" si="106"/>
        <v>ГБУЗ "РДКБ"</v>
      </c>
      <c r="D424" s="23" t="str">
        <f t="shared" si="107"/>
        <v>КС</v>
      </c>
      <c r="E424" s="55">
        <v>20171082</v>
      </c>
      <c r="F424" s="23" t="str">
        <f t="shared" si="108"/>
        <v>Эпилепсия, судороги (уровень 2)</v>
      </c>
      <c r="G424" s="45">
        <v>5</v>
      </c>
      <c r="H424" s="45">
        <v>3</v>
      </c>
      <c r="I424" s="25">
        <f t="shared" si="105"/>
        <v>8</v>
      </c>
      <c r="J424" s="23">
        <f t="shared" si="109"/>
        <v>2.0099999999999998</v>
      </c>
      <c r="K424" s="149">
        <f t="shared" si="110"/>
        <v>1</v>
      </c>
      <c r="L424" s="93">
        <f t="shared" si="111"/>
        <v>35997.089999999997</v>
      </c>
      <c r="M424" s="93">
        <f t="shared" si="112"/>
        <v>179985.44999999998</v>
      </c>
      <c r="N424" s="93">
        <f t="shared" si="113"/>
        <v>107991.26999999999</v>
      </c>
      <c r="O424" s="93">
        <f t="shared" si="114"/>
        <v>287976.71999999997</v>
      </c>
      <c r="P424" s="23" t="str">
        <f t="shared" si="115"/>
        <v>Неврология</v>
      </c>
      <c r="Q424" s="23">
        <f t="shared" si="116"/>
        <v>1.1200000000000001</v>
      </c>
      <c r="R424" s="63" t="s">
        <v>178</v>
      </c>
      <c r="S424" s="23">
        <f t="shared" si="117"/>
        <v>16.079999999999998</v>
      </c>
    </row>
    <row r="425" spans="2:19" x14ac:dyDescent="0.25">
      <c r="B425" s="85">
        <v>150013</v>
      </c>
      <c r="C425" s="23" t="str">
        <f t="shared" si="106"/>
        <v>НУЗ "Узловая больница на ст. Владикавказ ОАО "РЖД"</v>
      </c>
      <c r="D425" s="23" t="str">
        <f t="shared" si="107"/>
        <v>КС</v>
      </c>
      <c r="E425" s="55">
        <v>20171083</v>
      </c>
      <c r="F425" s="23" t="str">
        <f t="shared" si="108"/>
        <v>Расстройства периферической нервной системы</v>
      </c>
      <c r="G425" s="19">
        <v>95</v>
      </c>
      <c r="H425" s="19">
        <v>41</v>
      </c>
      <c r="I425" s="25">
        <f t="shared" si="105"/>
        <v>136</v>
      </c>
      <c r="J425" s="23">
        <f t="shared" si="109"/>
        <v>1.02</v>
      </c>
      <c r="K425" s="149">
        <f t="shared" si="110"/>
        <v>0.88</v>
      </c>
      <c r="L425" s="93">
        <f t="shared" si="111"/>
        <v>16075.118400000001</v>
      </c>
      <c r="M425" s="93">
        <f t="shared" si="112"/>
        <v>1527136.2480000001</v>
      </c>
      <c r="N425" s="93">
        <f t="shared" si="113"/>
        <v>659079.85440000007</v>
      </c>
      <c r="O425" s="93">
        <f t="shared" si="114"/>
        <v>2186216.1024000002</v>
      </c>
      <c r="P425" s="23" t="str">
        <f t="shared" si="115"/>
        <v>Неврология</v>
      </c>
      <c r="Q425" s="23">
        <f t="shared" si="116"/>
        <v>1.1200000000000001</v>
      </c>
      <c r="R425" s="63" t="s">
        <v>178</v>
      </c>
      <c r="S425" s="23">
        <f t="shared" si="117"/>
        <v>138.72</v>
      </c>
    </row>
    <row r="426" spans="2:19" x14ac:dyDescent="0.25">
      <c r="B426" s="85">
        <v>150113</v>
      </c>
      <c r="C426" s="23" t="str">
        <f t="shared" si="106"/>
        <v>ФГКУ "412 ВГ" Минобороны России"</v>
      </c>
      <c r="D426" s="23" t="str">
        <f t="shared" si="107"/>
        <v>КС</v>
      </c>
      <c r="E426" s="55">
        <v>20171083</v>
      </c>
      <c r="F426" s="23" t="str">
        <f t="shared" si="108"/>
        <v>Расстройства периферической нервной системы</v>
      </c>
      <c r="G426" s="19">
        <v>7</v>
      </c>
      <c r="H426" s="19">
        <v>3</v>
      </c>
      <c r="I426" s="25">
        <f t="shared" si="105"/>
        <v>10</v>
      </c>
      <c r="J426" s="23">
        <f t="shared" si="109"/>
        <v>1.02</v>
      </c>
      <c r="K426" s="149">
        <f t="shared" si="110"/>
        <v>0.7</v>
      </c>
      <c r="L426" s="93">
        <f t="shared" si="111"/>
        <v>12787.026</v>
      </c>
      <c r="M426" s="93">
        <f t="shared" si="112"/>
        <v>89509.182000000001</v>
      </c>
      <c r="N426" s="93">
        <f t="shared" si="113"/>
        <v>38361.078000000001</v>
      </c>
      <c r="O426" s="93">
        <f t="shared" si="114"/>
        <v>127870.26000000001</v>
      </c>
      <c r="P426" s="23" t="str">
        <f t="shared" si="115"/>
        <v>Неврология</v>
      </c>
      <c r="Q426" s="23">
        <f t="shared" si="116"/>
        <v>1.1200000000000001</v>
      </c>
      <c r="R426" s="63" t="s">
        <v>178</v>
      </c>
      <c r="S426" s="23">
        <f t="shared" si="117"/>
        <v>10.199999999999999</v>
      </c>
    </row>
    <row r="427" spans="2:19" x14ac:dyDescent="0.25">
      <c r="B427" s="85">
        <v>150112</v>
      </c>
      <c r="C427" s="23" t="str">
        <f t="shared" si="106"/>
        <v>ГБУЗ "Моздокская ЦРБ"</v>
      </c>
      <c r="D427" s="23" t="str">
        <f t="shared" si="107"/>
        <v>КС</v>
      </c>
      <c r="E427" s="55">
        <v>20171083</v>
      </c>
      <c r="F427" s="23" t="str">
        <f t="shared" si="108"/>
        <v>Расстройства периферической нервной системы</v>
      </c>
      <c r="G427" s="19">
        <v>20</v>
      </c>
      <c r="H427" s="19"/>
      <c r="I427" s="25">
        <f t="shared" si="105"/>
        <v>20</v>
      </c>
      <c r="J427" s="23">
        <f t="shared" si="109"/>
        <v>1.02</v>
      </c>
      <c r="K427" s="149">
        <f t="shared" si="110"/>
        <v>0.88</v>
      </c>
      <c r="L427" s="93">
        <f t="shared" si="111"/>
        <v>16075.118400000001</v>
      </c>
      <c r="M427" s="93">
        <f t="shared" si="112"/>
        <v>321502.36800000002</v>
      </c>
      <c r="N427" s="93">
        <f t="shared" si="113"/>
        <v>0</v>
      </c>
      <c r="O427" s="93">
        <f t="shared" si="114"/>
        <v>321502.36800000002</v>
      </c>
      <c r="P427" s="23" t="str">
        <f t="shared" si="115"/>
        <v>Неврология</v>
      </c>
      <c r="Q427" s="23">
        <f t="shared" si="116"/>
        <v>1.1200000000000001</v>
      </c>
      <c r="R427" s="63" t="s">
        <v>178</v>
      </c>
      <c r="S427" s="23">
        <f t="shared" si="117"/>
        <v>20.399999999999999</v>
      </c>
    </row>
    <row r="428" spans="2:19" ht="15.75" x14ac:dyDescent="0.25">
      <c r="B428" s="85">
        <v>150019</v>
      </c>
      <c r="C428" s="23" t="str">
        <f t="shared" si="106"/>
        <v>ГБУЗ "Дигорская ЦРБ"</v>
      </c>
      <c r="D428" s="23" t="str">
        <f t="shared" si="107"/>
        <v>КС</v>
      </c>
      <c r="E428" s="55">
        <v>20171083</v>
      </c>
      <c r="F428" s="23" t="str">
        <f t="shared" si="108"/>
        <v>Расстройства периферической нервной системы</v>
      </c>
      <c r="G428" s="38">
        <v>18</v>
      </c>
      <c r="H428" s="38"/>
      <c r="I428" s="25">
        <f t="shared" si="105"/>
        <v>18</v>
      </c>
      <c r="J428" s="23">
        <f t="shared" si="109"/>
        <v>1.02</v>
      </c>
      <c r="K428" s="149">
        <f t="shared" si="110"/>
        <v>0.875</v>
      </c>
      <c r="L428" s="93">
        <f t="shared" si="111"/>
        <v>15983.782500000001</v>
      </c>
      <c r="M428" s="93">
        <f t="shared" si="112"/>
        <v>287708.08500000002</v>
      </c>
      <c r="N428" s="93">
        <f t="shared" si="113"/>
        <v>0</v>
      </c>
      <c r="O428" s="93">
        <f t="shared" si="114"/>
        <v>287708.08500000002</v>
      </c>
      <c r="P428" s="23" t="str">
        <f t="shared" si="115"/>
        <v>Неврология</v>
      </c>
      <c r="Q428" s="23">
        <f t="shared" si="116"/>
        <v>1.1200000000000001</v>
      </c>
      <c r="R428" s="63" t="s">
        <v>178</v>
      </c>
      <c r="S428" s="23">
        <f t="shared" si="117"/>
        <v>18.36</v>
      </c>
    </row>
    <row r="429" spans="2:19" x14ac:dyDescent="0.25">
      <c r="B429" s="85">
        <v>150001</v>
      </c>
      <c r="C429" s="23" t="str">
        <f t="shared" si="106"/>
        <v>ГБУЗ "РКБ"</v>
      </c>
      <c r="D429" s="23" t="str">
        <f t="shared" si="107"/>
        <v>КС</v>
      </c>
      <c r="E429" s="55">
        <v>20171083</v>
      </c>
      <c r="F429" s="23" t="str">
        <f t="shared" si="108"/>
        <v>Расстройства периферической нервной системы</v>
      </c>
      <c r="G429" s="19">
        <v>90</v>
      </c>
      <c r="H429" s="19">
        <v>25</v>
      </c>
      <c r="I429" s="25">
        <f t="shared" si="105"/>
        <v>115</v>
      </c>
      <c r="J429" s="23">
        <f t="shared" si="109"/>
        <v>1.02</v>
      </c>
      <c r="K429" s="149">
        <f t="shared" si="110"/>
        <v>1</v>
      </c>
      <c r="L429" s="93">
        <f t="shared" si="111"/>
        <v>18267.18</v>
      </c>
      <c r="M429" s="93">
        <f t="shared" si="112"/>
        <v>1644046.2</v>
      </c>
      <c r="N429" s="93">
        <f t="shared" si="113"/>
        <v>456679.5</v>
      </c>
      <c r="O429" s="93">
        <f t="shared" si="114"/>
        <v>2100725.7000000002</v>
      </c>
      <c r="P429" s="23" t="str">
        <f t="shared" si="115"/>
        <v>Неврология</v>
      </c>
      <c r="Q429" s="23">
        <f t="shared" si="116"/>
        <v>1.1200000000000001</v>
      </c>
      <c r="R429" s="63" t="s">
        <v>178</v>
      </c>
      <c r="S429" s="23">
        <f t="shared" si="117"/>
        <v>117.3</v>
      </c>
    </row>
    <row r="430" spans="2:19" x14ac:dyDescent="0.25">
      <c r="B430" s="85">
        <v>150001</v>
      </c>
      <c r="C430" s="23" t="str">
        <f t="shared" si="106"/>
        <v>ГБУЗ "РКБ"</v>
      </c>
      <c r="D430" s="23" t="str">
        <f t="shared" si="107"/>
        <v>КС</v>
      </c>
      <c r="E430" s="55">
        <v>20171083</v>
      </c>
      <c r="F430" s="23" t="str">
        <f t="shared" si="108"/>
        <v>Расстройства периферической нервной системы</v>
      </c>
      <c r="G430" s="19">
        <v>2</v>
      </c>
      <c r="H430" s="19">
        <v>1</v>
      </c>
      <c r="I430" s="25">
        <f t="shared" si="105"/>
        <v>3</v>
      </c>
      <c r="J430" s="23">
        <f t="shared" si="109"/>
        <v>1.02</v>
      </c>
      <c r="K430" s="149">
        <f t="shared" si="110"/>
        <v>1</v>
      </c>
      <c r="L430" s="93">
        <f t="shared" si="111"/>
        <v>18267.18</v>
      </c>
      <c r="M430" s="93">
        <f t="shared" si="112"/>
        <v>36534.36</v>
      </c>
      <c r="N430" s="93">
        <f t="shared" si="113"/>
        <v>18267.18</v>
      </c>
      <c r="O430" s="93">
        <f t="shared" si="114"/>
        <v>54801.54</v>
      </c>
      <c r="P430" s="23" t="str">
        <f t="shared" si="115"/>
        <v>Неврология</v>
      </c>
      <c r="Q430" s="23">
        <f t="shared" si="116"/>
        <v>1.1200000000000001</v>
      </c>
      <c r="R430" s="63" t="s">
        <v>196</v>
      </c>
      <c r="S430" s="23">
        <f t="shared" si="117"/>
        <v>3.06</v>
      </c>
    </row>
    <row r="431" spans="2:19" x14ac:dyDescent="0.25">
      <c r="B431" s="85">
        <v>150048</v>
      </c>
      <c r="C431" s="23" t="str">
        <f t="shared" si="106"/>
        <v>ФКУЗ "МСЧ МВД России по РСО-А"</v>
      </c>
      <c r="D431" s="23" t="str">
        <f t="shared" si="107"/>
        <v>КС</v>
      </c>
      <c r="E431" s="55">
        <v>20171083</v>
      </c>
      <c r="F431" s="23" t="str">
        <f t="shared" si="108"/>
        <v>Расстройства периферической нервной системы</v>
      </c>
      <c r="G431" s="19">
        <v>30</v>
      </c>
      <c r="H431" s="19">
        <v>14</v>
      </c>
      <c r="I431" s="25">
        <f t="shared" si="105"/>
        <v>44</v>
      </c>
      <c r="J431" s="23">
        <f t="shared" si="109"/>
        <v>1.02</v>
      </c>
      <c r="K431" s="149">
        <f t="shared" si="110"/>
        <v>0.7</v>
      </c>
      <c r="L431" s="93">
        <f t="shared" si="111"/>
        <v>12787.026</v>
      </c>
      <c r="M431" s="93">
        <f t="shared" si="112"/>
        <v>383610.77999999997</v>
      </c>
      <c r="N431" s="93">
        <f t="shared" si="113"/>
        <v>179018.364</v>
      </c>
      <c r="O431" s="93">
        <f t="shared" si="114"/>
        <v>562629.14399999997</v>
      </c>
      <c r="P431" s="23" t="str">
        <f t="shared" si="115"/>
        <v>Неврология</v>
      </c>
      <c r="Q431" s="23">
        <f t="shared" si="116"/>
        <v>1.1200000000000001</v>
      </c>
      <c r="R431" s="63" t="s">
        <v>309</v>
      </c>
      <c r="S431" s="23">
        <f t="shared" si="117"/>
        <v>44.88</v>
      </c>
    </row>
    <row r="432" spans="2:19" x14ac:dyDescent="0.25">
      <c r="B432" s="85">
        <v>150015</v>
      </c>
      <c r="C432" s="23" t="str">
        <f t="shared" si="106"/>
        <v>ФГБОУ ВО  СОГМА МЗ</v>
      </c>
      <c r="D432" s="23" t="str">
        <f t="shared" si="107"/>
        <v>КС</v>
      </c>
      <c r="E432" s="55">
        <v>20171083</v>
      </c>
      <c r="F432" s="23" t="str">
        <f t="shared" si="108"/>
        <v>Расстройства периферической нервной системы</v>
      </c>
      <c r="G432" s="19">
        <v>16</v>
      </c>
      <c r="H432" s="19">
        <v>4</v>
      </c>
      <c r="I432" s="25">
        <f t="shared" si="105"/>
        <v>20</v>
      </c>
      <c r="J432" s="23">
        <f t="shared" si="109"/>
        <v>1.02</v>
      </c>
      <c r="K432" s="149">
        <f t="shared" si="110"/>
        <v>1.4</v>
      </c>
      <c r="L432" s="93">
        <f t="shared" si="111"/>
        <v>25574.052</v>
      </c>
      <c r="M432" s="93">
        <f t="shared" si="112"/>
        <v>409184.83199999999</v>
      </c>
      <c r="N432" s="93">
        <f t="shared" si="113"/>
        <v>102296.208</v>
      </c>
      <c r="O432" s="93">
        <f t="shared" si="114"/>
        <v>511481.04</v>
      </c>
      <c r="P432" s="23" t="str">
        <f t="shared" si="115"/>
        <v>Неврология</v>
      </c>
      <c r="Q432" s="23">
        <f t="shared" si="116"/>
        <v>1.1200000000000001</v>
      </c>
      <c r="R432" s="114" t="s">
        <v>178</v>
      </c>
      <c r="S432" s="23">
        <f t="shared" si="117"/>
        <v>20.399999999999999</v>
      </c>
    </row>
    <row r="433" spans="2:19" x14ac:dyDescent="0.25">
      <c r="B433" s="85">
        <v>150012</v>
      </c>
      <c r="C433" s="23" t="str">
        <f t="shared" si="106"/>
        <v>ГБУЗ "Кировская ЦРБ"</v>
      </c>
      <c r="D433" s="23" t="str">
        <f t="shared" si="107"/>
        <v>КС</v>
      </c>
      <c r="E433" s="55">
        <v>20171083</v>
      </c>
      <c r="F433" s="23" t="str">
        <f t="shared" si="108"/>
        <v>Расстройства периферической нервной системы</v>
      </c>
      <c r="G433" s="19">
        <v>19</v>
      </c>
      <c r="H433" s="19">
        <v>1</v>
      </c>
      <c r="I433" s="25">
        <f t="shared" si="105"/>
        <v>20</v>
      </c>
      <c r="J433" s="23">
        <f t="shared" si="109"/>
        <v>1.02</v>
      </c>
      <c r="K433" s="149">
        <f t="shared" si="110"/>
        <v>0.875</v>
      </c>
      <c r="L433" s="93">
        <f t="shared" si="111"/>
        <v>15983.782500000001</v>
      </c>
      <c r="M433" s="93">
        <f t="shared" si="112"/>
        <v>303691.86750000005</v>
      </c>
      <c r="N433" s="93">
        <f t="shared" si="113"/>
        <v>15983.782500000001</v>
      </c>
      <c r="O433" s="93">
        <f t="shared" si="114"/>
        <v>319675.65000000002</v>
      </c>
      <c r="P433" s="23" t="str">
        <f t="shared" si="115"/>
        <v>Неврология</v>
      </c>
      <c r="Q433" s="23">
        <f t="shared" si="116"/>
        <v>1.1200000000000001</v>
      </c>
      <c r="R433" s="63" t="s">
        <v>309</v>
      </c>
      <c r="S433" s="23">
        <f t="shared" si="117"/>
        <v>20.399999999999999</v>
      </c>
    </row>
    <row r="434" spans="2:19" x14ac:dyDescent="0.25">
      <c r="B434" s="85">
        <v>150012</v>
      </c>
      <c r="C434" s="23" t="str">
        <f t="shared" si="106"/>
        <v>ГБУЗ "Кировская ЦРБ"</v>
      </c>
      <c r="D434" s="23" t="str">
        <f t="shared" si="107"/>
        <v>КС</v>
      </c>
      <c r="E434" s="55">
        <v>20171083</v>
      </c>
      <c r="F434" s="23" t="str">
        <f t="shared" si="108"/>
        <v>Расстройства периферической нервной системы</v>
      </c>
      <c r="G434" s="19">
        <v>15</v>
      </c>
      <c r="H434" s="19">
        <v>1</v>
      </c>
      <c r="I434" s="25">
        <f t="shared" si="105"/>
        <v>16</v>
      </c>
      <c r="J434" s="23">
        <f t="shared" si="109"/>
        <v>1.02</v>
      </c>
      <c r="K434" s="149">
        <f t="shared" si="110"/>
        <v>0.875</v>
      </c>
      <c r="L434" s="93">
        <f t="shared" si="111"/>
        <v>15983.782500000001</v>
      </c>
      <c r="M434" s="93">
        <f t="shared" si="112"/>
        <v>239756.73750000002</v>
      </c>
      <c r="N434" s="93">
        <f t="shared" si="113"/>
        <v>15983.782500000001</v>
      </c>
      <c r="O434" s="93">
        <f t="shared" si="114"/>
        <v>255740.52000000002</v>
      </c>
      <c r="P434" s="23" t="str">
        <f t="shared" si="115"/>
        <v>Неврология</v>
      </c>
      <c r="Q434" s="23">
        <f t="shared" si="116"/>
        <v>1.1200000000000001</v>
      </c>
      <c r="R434" s="63" t="s">
        <v>178</v>
      </c>
      <c r="S434" s="23">
        <f t="shared" si="117"/>
        <v>16.32</v>
      </c>
    </row>
    <row r="435" spans="2:19" ht="18.75" x14ac:dyDescent="0.3">
      <c r="B435" s="85">
        <v>150002</v>
      </c>
      <c r="C435" s="23" t="str">
        <f t="shared" si="106"/>
        <v>ГБУЗ "РДКБ"</v>
      </c>
      <c r="D435" s="23" t="str">
        <f t="shared" si="107"/>
        <v>КС</v>
      </c>
      <c r="E435" s="55">
        <v>20171083</v>
      </c>
      <c r="F435" s="23" t="str">
        <f t="shared" si="108"/>
        <v>Расстройства периферической нервной системы</v>
      </c>
      <c r="G435" s="45">
        <v>30</v>
      </c>
      <c r="H435" s="45">
        <v>10</v>
      </c>
      <c r="I435" s="25">
        <f t="shared" si="105"/>
        <v>40</v>
      </c>
      <c r="J435" s="23">
        <f t="shared" si="109"/>
        <v>1.02</v>
      </c>
      <c r="K435" s="149">
        <f t="shared" si="110"/>
        <v>1</v>
      </c>
      <c r="L435" s="93">
        <f t="shared" si="111"/>
        <v>18267.18</v>
      </c>
      <c r="M435" s="93">
        <f t="shared" si="112"/>
        <v>548015.4</v>
      </c>
      <c r="N435" s="93">
        <f t="shared" si="113"/>
        <v>182671.8</v>
      </c>
      <c r="O435" s="93">
        <f t="shared" si="114"/>
        <v>730687.2</v>
      </c>
      <c r="P435" s="23" t="str">
        <f t="shared" si="115"/>
        <v>Неврология</v>
      </c>
      <c r="Q435" s="23">
        <f t="shared" si="116"/>
        <v>1.1200000000000001</v>
      </c>
      <c r="R435" s="63" t="s">
        <v>178</v>
      </c>
      <c r="S435" s="23">
        <f t="shared" si="117"/>
        <v>40.799999999999997</v>
      </c>
    </row>
    <row r="436" spans="2:19" x14ac:dyDescent="0.25">
      <c r="B436" s="85">
        <v>150072</v>
      </c>
      <c r="C436" s="23" t="str">
        <f t="shared" si="106"/>
        <v>ФГБУ "СКММ центр МЗ РФ" (Беслан)</v>
      </c>
      <c r="D436" s="23" t="str">
        <f t="shared" si="107"/>
        <v>КС</v>
      </c>
      <c r="E436" s="59">
        <v>20171083</v>
      </c>
      <c r="F436" s="23" t="str">
        <f t="shared" si="108"/>
        <v>Расстройства периферической нервной системы</v>
      </c>
      <c r="G436" s="48">
        <v>100</v>
      </c>
      <c r="H436" s="48">
        <v>30</v>
      </c>
      <c r="I436" s="25">
        <f t="shared" si="105"/>
        <v>130</v>
      </c>
      <c r="J436" s="23">
        <f t="shared" si="109"/>
        <v>1.02</v>
      </c>
      <c r="K436" s="149">
        <f t="shared" si="110"/>
        <v>1.4</v>
      </c>
      <c r="L436" s="93">
        <f t="shared" si="111"/>
        <v>25574.052</v>
      </c>
      <c r="M436" s="93">
        <f t="shared" si="112"/>
        <v>2557405.2000000002</v>
      </c>
      <c r="N436" s="93">
        <f t="shared" si="113"/>
        <v>767221.55999999994</v>
      </c>
      <c r="O436" s="93">
        <f t="shared" si="114"/>
        <v>3324626.7600000002</v>
      </c>
      <c r="P436" s="23" t="str">
        <f t="shared" si="115"/>
        <v>Неврология</v>
      </c>
      <c r="Q436" s="23">
        <f t="shared" si="116"/>
        <v>1.1200000000000001</v>
      </c>
      <c r="R436" s="89" t="s">
        <v>178</v>
      </c>
      <c r="S436" s="23">
        <f t="shared" si="117"/>
        <v>132.6</v>
      </c>
    </row>
    <row r="437" spans="2:19" x14ac:dyDescent="0.25">
      <c r="B437" s="85">
        <v>150010</v>
      </c>
      <c r="C437" s="23" t="str">
        <f t="shared" si="106"/>
        <v>ГБУЗ "Ирафская ЦРБ"</v>
      </c>
      <c r="D437" s="23" t="str">
        <f t="shared" si="107"/>
        <v>КС</v>
      </c>
      <c r="E437" s="62">
        <v>20171083</v>
      </c>
      <c r="F437" s="23" t="str">
        <f t="shared" si="108"/>
        <v>Расстройства периферической нервной системы</v>
      </c>
      <c r="G437" s="19">
        <v>35</v>
      </c>
      <c r="H437" s="19">
        <v>2</v>
      </c>
      <c r="I437" s="25">
        <f t="shared" si="105"/>
        <v>37</v>
      </c>
      <c r="J437" s="23">
        <f t="shared" si="109"/>
        <v>1.02</v>
      </c>
      <c r="K437" s="149">
        <f t="shared" si="110"/>
        <v>0.8</v>
      </c>
      <c r="L437" s="93">
        <f t="shared" si="111"/>
        <v>14613.744000000001</v>
      </c>
      <c r="M437" s="93">
        <f t="shared" si="112"/>
        <v>511481.04000000004</v>
      </c>
      <c r="N437" s="93">
        <f t="shared" si="113"/>
        <v>29227.488000000001</v>
      </c>
      <c r="O437" s="93">
        <f t="shared" si="114"/>
        <v>540708.52800000005</v>
      </c>
      <c r="P437" s="23" t="str">
        <f t="shared" si="115"/>
        <v>Неврология</v>
      </c>
      <c r="Q437" s="23">
        <f t="shared" si="116"/>
        <v>1.1200000000000001</v>
      </c>
      <c r="R437" s="63" t="s">
        <v>535</v>
      </c>
      <c r="S437" s="23">
        <f t="shared" si="117"/>
        <v>37.74</v>
      </c>
    </row>
    <row r="438" spans="2:19" x14ac:dyDescent="0.25">
      <c r="B438" s="14">
        <v>150007</v>
      </c>
      <c r="C438" s="23" t="str">
        <f t="shared" si="106"/>
        <v>ГБУЗ "Алагирская ЦРБ"</v>
      </c>
      <c r="D438" s="23" t="str">
        <f t="shared" si="107"/>
        <v>КС</v>
      </c>
      <c r="E438" s="62">
        <v>20171083</v>
      </c>
      <c r="F438" s="23" t="str">
        <f t="shared" si="108"/>
        <v>Расстройства периферической нервной системы</v>
      </c>
      <c r="G438" s="19">
        <v>30</v>
      </c>
      <c r="H438" s="19">
        <v>3</v>
      </c>
      <c r="I438" s="25">
        <f t="shared" si="105"/>
        <v>33</v>
      </c>
      <c r="J438" s="23">
        <f t="shared" si="109"/>
        <v>1.02</v>
      </c>
      <c r="K438" s="149">
        <f t="shared" si="110"/>
        <v>0.875</v>
      </c>
      <c r="L438" s="93">
        <f t="shared" si="111"/>
        <v>15983.782500000001</v>
      </c>
      <c r="M438" s="93">
        <f t="shared" si="112"/>
        <v>479513.47500000003</v>
      </c>
      <c r="N438" s="93">
        <f t="shared" si="113"/>
        <v>47951.347500000003</v>
      </c>
      <c r="O438" s="93">
        <f t="shared" si="114"/>
        <v>527464.82250000001</v>
      </c>
      <c r="P438" s="23" t="str">
        <f t="shared" si="115"/>
        <v>Неврология</v>
      </c>
      <c r="Q438" s="23">
        <f t="shared" si="116"/>
        <v>1.1200000000000001</v>
      </c>
      <c r="R438" s="63" t="s">
        <v>178</v>
      </c>
      <c r="S438" s="23">
        <f t="shared" si="117"/>
        <v>33.660000000000004</v>
      </c>
    </row>
    <row r="439" spans="2:19" x14ac:dyDescent="0.25">
      <c r="B439" s="14">
        <v>150014</v>
      </c>
      <c r="C439" s="23" t="str">
        <f t="shared" si="106"/>
        <v>ГБУЗ "Правобережная ЦРКБ"</v>
      </c>
      <c r="D439" s="23" t="str">
        <f t="shared" si="107"/>
        <v>КС</v>
      </c>
      <c r="E439" s="62">
        <v>20171083</v>
      </c>
      <c r="F439" s="23" t="str">
        <f t="shared" si="108"/>
        <v>Расстройства периферической нервной системы</v>
      </c>
      <c r="G439" s="19">
        <v>10</v>
      </c>
      <c r="H439" s="19">
        <v>0</v>
      </c>
      <c r="I439" s="25">
        <f t="shared" si="105"/>
        <v>10</v>
      </c>
      <c r="J439" s="23">
        <f t="shared" si="109"/>
        <v>1.02</v>
      </c>
      <c r="K439" s="149">
        <f t="shared" si="110"/>
        <v>0.95099999999999996</v>
      </c>
      <c r="L439" s="93">
        <f t="shared" si="111"/>
        <v>17372.088179999999</v>
      </c>
      <c r="M439" s="93">
        <f t="shared" si="112"/>
        <v>173720.88179999997</v>
      </c>
      <c r="N439" s="93">
        <f t="shared" si="113"/>
        <v>0</v>
      </c>
      <c r="O439" s="93">
        <f t="shared" si="114"/>
        <v>173720.88179999997</v>
      </c>
      <c r="P439" s="23" t="str">
        <f t="shared" si="115"/>
        <v>Неврология</v>
      </c>
      <c r="Q439" s="23">
        <f t="shared" si="116"/>
        <v>1.1200000000000001</v>
      </c>
      <c r="R439" s="63" t="s">
        <v>178</v>
      </c>
      <c r="S439" s="23">
        <f t="shared" si="117"/>
        <v>10.199999999999999</v>
      </c>
    </row>
    <row r="440" spans="2:19" ht="18.75" x14ac:dyDescent="0.3">
      <c r="B440" s="85">
        <v>150002</v>
      </c>
      <c r="C440" s="23" t="str">
        <f t="shared" si="106"/>
        <v>ГБУЗ "РДКБ"</v>
      </c>
      <c r="D440" s="23" t="str">
        <f t="shared" si="107"/>
        <v>КС</v>
      </c>
      <c r="E440" s="55">
        <v>20171084</v>
      </c>
      <c r="F440" s="23" t="str">
        <f t="shared" si="108"/>
        <v>Неврологические заболевания, лечение с применением ботулотоксина</v>
      </c>
      <c r="G440" s="45">
        <v>9</v>
      </c>
      <c r="H440" s="45">
        <v>1</v>
      </c>
      <c r="I440" s="25">
        <f t="shared" si="105"/>
        <v>10</v>
      </c>
      <c r="J440" s="23">
        <f t="shared" si="109"/>
        <v>1.95</v>
      </c>
      <c r="K440" s="149">
        <f t="shared" si="110"/>
        <v>1</v>
      </c>
      <c r="L440" s="93">
        <f t="shared" si="111"/>
        <v>34922.549999999996</v>
      </c>
      <c r="M440" s="93">
        <f t="shared" si="112"/>
        <v>314302.94999999995</v>
      </c>
      <c r="N440" s="93">
        <f t="shared" si="113"/>
        <v>34922.549999999996</v>
      </c>
      <c r="O440" s="93">
        <f t="shared" si="114"/>
        <v>349225.49999999994</v>
      </c>
      <c r="P440" s="23" t="str">
        <f t="shared" si="115"/>
        <v>Неврология</v>
      </c>
      <c r="Q440" s="23">
        <f t="shared" si="116"/>
        <v>1.1200000000000001</v>
      </c>
      <c r="R440" s="63" t="s">
        <v>178</v>
      </c>
      <c r="S440" s="23">
        <f t="shared" si="117"/>
        <v>19.5</v>
      </c>
    </row>
    <row r="441" spans="2:19" x14ac:dyDescent="0.25">
      <c r="B441" s="85">
        <v>150072</v>
      </c>
      <c r="C441" s="23" t="str">
        <f t="shared" si="106"/>
        <v>ФГБУ "СКММ центр МЗ РФ" (Беслан)</v>
      </c>
      <c r="D441" s="23" t="str">
        <f t="shared" si="107"/>
        <v>КС</v>
      </c>
      <c r="E441" s="59">
        <v>20171084</v>
      </c>
      <c r="F441" s="23" t="str">
        <f t="shared" si="108"/>
        <v>Неврологические заболевания, лечение с применением ботулотоксина</v>
      </c>
      <c r="G441" s="48">
        <v>35</v>
      </c>
      <c r="H441" s="48">
        <v>15</v>
      </c>
      <c r="I441" s="25">
        <f t="shared" si="105"/>
        <v>50</v>
      </c>
      <c r="J441" s="23">
        <f t="shared" si="109"/>
        <v>1.95</v>
      </c>
      <c r="K441" s="149">
        <f t="shared" si="110"/>
        <v>1</v>
      </c>
      <c r="L441" s="93">
        <f t="shared" si="111"/>
        <v>34922.549999999996</v>
      </c>
      <c r="M441" s="93">
        <f t="shared" si="112"/>
        <v>1222289.2499999998</v>
      </c>
      <c r="N441" s="93">
        <f t="shared" si="113"/>
        <v>523838.24999999994</v>
      </c>
      <c r="O441" s="93">
        <f t="shared" si="114"/>
        <v>1746127.4999999998</v>
      </c>
      <c r="P441" s="23" t="str">
        <f t="shared" si="115"/>
        <v>Неврология</v>
      </c>
      <c r="Q441" s="23">
        <f t="shared" si="116"/>
        <v>1.1200000000000001</v>
      </c>
      <c r="R441" s="89" t="s">
        <v>178</v>
      </c>
      <c r="S441" s="23">
        <f t="shared" si="117"/>
        <v>97.5</v>
      </c>
    </row>
    <row r="442" spans="2:19" x14ac:dyDescent="0.25">
      <c r="B442" s="120">
        <v>150072</v>
      </c>
      <c r="C442" s="23" t="str">
        <f t="shared" si="106"/>
        <v>ФГБУ "СКММ центр МЗ РФ" (Беслан)</v>
      </c>
      <c r="D442" s="23" t="str">
        <f t="shared" si="107"/>
        <v>КС</v>
      </c>
      <c r="E442" s="59">
        <v>20171300</v>
      </c>
      <c r="F442" s="23" t="str">
        <f t="shared" si="108"/>
        <v>Комплексное лечение заболеваний нервной системы с применением препаратов иммуноглобулина</v>
      </c>
      <c r="G442" s="48">
        <v>35</v>
      </c>
      <c r="H442" s="48">
        <v>15</v>
      </c>
      <c r="I442" s="25">
        <f t="shared" si="105"/>
        <v>50</v>
      </c>
      <c r="J442" s="23">
        <f t="shared" si="109"/>
        <v>4.32</v>
      </c>
      <c r="K442" s="149">
        <f t="shared" si="110"/>
        <v>1</v>
      </c>
      <c r="L442" s="93">
        <f t="shared" si="111"/>
        <v>77366.880000000005</v>
      </c>
      <c r="M442" s="93">
        <f t="shared" si="112"/>
        <v>2707840.8000000003</v>
      </c>
      <c r="N442" s="93">
        <f t="shared" si="113"/>
        <v>1160503.2000000002</v>
      </c>
      <c r="O442" s="93">
        <f t="shared" si="114"/>
        <v>3868344.0000000005</v>
      </c>
      <c r="P442" s="23" t="str">
        <f t="shared" si="115"/>
        <v>Прочее</v>
      </c>
      <c r="Q442" s="23">
        <f t="shared" si="116"/>
        <v>0.57999999999999996</v>
      </c>
      <c r="R442" s="89" t="s">
        <v>178</v>
      </c>
      <c r="S442" s="23">
        <f t="shared" si="117"/>
        <v>216</v>
      </c>
    </row>
    <row r="443" spans="2:19" x14ac:dyDescent="0.25">
      <c r="B443" s="85">
        <v>150009</v>
      </c>
      <c r="C443" s="23" t="str">
        <f t="shared" si="106"/>
        <v>ГБУЗ "Ардонская ЦРБ"</v>
      </c>
      <c r="D443" s="23" t="str">
        <f t="shared" si="107"/>
        <v>КС</v>
      </c>
      <c r="E443" s="55">
        <v>20171085</v>
      </c>
      <c r="F443" s="23" t="str">
        <f t="shared" si="108"/>
        <v>Другие нарушения нервной системы (уровень 1)</v>
      </c>
      <c r="G443" s="19">
        <v>14</v>
      </c>
      <c r="H443" s="19"/>
      <c r="I443" s="25">
        <f t="shared" si="105"/>
        <v>14</v>
      </c>
      <c r="J443" s="23">
        <f t="shared" si="109"/>
        <v>0.74</v>
      </c>
      <c r="K443" s="149">
        <f t="shared" si="110"/>
        <v>0.95099999999999996</v>
      </c>
      <c r="L443" s="93">
        <f t="shared" si="111"/>
        <v>12603.279659999998</v>
      </c>
      <c r="M443" s="93">
        <f t="shared" si="112"/>
        <v>176445.91523999997</v>
      </c>
      <c r="N443" s="93">
        <f t="shared" si="113"/>
        <v>0</v>
      </c>
      <c r="O443" s="93">
        <f t="shared" si="114"/>
        <v>176445.91523999997</v>
      </c>
      <c r="P443" s="23" t="str">
        <f t="shared" si="115"/>
        <v>Неврология</v>
      </c>
      <c r="Q443" s="23">
        <f t="shared" si="116"/>
        <v>1.1200000000000001</v>
      </c>
      <c r="R443" s="63" t="s">
        <v>178</v>
      </c>
      <c r="S443" s="23">
        <f t="shared" si="117"/>
        <v>10.36</v>
      </c>
    </row>
    <row r="444" spans="2:19" x14ac:dyDescent="0.25">
      <c r="B444" s="85">
        <v>150003</v>
      </c>
      <c r="C444" s="23" t="str">
        <f t="shared" si="106"/>
        <v>ГБУЗ "КБСП"</v>
      </c>
      <c r="D444" s="23" t="str">
        <f t="shared" si="107"/>
        <v>КС</v>
      </c>
      <c r="E444" s="87">
        <v>20171085</v>
      </c>
      <c r="F444" s="23" t="str">
        <f t="shared" si="108"/>
        <v>Другие нарушения нервной системы (уровень 1)</v>
      </c>
      <c r="G444" s="19">
        <v>11</v>
      </c>
      <c r="H444" s="19">
        <v>5</v>
      </c>
      <c r="I444" s="25">
        <f t="shared" si="105"/>
        <v>16</v>
      </c>
      <c r="J444" s="23">
        <f t="shared" si="109"/>
        <v>0.74</v>
      </c>
      <c r="K444" s="149">
        <f t="shared" si="110"/>
        <v>1.4</v>
      </c>
      <c r="L444" s="93">
        <f t="shared" si="111"/>
        <v>18553.724000000002</v>
      </c>
      <c r="M444" s="93">
        <f t="shared" si="112"/>
        <v>204090.96400000004</v>
      </c>
      <c r="N444" s="93">
        <f t="shared" si="113"/>
        <v>92768.62000000001</v>
      </c>
      <c r="O444" s="93">
        <f t="shared" si="114"/>
        <v>296859.58400000003</v>
      </c>
      <c r="P444" s="23" t="str">
        <f t="shared" si="115"/>
        <v>Неврология</v>
      </c>
      <c r="Q444" s="23">
        <f t="shared" si="116"/>
        <v>1.1200000000000001</v>
      </c>
      <c r="R444" s="63" t="s">
        <v>309</v>
      </c>
      <c r="S444" s="23">
        <f t="shared" si="117"/>
        <v>11.84</v>
      </c>
    </row>
    <row r="445" spans="2:19" x14ac:dyDescent="0.25">
      <c r="B445" s="85">
        <v>150112</v>
      </c>
      <c r="C445" s="23" t="str">
        <f t="shared" si="106"/>
        <v>ГБУЗ "Моздокская ЦРБ"</v>
      </c>
      <c r="D445" s="23" t="str">
        <f t="shared" si="107"/>
        <v>КС</v>
      </c>
      <c r="E445" s="55">
        <v>20171085</v>
      </c>
      <c r="F445" s="23" t="str">
        <f t="shared" si="108"/>
        <v>Другие нарушения нервной системы (уровень 1)</v>
      </c>
      <c r="G445" s="19">
        <v>120</v>
      </c>
      <c r="H445" s="19">
        <v>2</v>
      </c>
      <c r="I445" s="25">
        <f t="shared" si="105"/>
        <v>122</v>
      </c>
      <c r="J445" s="23">
        <f t="shared" si="109"/>
        <v>0.74</v>
      </c>
      <c r="K445" s="149">
        <f t="shared" si="110"/>
        <v>0.88</v>
      </c>
      <c r="L445" s="93">
        <f t="shared" si="111"/>
        <v>11662.3408</v>
      </c>
      <c r="M445" s="93">
        <f t="shared" si="112"/>
        <v>1399480.8959999999</v>
      </c>
      <c r="N445" s="93">
        <f t="shared" si="113"/>
        <v>23324.6816</v>
      </c>
      <c r="O445" s="93">
        <f t="shared" si="114"/>
        <v>1422805.5776</v>
      </c>
      <c r="P445" s="23" t="str">
        <f t="shared" si="115"/>
        <v>Неврология</v>
      </c>
      <c r="Q445" s="23">
        <f t="shared" si="116"/>
        <v>1.1200000000000001</v>
      </c>
      <c r="R445" s="63" t="s">
        <v>178</v>
      </c>
      <c r="S445" s="23">
        <f t="shared" si="117"/>
        <v>90.28</v>
      </c>
    </row>
    <row r="446" spans="2:19" ht="15.75" x14ac:dyDescent="0.25">
      <c r="B446" s="85">
        <v>150019</v>
      </c>
      <c r="C446" s="23" t="str">
        <f t="shared" si="106"/>
        <v>ГБУЗ "Дигорская ЦРБ"</v>
      </c>
      <c r="D446" s="23" t="str">
        <f t="shared" si="107"/>
        <v>КС</v>
      </c>
      <c r="E446" s="55">
        <v>20171085</v>
      </c>
      <c r="F446" s="23" t="str">
        <f t="shared" si="108"/>
        <v>Другие нарушения нервной системы (уровень 1)</v>
      </c>
      <c r="G446" s="38">
        <v>13</v>
      </c>
      <c r="H446" s="38"/>
      <c r="I446" s="25">
        <f t="shared" si="105"/>
        <v>13</v>
      </c>
      <c r="J446" s="23">
        <f t="shared" si="109"/>
        <v>0.74</v>
      </c>
      <c r="K446" s="149">
        <f t="shared" si="110"/>
        <v>0.875</v>
      </c>
      <c r="L446" s="93">
        <f t="shared" si="111"/>
        <v>11596.077499999999</v>
      </c>
      <c r="M446" s="93">
        <f t="shared" si="112"/>
        <v>150749.00750000001</v>
      </c>
      <c r="N446" s="93">
        <f t="shared" si="113"/>
        <v>0</v>
      </c>
      <c r="O446" s="93">
        <f t="shared" si="114"/>
        <v>150749.00750000001</v>
      </c>
      <c r="P446" s="23" t="str">
        <f t="shared" si="115"/>
        <v>Неврология</v>
      </c>
      <c r="Q446" s="23">
        <f t="shared" si="116"/>
        <v>1.1200000000000001</v>
      </c>
      <c r="R446" s="63" t="s">
        <v>178</v>
      </c>
      <c r="S446" s="23">
        <f t="shared" si="117"/>
        <v>9.6199999999999992</v>
      </c>
    </row>
    <row r="447" spans="2:19" ht="15.75" x14ac:dyDescent="0.25">
      <c r="B447" s="85">
        <v>150019</v>
      </c>
      <c r="C447" s="23" t="str">
        <f t="shared" si="106"/>
        <v>ГБУЗ "Дигорская ЦРБ"</v>
      </c>
      <c r="D447" s="23" t="str">
        <f t="shared" si="107"/>
        <v>КС</v>
      </c>
      <c r="E447" s="55">
        <v>20171085</v>
      </c>
      <c r="F447" s="23" t="str">
        <f t="shared" si="108"/>
        <v>Другие нарушения нервной системы (уровень 1)</v>
      </c>
      <c r="G447" s="38">
        <v>4</v>
      </c>
      <c r="H447" s="38"/>
      <c r="I447" s="25">
        <f t="shared" si="105"/>
        <v>4</v>
      </c>
      <c r="J447" s="23">
        <f t="shared" si="109"/>
        <v>0.74</v>
      </c>
      <c r="K447" s="149">
        <f t="shared" si="110"/>
        <v>0.875</v>
      </c>
      <c r="L447" s="93">
        <f t="shared" si="111"/>
        <v>11596.077499999999</v>
      </c>
      <c r="M447" s="93">
        <f t="shared" si="112"/>
        <v>46384.31</v>
      </c>
      <c r="N447" s="93">
        <f t="shared" si="113"/>
        <v>0</v>
      </c>
      <c r="O447" s="93">
        <f t="shared" si="114"/>
        <v>46384.31</v>
      </c>
      <c r="P447" s="23" t="str">
        <f t="shared" si="115"/>
        <v>Неврология</v>
      </c>
      <c r="Q447" s="23">
        <f t="shared" si="116"/>
        <v>1.1200000000000001</v>
      </c>
      <c r="R447" s="63" t="s">
        <v>277</v>
      </c>
      <c r="S447" s="23">
        <f t="shared" si="117"/>
        <v>2.96</v>
      </c>
    </row>
    <row r="448" spans="2:19" x14ac:dyDescent="0.25">
      <c r="B448" s="85">
        <v>150001</v>
      </c>
      <c r="C448" s="23" t="str">
        <f t="shared" si="106"/>
        <v>ГБУЗ "РКБ"</v>
      </c>
      <c r="D448" s="23" t="str">
        <f t="shared" si="107"/>
        <v>КС</v>
      </c>
      <c r="E448" s="55">
        <v>20171085</v>
      </c>
      <c r="F448" s="23" t="str">
        <f t="shared" si="108"/>
        <v>Другие нарушения нервной системы (уровень 1)</v>
      </c>
      <c r="G448" s="19">
        <v>8</v>
      </c>
      <c r="H448" s="19">
        <v>2</v>
      </c>
      <c r="I448" s="25">
        <f t="shared" si="105"/>
        <v>10</v>
      </c>
      <c r="J448" s="23">
        <f t="shared" si="109"/>
        <v>0.74</v>
      </c>
      <c r="K448" s="149">
        <f t="shared" si="110"/>
        <v>1</v>
      </c>
      <c r="L448" s="93">
        <f t="shared" si="111"/>
        <v>13252.66</v>
      </c>
      <c r="M448" s="93">
        <f t="shared" si="112"/>
        <v>106021.28</v>
      </c>
      <c r="N448" s="93">
        <f t="shared" si="113"/>
        <v>26505.32</v>
      </c>
      <c r="O448" s="93">
        <f t="shared" si="114"/>
        <v>132526.6</v>
      </c>
      <c r="P448" s="23" t="str">
        <f t="shared" si="115"/>
        <v>Неврология</v>
      </c>
      <c r="Q448" s="23">
        <f t="shared" si="116"/>
        <v>1.1200000000000001</v>
      </c>
      <c r="R448" s="63" t="s">
        <v>166</v>
      </c>
      <c r="S448" s="23">
        <f t="shared" si="117"/>
        <v>7.4</v>
      </c>
    </row>
    <row r="449" spans="2:19" x14ac:dyDescent="0.25">
      <c r="B449" s="85">
        <v>150001</v>
      </c>
      <c r="C449" s="23" t="str">
        <f t="shared" si="106"/>
        <v>ГБУЗ "РКБ"</v>
      </c>
      <c r="D449" s="23" t="str">
        <f t="shared" si="107"/>
        <v>КС</v>
      </c>
      <c r="E449" s="55">
        <v>20171085</v>
      </c>
      <c r="F449" s="23" t="str">
        <f t="shared" si="108"/>
        <v>Другие нарушения нервной системы (уровень 1)</v>
      </c>
      <c r="G449" s="19">
        <v>70</v>
      </c>
      <c r="H449" s="19">
        <v>20</v>
      </c>
      <c r="I449" s="25">
        <f t="shared" si="105"/>
        <v>90</v>
      </c>
      <c r="J449" s="23">
        <f t="shared" si="109"/>
        <v>0.74</v>
      </c>
      <c r="K449" s="149">
        <f t="shared" si="110"/>
        <v>1</v>
      </c>
      <c r="L449" s="93">
        <f t="shared" si="111"/>
        <v>13252.66</v>
      </c>
      <c r="M449" s="93">
        <f t="shared" si="112"/>
        <v>927686.2</v>
      </c>
      <c r="N449" s="93">
        <f t="shared" si="113"/>
        <v>265053.2</v>
      </c>
      <c r="O449" s="93">
        <f t="shared" si="114"/>
        <v>1192739.3999999999</v>
      </c>
      <c r="P449" s="23" t="str">
        <f t="shared" si="115"/>
        <v>Неврология</v>
      </c>
      <c r="Q449" s="23">
        <f t="shared" si="116"/>
        <v>1.1200000000000001</v>
      </c>
      <c r="R449" s="63" t="s">
        <v>178</v>
      </c>
      <c r="S449" s="23">
        <f t="shared" si="117"/>
        <v>66.599999999999994</v>
      </c>
    </row>
    <row r="450" spans="2:19" x14ac:dyDescent="0.25">
      <c r="B450" s="85">
        <v>150001</v>
      </c>
      <c r="C450" s="23" t="str">
        <f t="shared" si="106"/>
        <v>ГБУЗ "РКБ"</v>
      </c>
      <c r="D450" s="23" t="str">
        <f t="shared" si="107"/>
        <v>КС</v>
      </c>
      <c r="E450" s="55">
        <v>20171085</v>
      </c>
      <c r="F450" s="23" t="str">
        <f t="shared" si="108"/>
        <v>Другие нарушения нервной системы (уровень 1)</v>
      </c>
      <c r="G450" s="19">
        <v>1</v>
      </c>
      <c r="H450" s="19">
        <v>1</v>
      </c>
      <c r="I450" s="25">
        <f t="shared" si="105"/>
        <v>2</v>
      </c>
      <c r="J450" s="23">
        <f t="shared" si="109"/>
        <v>0.74</v>
      </c>
      <c r="K450" s="149">
        <f t="shared" si="110"/>
        <v>1</v>
      </c>
      <c r="L450" s="93">
        <f t="shared" si="111"/>
        <v>13252.66</v>
      </c>
      <c r="M450" s="93">
        <f t="shared" si="112"/>
        <v>13252.66</v>
      </c>
      <c r="N450" s="93">
        <f t="shared" si="113"/>
        <v>13252.66</v>
      </c>
      <c r="O450" s="93">
        <f t="shared" si="114"/>
        <v>26505.32</v>
      </c>
      <c r="P450" s="23" t="str">
        <f t="shared" si="115"/>
        <v>Неврология</v>
      </c>
      <c r="Q450" s="23">
        <f t="shared" si="116"/>
        <v>1.1200000000000001</v>
      </c>
      <c r="R450" s="63" t="s">
        <v>196</v>
      </c>
      <c r="S450" s="23">
        <f t="shared" si="117"/>
        <v>1.48</v>
      </c>
    </row>
    <row r="451" spans="2:19" x14ac:dyDescent="0.25">
      <c r="B451" s="85">
        <v>150015</v>
      </c>
      <c r="C451" s="23" t="str">
        <f t="shared" si="106"/>
        <v>ФГБОУ ВО  СОГМА МЗ</v>
      </c>
      <c r="D451" s="23" t="str">
        <f t="shared" si="107"/>
        <v>КС</v>
      </c>
      <c r="E451" s="55">
        <v>20171085</v>
      </c>
      <c r="F451" s="23" t="str">
        <f t="shared" si="108"/>
        <v>Другие нарушения нервной системы (уровень 1)</v>
      </c>
      <c r="G451" s="19">
        <v>10</v>
      </c>
      <c r="H451" s="19">
        <v>5</v>
      </c>
      <c r="I451" s="25">
        <f t="shared" si="105"/>
        <v>15</v>
      </c>
      <c r="J451" s="23">
        <f t="shared" si="109"/>
        <v>0.74</v>
      </c>
      <c r="K451" s="149">
        <f t="shared" si="110"/>
        <v>1.4</v>
      </c>
      <c r="L451" s="93">
        <f t="shared" si="111"/>
        <v>18553.724000000002</v>
      </c>
      <c r="M451" s="93">
        <f t="shared" si="112"/>
        <v>185537.24000000002</v>
      </c>
      <c r="N451" s="93">
        <f t="shared" si="113"/>
        <v>92768.62000000001</v>
      </c>
      <c r="O451" s="93">
        <f t="shared" si="114"/>
        <v>278305.86000000004</v>
      </c>
      <c r="P451" s="23" t="str">
        <f t="shared" si="115"/>
        <v>Неврология</v>
      </c>
      <c r="Q451" s="23">
        <f t="shared" si="116"/>
        <v>1.1200000000000001</v>
      </c>
      <c r="R451" s="114" t="s">
        <v>178</v>
      </c>
      <c r="S451" s="23">
        <f t="shared" si="117"/>
        <v>11.1</v>
      </c>
    </row>
    <row r="452" spans="2:19" ht="18.75" x14ac:dyDescent="0.3">
      <c r="B452" s="85">
        <v>150002</v>
      </c>
      <c r="C452" s="23" t="str">
        <f t="shared" si="106"/>
        <v>ГБУЗ "РДКБ"</v>
      </c>
      <c r="D452" s="23" t="str">
        <f t="shared" si="107"/>
        <v>КС</v>
      </c>
      <c r="E452" s="55">
        <v>20171085</v>
      </c>
      <c r="F452" s="23" t="str">
        <f t="shared" si="108"/>
        <v>Другие нарушения нервной системы (уровень 1)</v>
      </c>
      <c r="G452" s="45">
        <v>100</v>
      </c>
      <c r="H452" s="45">
        <v>50</v>
      </c>
      <c r="I452" s="25">
        <f t="shared" si="105"/>
        <v>150</v>
      </c>
      <c r="J452" s="23">
        <f t="shared" si="109"/>
        <v>0.74</v>
      </c>
      <c r="K452" s="149">
        <f t="shared" si="110"/>
        <v>1</v>
      </c>
      <c r="L452" s="93">
        <f t="shared" si="111"/>
        <v>13252.66</v>
      </c>
      <c r="M452" s="93">
        <f t="shared" si="112"/>
        <v>1325266</v>
      </c>
      <c r="N452" s="93">
        <f t="shared" si="113"/>
        <v>662633</v>
      </c>
      <c r="O452" s="93">
        <f t="shared" si="114"/>
        <v>1987899</v>
      </c>
      <c r="P452" s="23" t="str">
        <f t="shared" si="115"/>
        <v>Неврология</v>
      </c>
      <c r="Q452" s="23">
        <f t="shared" si="116"/>
        <v>1.1200000000000001</v>
      </c>
      <c r="R452" s="63" t="s">
        <v>178</v>
      </c>
      <c r="S452" s="23">
        <f t="shared" si="117"/>
        <v>111</v>
      </c>
    </row>
    <row r="453" spans="2:19" ht="18.75" x14ac:dyDescent="0.3">
      <c r="B453" s="85">
        <v>150002</v>
      </c>
      <c r="C453" s="23" t="str">
        <f t="shared" si="106"/>
        <v>ГБУЗ "РДКБ"</v>
      </c>
      <c r="D453" s="23" t="str">
        <f t="shared" si="107"/>
        <v>КС</v>
      </c>
      <c r="E453" s="55">
        <v>20171085</v>
      </c>
      <c r="F453" s="23" t="str">
        <f t="shared" si="108"/>
        <v>Другие нарушения нервной системы (уровень 1)</v>
      </c>
      <c r="G453" s="45">
        <v>50</v>
      </c>
      <c r="H453" s="45">
        <v>20</v>
      </c>
      <c r="I453" s="25">
        <f t="shared" si="105"/>
        <v>70</v>
      </c>
      <c r="J453" s="23">
        <f t="shared" si="109"/>
        <v>0.74</v>
      </c>
      <c r="K453" s="149">
        <f t="shared" si="110"/>
        <v>1</v>
      </c>
      <c r="L453" s="93">
        <f t="shared" si="111"/>
        <v>13252.66</v>
      </c>
      <c r="M453" s="93">
        <f t="shared" si="112"/>
        <v>662633</v>
      </c>
      <c r="N453" s="93">
        <f t="shared" si="113"/>
        <v>265053.2</v>
      </c>
      <c r="O453" s="93">
        <f t="shared" si="114"/>
        <v>927686.2</v>
      </c>
      <c r="P453" s="23" t="str">
        <f t="shared" si="115"/>
        <v>Неврология</v>
      </c>
      <c r="Q453" s="23">
        <f t="shared" si="116"/>
        <v>1.1200000000000001</v>
      </c>
      <c r="R453" s="63" t="s">
        <v>209</v>
      </c>
      <c r="S453" s="23">
        <f t="shared" si="117"/>
        <v>51.8</v>
      </c>
    </row>
    <row r="454" spans="2:19" x14ac:dyDescent="0.25">
      <c r="B454" s="85">
        <v>150072</v>
      </c>
      <c r="C454" s="23" t="str">
        <f t="shared" si="106"/>
        <v>ФГБУ "СКММ центр МЗ РФ" (Беслан)</v>
      </c>
      <c r="D454" s="23" t="str">
        <f t="shared" si="107"/>
        <v>КС</v>
      </c>
      <c r="E454" s="59">
        <v>20171085</v>
      </c>
      <c r="F454" s="23" t="str">
        <f t="shared" si="108"/>
        <v>Другие нарушения нервной системы (уровень 1)</v>
      </c>
      <c r="G454" s="48">
        <v>35</v>
      </c>
      <c r="H454" s="48">
        <v>15</v>
      </c>
      <c r="I454" s="25">
        <f t="shared" ref="I454:I512" si="118">G454+H454</f>
        <v>50</v>
      </c>
      <c r="J454" s="23">
        <f t="shared" si="109"/>
        <v>0.74</v>
      </c>
      <c r="K454" s="149">
        <f t="shared" si="110"/>
        <v>1.4</v>
      </c>
      <c r="L454" s="93">
        <f t="shared" si="111"/>
        <v>18553.724000000002</v>
      </c>
      <c r="M454" s="93">
        <f t="shared" si="112"/>
        <v>649380.34000000008</v>
      </c>
      <c r="N454" s="93">
        <f t="shared" si="113"/>
        <v>278305.86000000004</v>
      </c>
      <c r="O454" s="93">
        <f t="shared" si="114"/>
        <v>927686.20000000019</v>
      </c>
      <c r="P454" s="23" t="str">
        <f t="shared" si="115"/>
        <v>Неврология</v>
      </c>
      <c r="Q454" s="23">
        <f t="shared" si="116"/>
        <v>1.1200000000000001</v>
      </c>
      <c r="R454" s="89" t="s">
        <v>178</v>
      </c>
      <c r="S454" s="23">
        <f t="shared" si="117"/>
        <v>37</v>
      </c>
    </row>
    <row r="455" spans="2:19" x14ac:dyDescent="0.25">
      <c r="B455" s="85">
        <v>150010</v>
      </c>
      <c r="C455" s="23" t="str">
        <f t="shared" si="106"/>
        <v>ГБУЗ "Ирафская ЦРБ"</v>
      </c>
      <c r="D455" s="23" t="str">
        <f t="shared" si="107"/>
        <v>КС</v>
      </c>
      <c r="E455" s="62">
        <v>20171085</v>
      </c>
      <c r="F455" s="23" t="str">
        <f t="shared" si="108"/>
        <v>Другие нарушения нервной системы (уровень 1)</v>
      </c>
      <c r="G455" s="19">
        <v>58</v>
      </c>
      <c r="H455" s="19">
        <v>2</v>
      </c>
      <c r="I455" s="25">
        <f t="shared" si="118"/>
        <v>60</v>
      </c>
      <c r="J455" s="23">
        <f t="shared" si="109"/>
        <v>0.74</v>
      </c>
      <c r="K455" s="149">
        <f t="shared" si="110"/>
        <v>0.8</v>
      </c>
      <c r="L455" s="93">
        <f t="shared" si="111"/>
        <v>10602.127999999999</v>
      </c>
      <c r="M455" s="93">
        <f t="shared" si="112"/>
        <v>614923.42399999988</v>
      </c>
      <c r="N455" s="93">
        <f t="shared" si="113"/>
        <v>21204.255999999998</v>
      </c>
      <c r="O455" s="93">
        <f t="shared" si="114"/>
        <v>636127.67999999993</v>
      </c>
      <c r="P455" s="23" t="str">
        <f t="shared" si="115"/>
        <v>Неврология</v>
      </c>
      <c r="Q455" s="23">
        <f t="shared" si="116"/>
        <v>1.1200000000000001</v>
      </c>
      <c r="R455" s="63" t="s">
        <v>535</v>
      </c>
      <c r="S455" s="23">
        <f t="shared" si="117"/>
        <v>44.4</v>
      </c>
    </row>
    <row r="456" spans="2:19" x14ac:dyDescent="0.25">
      <c r="B456" s="14">
        <v>150014</v>
      </c>
      <c r="C456" s="23" t="str">
        <f t="shared" si="106"/>
        <v>ГБУЗ "Правобережная ЦРКБ"</v>
      </c>
      <c r="D456" s="23" t="str">
        <f t="shared" si="107"/>
        <v>КС</v>
      </c>
      <c r="E456" s="62">
        <v>20171085</v>
      </c>
      <c r="F456" s="23" t="str">
        <f t="shared" si="108"/>
        <v>Другие нарушения нервной системы (уровень 1)</v>
      </c>
      <c r="G456" s="19">
        <v>15</v>
      </c>
      <c r="H456" s="19">
        <v>0</v>
      </c>
      <c r="I456" s="25">
        <f t="shared" si="118"/>
        <v>15</v>
      </c>
      <c r="J456" s="23">
        <f t="shared" si="109"/>
        <v>0.74</v>
      </c>
      <c r="K456" s="149">
        <f t="shared" si="110"/>
        <v>0.95099999999999996</v>
      </c>
      <c r="L456" s="93">
        <f t="shared" si="111"/>
        <v>12603.279659999998</v>
      </c>
      <c r="M456" s="93">
        <f t="shared" si="112"/>
        <v>189049.19489999997</v>
      </c>
      <c r="N456" s="93">
        <f t="shared" si="113"/>
        <v>0</v>
      </c>
      <c r="O456" s="93">
        <f t="shared" si="114"/>
        <v>189049.19489999997</v>
      </c>
      <c r="P456" s="23" t="str">
        <f t="shared" si="115"/>
        <v>Неврология</v>
      </c>
      <c r="Q456" s="23">
        <f t="shared" si="116"/>
        <v>1.1200000000000001</v>
      </c>
      <c r="R456" s="63" t="s">
        <v>309</v>
      </c>
      <c r="S456" s="23">
        <f t="shared" si="117"/>
        <v>11.1</v>
      </c>
    </row>
    <row r="457" spans="2:19" x14ac:dyDescent="0.25">
      <c r="B457" s="85">
        <v>150013</v>
      </c>
      <c r="C457" s="23" t="str">
        <f t="shared" si="106"/>
        <v>НУЗ "Узловая больница на ст. Владикавказ ОАО "РЖД"</v>
      </c>
      <c r="D457" s="23" t="str">
        <f t="shared" si="107"/>
        <v>КС</v>
      </c>
      <c r="E457" s="55">
        <v>20171086</v>
      </c>
      <c r="F457" s="23" t="str">
        <f t="shared" si="108"/>
        <v>Другие нарушения нервной системы (уровень 2)</v>
      </c>
      <c r="G457" s="19">
        <v>3</v>
      </c>
      <c r="H457" s="19">
        <v>1</v>
      </c>
      <c r="I457" s="25">
        <f t="shared" si="118"/>
        <v>4</v>
      </c>
      <c r="J457" s="23">
        <f t="shared" si="109"/>
        <v>0.99</v>
      </c>
      <c r="K457" s="149">
        <f t="shared" si="110"/>
        <v>0.88</v>
      </c>
      <c r="L457" s="93">
        <f t="shared" si="111"/>
        <v>15602.3208</v>
      </c>
      <c r="M457" s="93">
        <f t="shared" si="112"/>
        <v>46806.962399999997</v>
      </c>
      <c r="N457" s="93">
        <f t="shared" si="113"/>
        <v>15602.3208</v>
      </c>
      <c r="O457" s="93">
        <f t="shared" si="114"/>
        <v>62409.283199999998</v>
      </c>
      <c r="P457" s="23" t="str">
        <f t="shared" si="115"/>
        <v>Неврология</v>
      </c>
      <c r="Q457" s="23">
        <f t="shared" si="116"/>
        <v>1.1200000000000001</v>
      </c>
      <c r="R457" s="63" t="s">
        <v>178</v>
      </c>
      <c r="S457" s="23">
        <f t="shared" si="117"/>
        <v>3.96</v>
      </c>
    </row>
    <row r="458" spans="2:19" x14ac:dyDescent="0.25">
      <c r="B458" s="85">
        <v>150003</v>
      </c>
      <c r="C458" s="23" t="str">
        <f t="shared" si="106"/>
        <v>ГБУЗ "КБСП"</v>
      </c>
      <c r="D458" s="23" t="str">
        <f t="shared" si="107"/>
        <v>КС</v>
      </c>
      <c r="E458" s="87">
        <v>20171086</v>
      </c>
      <c r="F458" s="23" t="str">
        <f t="shared" si="108"/>
        <v>Другие нарушения нервной системы (уровень 2)</v>
      </c>
      <c r="G458" s="19">
        <v>5</v>
      </c>
      <c r="H458" s="19">
        <v>2</v>
      </c>
      <c r="I458" s="25">
        <f t="shared" si="118"/>
        <v>7</v>
      </c>
      <c r="J458" s="23">
        <f t="shared" si="109"/>
        <v>0.99</v>
      </c>
      <c r="K458" s="149">
        <f t="shared" si="110"/>
        <v>1.4</v>
      </c>
      <c r="L458" s="93">
        <f t="shared" si="111"/>
        <v>24821.874</v>
      </c>
      <c r="M458" s="93">
        <f t="shared" si="112"/>
        <v>124109.37</v>
      </c>
      <c r="N458" s="93">
        <f t="shared" si="113"/>
        <v>49643.748</v>
      </c>
      <c r="O458" s="93">
        <f t="shared" si="114"/>
        <v>173753.11799999999</v>
      </c>
      <c r="P458" s="23" t="str">
        <f t="shared" si="115"/>
        <v>Неврология</v>
      </c>
      <c r="Q458" s="23">
        <f t="shared" si="116"/>
        <v>1.1200000000000001</v>
      </c>
      <c r="R458" s="63" t="s">
        <v>309</v>
      </c>
      <c r="S458" s="23">
        <f t="shared" si="117"/>
        <v>6.93</v>
      </c>
    </row>
    <row r="459" spans="2:19" ht="15.75" x14ac:dyDescent="0.25">
      <c r="B459" s="85">
        <v>150019</v>
      </c>
      <c r="C459" s="23" t="str">
        <f t="shared" si="106"/>
        <v>ГБУЗ "Дигорская ЦРБ"</v>
      </c>
      <c r="D459" s="23" t="str">
        <f t="shared" si="107"/>
        <v>КС</v>
      </c>
      <c r="E459" s="55">
        <v>20171086</v>
      </c>
      <c r="F459" s="23" t="str">
        <f t="shared" si="108"/>
        <v>Другие нарушения нервной системы (уровень 2)</v>
      </c>
      <c r="G459" s="38">
        <v>8</v>
      </c>
      <c r="H459" s="38"/>
      <c r="I459" s="25">
        <f t="shared" si="118"/>
        <v>8</v>
      </c>
      <c r="J459" s="23">
        <f t="shared" si="109"/>
        <v>0.99</v>
      </c>
      <c r="K459" s="149">
        <f t="shared" si="110"/>
        <v>0.875</v>
      </c>
      <c r="L459" s="93">
        <f t="shared" si="111"/>
        <v>15513.671249999999</v>
      </c>
      <c r="M459" s="93">
        <f t="shared" si="112"/>
        <v>124109.37</v>
      </c>
      <c r="N459" s="93">
        <f t="shared" si="113"/>
        <v>0</v>
      </c>
      <c r="O459" s="93">
        <f t="shared" si="114"/>
        <v>124109.37</v>
      </c>
      <c r="P459" s="23" t="str">
        <f t="shared" si="115"/>
        <v>Неврология</v>
      </c>
      <c r="Q459" s="23">
        <f t="shared" si="116"/>
        <v>1.1200000000000001</v>
      </c>
      <c r="R459" s="63" t="s">
        <v>178</v>
      </c>
      <c r="S459" s="23">
        <f t="shared" si="117"/>
        <v>7.92</v>
      </c>
    </row>
    <row r="460" spans="2:19" x14ac:dyDescent="0.25">
      <c r="B460" s="85">
        <v>150001</v>
      </c>
      <c r="C460" s="23" t="str">
        <f t="shared" si="106"/>
        <v>ГБУЗ "РКБ"</v>
      </c>
      <c r="D460" s="23" t="str">
        <f t="shared" si="107"/>
        <v>КС</v>
      </c>
      <c r="E460" s="55">
        <v>20171086</v>
      </c>
      <c r="F460" s="23" t="str">
        <f t="shared" si="108"/>
        <v>Другие нарушения нервной системы (уровень 2)</v>
      </c>
      <c r="G460" s="19">
        <v>5</v>
      </c>
      <c r="H460" s="19">
        <v>1</v>
      </c>
      <c r="I460" s="25">
        <f t="shared" si="118"/>
        <v>6</v>
      </c>
      <c r="J460" s="23">
        <f t="shared" si="109"/>
        <v>0.99</v>
      </c>
      <c r="K460" s="149">
        <f t="shared" si="110"/>
        <v>1</v>
      </c>
      <c r="L460" s="93">
        <f t="shared" si="111"/>
        <v>17729.91</v>
      </c>
      <c r="M460" s="93">
        <f t="shared" si="112"/>
        <v>88649.55</v>
      </c>
      <c r="N460" s="93">
        <f t="shared" si="113"/>
        <v>17729.91</v>
      </c>
      <c r="O460" s="93">
        <f t="shared" si="114"/>
        <v>106379.46</v>
      </c>
      <c r="P460" s="23" t="str">
        <f t="shared" si="115"/>
        <v>Неврология</v>
      </c>
      <c r="Q460" s="23">
        <f t="shared" si="116"/>
        <v>1.1200000000000001</v>
      </c>
      <c r="R460" s="63" t="s">
        <v>178</v>
      </c>
      <c r="S460" s="23">
        <f t="shared" si="117"/>
        <v>5.9399999999999995</v>
      </c>
    </row>
    <row r="461" spans="2:19" x14ac:dyDescent="0.25">
      <c r="B461" s="85">
        <v>150048</v>
      </c>
      <c r="C461" s="23" t="str">
        <f t="shared" si="106"/>
        <v>ФКУЗ "МСЧ МВД России по РСО-А"</v>
      </c>
      <c r="D461" s="23" t="str">
        <f t="shared" si="107"/>
        <v>КС</v>
      </c>
      <c r="E461" s="55">
        <v>20171086</v>
      </c>
      <c r="F461" s="23" t="str">
        <f t="shared" si="108"/>
        <v>Другие нарушения нервной системы (уровень 2)</v>
      </c>
      <c r="G461" s="19">
        <v>30</v>
      </c>
      <c r="H461" s="19">
        <v>20</v>
      </c>
      <c r="I461" s="25">
        <f t="shared" si="118"/>
        <v>50</v>
      </c>
      <c r="J461" s="23">
        <f t="shared" si="109"/>
        <v>0.99</v>
      </c>
      <c r="K461" s="149">
        <f t="shared" si="110"/>
        <v>0.7</v>
      </c>
      <c r="L461" s="93">
        <f t="shared" si="111"/>
        <v>12410.937</v>
      </c>
      <c r="M461" s="93">
        <f t="shared" si="112"/>
        <v>372328.11</v>
      </c>
      <c r="N461" s="93">
        <f t="shared" si="113"/>
        <v>248218.74</v>
      </c>
      <c r="O461" s="93">
        <f t="shared" si="114"/>
        <v>620546.85</v>
      </c>
      <c r="P461" s="23" t="str">
        <f t="shared" si="115"/>
        <v>Неврология</v>
      </c>
      <c r="Q461" s="23">
        <f t="shared" si="116"/>
        <v>1.1200000000000001</v>
      </c>
      <c r="R461" s="63" t="s">
        <v>535</v>
      </c>
      <c r="S461" s="23">
        <f t="shared" si="117"/>
        <v>49.5</v>
      </c>
    </row>
    <row r="462" spans="2:19" x14ac:dyDescent="0.25">
      <c r="B462" s="85">
        <v>150015</v>
      </c>
      <c r="C462" s="23" t="str">
        <f t="shared" si="106"/>
        <v>ФГБОУ ВО  СОГМА МЗ</v>
      </c>
      <c r="D462" s="23" t="str">
        <f t="shared" si="107"/>
        <v>КС</v>
      </c>
      <c r="E462" s="55">
        <v>20171086</v>
      </c>
      <c r="F462" s="23" t="str">
        <f t="shared" si="108"/>
        <v>Другие нарушения нервной системы (уровень 2)</v>
      </c>
      <c r="G462" s="19">
        <v>150</v>
      </c>
      <c r="H462" s="19">
        <v>35</v>
      </c>
      <c r="I462" s="25">
        <f t="shared" si="118"/>
        <v>185</v>
      </c>
      <c r="J462" s="23">
        <f t="shared" si="109"/>
        <v>0.99</v>
      </c>
      <c r="K462" s="149">
        <f t="shared" si="110"/>
        <v>1.4</v>
      </c>
      <c r="L462" s="93">
        <f t="shared" si="111"/>
        <v>24821.874</v>
      </c>
      <c r="M462" s="93">
        <f t="shared" si="112"/>
        <v>3723281.1</v>
      </c>
      <c r="N462" s="93">
        <f t="shared" si="113"/>
        <v>868765.59</v>
      </c>
      <c r="O462" s="93">
        <f t="shared" si="114"/>
        <v>4592046.6900000004</v>
      </c>
      <c r="P462" s="23" t="str">
        <f t="shared" si="115"/>
        <v>Неврология</v>
      </c>
      <c r="Q462" s="23">
        <f t="shared" si="116"/>
        <v>1.1200000000000001</v>
      </c>
      <c r="R462" s="114" t="s">
        <v>178</v>
      </c>
      <c r="S462" s="23">
        <f t="shared" si="117"/>
        <v>183.15</v>
      </c>
    </row>
    <row r="463" spans="2:19" ht="18.75" x14ac:dyDescent="0.3">
      <c r="B463" s="85">
        <v>150002</v>
      </c>
      <c r="C463" s="23" t="str">
        <f t="shared" si="106"/>
        <v>ГБУЗ "РДКБ"</v>
      </c>
      <c r="D463" s="23" t="str">
        <f t="shared" si="107"/>
        <v>КС</v>
      </c>
      <c r="E463" s="55">
        <v>20171086</v>
      </c>
      <c r="F463" s="23" t="str">
        <f t="shared" si="108"/>
        <v>Другие нарушения нервной системы (уровень 2)</v>
      </c>
      <c r="G463" s="45">
        <v>70</v>
      </c>
      <c r="H463" s="45">
        <v>30</v>
      </c>
      <c r="I463" s="25">
        <f t="shared" si="118"/>
        <v>100</v>
      </c>
      <c r="J463" s="23">
        <f t="shared" si="109"/>
        <v>0.99</v>
      </c>
      <c r="K463" s="149">
        <f t="shared" si="110"/>
        <v>1</v>
      </c>
      <c r="L463" s="93">
        <f t="shared" si="111"/>
        <v>17729.91</v>
      </c>
      <c r="M463" s="93">
        <f t="shared" si="112"/>
        <v>1241093.7</v>
      </c>
      <c r="N463" s="93">
        <f t="shared" si="113"/>
        <v>531897.30000000005</v>
      </c>
      <c r="O463" s="93">
        <f t="shared" si="114"/>
        <v>1772991</v>
      </c>
      <c r="P463" s="23" t="str">
        <f t="shared" si="115"/>
        <v>Неврология</v>
      </c>
      <c r="Q463" s="23">
        <f t="shared" si="116"/>
        <v>1.1200000000000001</v>
      </c>
      <c r="R463" s="63" t="s">
        <v>178</v>
      </c>
      <c r="S463" s="23">
        <f t="shared" si="117"/>
        <v>99</v>
      </c>
    </row>
    <row r="464" spans="2:19" x14ac:dyDescent="0.25">
      <c r="B464" s="85">
        <v>150072</v>
      </c>
      <c r="C464" s="23" t="str">
        <f t="shared" si="106"/>
        <v>ФГБУ "СКММ центр МЗ РФ" (Беслан)</v>
      </c>
      <c r="D464" s="23" t="str">
        <f t="shared" si="107"/>
        <v>КС</v>
      </c>
      <c r="E464" s="59">
        <v>20171086</v>
      </c>
      <c r="F464" s="23" t="str">
        <f t="shared" si="108"/>
        <v>Другие нарушения нервной системы (уровень 2)</v>
      </c>
      <c r="G464" s="48">
        <v>45</v>
      </c>
      <c r="H464" s="48">
        <v>25</v>
      </c>
      <c r="I464" s="25">
        <f t="shared" si="118"/>
        <v>70</v>
      </c>
      <c r="J464" s="23">
        <f t="shared" si="109"/>
        <v>0.99</v>
      </c>
      <c r="K464" s="149">
        <f t="shared" si="110"/>
        <v>1.4</v>
      </c>
      <c r="L464" s="93">
        <f t="shared" si="111"/>
        <v>24821.874</v>
      </c>
      <c r="M464" s="93">
        <f t="shared" si="112"/>
        <v>1116984.33</v>
      </c>
      <c r="N464" s="93">
        <f t="shared" si="113"/>
        <v>620546.85</v>
      </c>
      <c r="O464" s="93">
        <f t="shared" si="114"/>
        <v>1737531.1800000002</v>
      </c>
      <c r="P464" s="23" t="str">
        <f t="shared" si="115"/>
        <v>Неврология</v>
      </c>
      <c r="Q464" s="23">
        <f t="shared" si="116"/>
        <v>1.1200000000000001</v>
      </c>
      <c r="R464" s="89" t="s">
        <v>178</v>
      </c>
      <c r="S464" s="23">
        <f t="shared" si="117"/>
        <v>69.3</v>
      </c>
    </row>
    <row r="465" spans="2:19" x14ac:dyDescent="0.25">
      <c r="B465" s="14">
        <v>150007</v>
      </c>
      <c r="C465" s="23" t="str">
        <f t="shared" si="106"/>
        <v>ГБУЗ "Алагирская ЦРБ"</v>
      </c>
      <c r="D465" s="23" t="str">
        <f t="shared" si="107"/>
        <v>КС</v>
      </c>
      <c r="E465" s="62">
        <v>20171086</v>
      </c>
      <c r="F465" s="23" t="str">
        <f t="shared" si="108"/>
        <v>Другие нарушения нервной системы (уровень 2)</v>
      </c>
      <c r="G465" s="19">
        <v>60</v>
      </c>
      <c r="H465" s="19">
        <v>7</v>
      </c>
      <c r="I465" s="25">
        <f t="shared" si="118"/>
        <v>67</v>
      </c>
      <c r="J465" s="23">
        <f t="shared" si="109"/>
        <v>0.99</v>
      </c>
      <c r="K465" s="149">
        <f t="shared" si="110"/>
        <v>0.875</v>
      </c>
      <c r="L465" s="93">
        <f t="shared" si="111"/>
        <v>15513.671249999999</v>
      </c>
      <c r="M465" s="93">
        <f t="shared" si="112"/>
        <v>930820.27499999991</v>
      </c>
      <c r="N465" s="93">
        <f t="shared" si="113"/>
        <v>108595.69875</v>
      </c>
      <c r="O465" s="93">
        <f t="shared" si="114"/>
        <v>1039415.9737499999</v>
      </c>
      <c r="P465" s="23" t="str">
        <f t="shared" si="115"/>
        <v>Неврология</v>
      </c>
      <c r="Q465" s="23">
        <f t="shared" si="116"/>
        <v>1.1200000000000001</v>
      </c>
      <c r="R465" s="63" t="s">
        <v>178</v>
      </c>
      <c r="S465" s="23">
        <f t="shared" si="117"/>
        <v>66.33</v>
      </c>
    </row>
    <row r="466" spans="2:19" x14ac:dyDescent="0.25">
      <c r="B466" s="14">
        <v>150014</v>
      </c>
      <c r="C466" s="23" t="str">
        <f t="shared" si="106"/>
        <v>ГБУЗ "Правобережная ЦРКБ"</v>
      </c>
      <c r="D466" s="23" t="str">
        <f t="shared" si="107"/>
        <v>КС</v>
      </c>
      <c r="E466" s="62">
        <v>20171086</v>
      </c>
      <c r="F466" s="23" t="str">
        <f t="shared" si="108"/>
        <v>Другие нарушения нервной системы (уровень 2)</v>
      </c>
      <c r="G466" s="19">
        <v>14</v>
      </c>
      <c r="H466" s="19">
        <v>1</v>
      </c>
      <c r="I466" s="25">
        <f t="shared" si="118"/>
        <v>15</v>
      </c>
      <c r="J466" s="23">
        <f t="shared" si="109"/>
        <v>0.99</v>
      </c>
      <c r="K466" s="149">
        <f t="shared" si="110"/>
        <v>0.95099999999999996</v>
      </c>
      <c r="L466" s="93">
        <f t="shared" si="111"/>
        <v>16861.144409999997</v>
      </c>
      <c r="M466" s="93">
        <f t="shared" si="112"/>
        <v>236056.02173999997</v>
      </c>
      <c r="N466" s="93">
        <f t="shared" si="113"/>
        <v>16861.144409999997</v>
      </c>
      <c r="O466" s="93">
        <f t="shared" si="114"/>
        <v>252917.16614999998</v>
      </c>
      <c r="P466" s="23" t="str">
        <f t="shared" si="115"/>
        <v>Неврология</v>
      </c>
      <c r="Q466" s="23">
        <f t="shared" si="116"/>
        <v>1.1200000000000001</v>
      </c>
      <c r="R466" s="63" t="s">
        <v>178</v>
      </c>
      <c r="S466" s="23">
        <f t="shared" si="117"/>
        <v>14.85</v>
      </c>
    </row>
    <row r="467" spans="2:19" x14ac:dyDescent="0.25">
      <c r="B467" s="85">
        <v>150009</v>
      </c>
      <c r="C467" s="23" t="str">
        <f t="shared" si="106"/>
        <v>ГБУЗ "Ардонская ЦРБ"</v>
      </c>
      <c r="D467" s="23" t="str">
        <f t="shared" si="107"/>
        <v>КС</v>
      </c>
      <c r="E467" s="55">
        <v>20171087</v>
      </c>
      <c r="F467" s="23" t="str">
        <f t="shared" si="108"/>
        <v>Транзиторные ишемические приступы, сосудистые мозговые синдромы</v>
      </c>
      <c r="G467" s="19">
        <v>160</v>
      </c>
      <c r="H467" s="19">
        <v>11</v>
      </c>
      <c r="I467" s="25">
        <f t="shared" si="118"/>
        <v>171</v>
      </c>
      <c r="J467" s="23">
        <f t="shared" si="109"/>
        <v>1.1499999999999999</v>
      </c>
      <c r="K467" s="149">
        <f t="shared" si="110"/>
        <v>0.95099999999999996</v>
      </c>
      <c r="L467" s="93">
        <f t="shared" si="111"/>
        <v>19586.177849999996</v>
      </c>
      <c r="M467" s="93">
        <f t="shared" si="112"/>
        <v>3133788.4559999993</v>
      </c>
      <c r="N467" s="93">
        <f t="shared" si="113"/>
        <v>215447.95634999996</v>
      </c>
      <c r="O467" s="93">
        <f t="shared" si="114"/>
        <v>3349236.4123499994</v>
      </c>
      <c r="P467" s="23" t="str">
        <f t="shared" si="115"/>
        <v>Неврология</v>
      </c>
      <c r="Q467" s="23">
        <f t="shared" si="116"/>
        <v>1.1200000000000001</v>
      </c>
      <c r="R467" s="63" t="s">
        <v>178</v>
      </c>
      <c r="S467" s="23">
        <f t="shared" si="117"/>
        <v>196.64999999999998</v>
      </c>
    </row>
    <row r="468" spans="2:19" x14ac:dyDescent="0.25">
      <c r="B468" s="85">
        <v>150112</v>
      </c>
      <c r="C468" s="23" t="str">
        <f t="shared" si="106"/>
        <v>ГБУЗ "Моздокская ЦРБ"</v>
      </c>
      <c r="D468" s="23" t="str">
        <f t="shared" si="107"/>
        <v>КС</v>
      </c>
      <c r="E468" s="55">
        <v>20171087</v>
      </c>
      <c r="F468" s="23" t="str">
        <f t="shared" si="108"/>
        <v>Транзиторные ишемические приступы, сосудистые мозговые синдромы</v>
      </c>
      <c r="G468" s="19">
        <v>45</v>
      </c>
      <c r="H468" s="19"/>
      <c r="I468" s="25">
        <f t="shared" si="118"/>
        <v>45</v>
      </c>
      <c r="J468" s="23">
        <f t="shared" si="109"/>
        <v>1.1499999999999999</v>
      </c>
      <c r="K468" s="149">
        <f t="shared" si="110"/>
        <v>0.88</v>
      </c>
      <c r="L468" s="93">
        <f t="shared" si="111"/>
        <v>18123.907999999999</v>
      </c>
      <c r="M468" s="93">
        <f t="shared" si="112"/>
        <v>815575.86</v>
      </c>
      <c r="N468" s="93">
        <f t="shared" si="113"/>
        <v>0</v>
      </c>
      <c r="O468" s="93">
        <f t="shared" si="114"/>
        <v>815575.86</v>
      </c>
      <c r="P468" s="23" t="str">
        <f t="shared" si="115"/>
        <v>Неврология</v>
      </c>
      <c r="Q468" s="23">
        <f t="shared" si="116"/>
        <v>1.1200000000000001</v>
      </c>
      <c r="R468" s="63" t="s">
        <v>178</v>
      </c>
      <c r="S468" s="23">
        <f t="shared" si="117"/>
        <v>51.749999999999993</v>
      </c>
    </row>
    <row r="469" spans="2:19" ht="15.75" x14ac:dyDescent="0.25">
      <c r="B469" s="85">
        <v>150019</v>
      </c>
      <c r="C469" s="23" t="str">
        <f t="shared" si="106"/>
        <v>ГБУЗ "Дигорская ЦРБ"</v>
      </c>
      <c r="D469" s="23" t="str">
        <f t="shared" si="107"/>
        <v>КС</v>
      </c>
      <c r="E469" s="55">
        <v>20171087</v>
      </c>
      <c r="F469" s="23" t="str">
        <f t="shared" si="108"/>
        <v>Транзиторные ишемические приступы, сосудистые мозговые синдромы</v>
      </c>
      <c r="G469" s="38">
        <v>21</v>
      </c>
      <c r="H469" s="38">
        <v>2</v>
      </c>
      <c r="I469" s="25">
        <f t="shared" si="118"/>
        <v>23</v>
      </c>
      <c r="J469" s="23">
        <f t="shared" si="109"/>
        <v>1.1499999999999999</v>
      </c>
      <c r="K469" s="149">
        <f t="shared" si="110"/>
        <v>0.875</v>
      </c>
      <c r="L469" s="93">
        <f t="shared" si="111"/>
        <v>18020.931249999998</v>
      </c>
      <c r="M469" s="93">
        <f t="shared" si="112"/>
        <v>378439.55624999997</v>
      </c>
      <c r="N469" s="93">
        <f t="shared" si="113"/>
        <v>36041.862499999996</v>
      </c>
      <c r="O469" s="93">
        <f t="shared" si="114"/>
        <v>414481.41874999995</v>
      </c>
      <c r="P469" s="23" t="str">
        <f t="shared" si="115"/>
        <v>Неврология</v>
      </c>
      <c r="Q469" s="23">
        <f t="shared" si="116"/>
        <v>1.1200000000000001</v>
      </c>
      <c r="R469" s="63" t="s">
        <v>178</v>
      </c>
      <c r="S469" s="23">
        <f t="shared" si="117"/>
        <v>26.45</v>
      </c>
    </row>
    <row r="470" spans="2:19" x14ac:dyDescent="0.25">
      <c r="B470" s="85">
        <v>150001</v>
      </c>
      <c r="C470" s="23" t="str">
        <f t="shared" si="106"/>
        <v>ГБУЗ "РКБ"</v>
      </c>
      <c r="D470" s="23" t="str">
        <f t="shared" si="107"/>
        <v>КС</v>
      </c>
      <c r="E470" s="55">
        <v>20171087</v>
      </c>
      <c r="F470" s="23" t="str">
        <f t="shared" si="108"/>
        <v>Транзиторные ишемические приступы, сосудистые мозговые синдромы</v>
      </c>
      <c r="G470" s="19">
        <v>281</v>
      </c>
      <c r="H470" s="19">
        <v>79</v>
      </c>
      <c r="I470" s="25">
        <f t="shared" si="118"/>
        <v>360</v>
      </c>
      <c r="J470" s="23">
        <f t="shared" si="109"/>
        <v>1.1499999999999999</v>
      </c>
      <c r="K470" s="149">
        <f t="shared" si="110"/>
        <v>1</v>
      </c>
      <c r="L470" s="93">
        <f t="shared" si="111"/>
        <v>20595.349999999999</v>
      </c>
      <c r="M470" s="93">
        <f t="shared" si="112"/>
        <v>5787293.3499999996</v>
      </c>
      <c r="N470" s="93">
        <f t="shared" si="113"/>
        <v>1627032.65</v>
      </c>
      <c r="O470" s="93">
        <f t="shared" si="114"/>
        <v>7414326</v>
      </c>
      <c r="P470" s="23" t="str">
        <f t="shared" si="115"/>
        <v>Неврология</v>
      </c>
      <c r="Q470" s="23">
        <f t="shared" si="116"/>
        <v>1.1200000000000001</v>
      </c>
      <c r="R470" s="63" t="s">
        <v>178</v>
      </c>
      <c r="S470" s="23">
        <f t="shared" si="117"/>
        <v>413.99999999999994</v>
      </c>
    </row>
    <row r="471" spans="2:19" x14ac:dyDescent="0.25">
      <c r="B471" s="85">
        <v>150048</v>
      </c>
      <c r="C471" s="23" t="str">
        <f t="shared" si="106"/>
        <v>ФКУЗ "МСЧ МВД России по РСО-А"</v>
      </c>
      <c r="D471" s="23" t="str">
        <f t="shared" si="107"/>
        <v>КС</v>
      </c>
      <c r="E471" s="55">
        <v>20171087</v>
      </c>
      <c r="F471" s="23" t="str">
        <f t="shared" si="108"/>
        <v>Транзиторные ишемические приступы, сосудистые мозговые синдромы</v>
      </c>
      <c r="G471" s="19">
        <v>30</v>
      </c>
      <c r="H471" s="19">
        <v>20</v>
      </c>
      <c r="I471" s="25">
        <f t="shared" si="118"/>
        <v>50</v>
      </c>
      <c r="J471" s="23">
        <f t="shared" si="109"/>
        <v>1.1499999999999999</v>
      </c>
      <c r="K471" s="149">
        <f t="shared" si="110"/>
        <v>0.7</v>
      </c>
      <c r="L471" s="93">
        <f t="shared" si="111"/>
        <v>14416.744999999999</v>
      </c>
      <c r="M471" s="93">
        <f t="shared" si="112"/>
        <v>432502.35</v>
      </c>
      <c r="N471" s="93">
        <f t="shared" si="113"/>
        <v>288334.89999999997</v>
      </c>
      <c r="O471" s="93">
        <f t="shared" si="114"/>
        <v>720837.25</v>
      </c>
      <c r="P471" s="23" t="str">
        <f t="shared" si="115"/>
        <v>Неврология</v>
      </c>
      <c r="Q471" s="23">
        <f t="shared" si="116"/>
        <v>1.1200000000000001</v>
      </c>
      <c r="R471" s="63" t="s">
        <v>535</v>
      </c>
      <c r="S471" s="23">
        <f t="shared" si="117"/>
        <v>57.499999999999993</v>
      </c>
    </row>
    <row r="472" spans="2:19" x14ac:dyDescent="0.25">
      <c r="B472" s="85">
        <v>150012</v>
      </c>
      <c r="C472" s="23" t="str">
        <f t="shared" si="106"/>
        <v>ГБУЗ "Кировская ЦРБ"</v>
      </c>
      <c r="D472" s="23" t="str">
        <f t="shared" si="107"/>
        <v>КС</v>
      </c>
      <c r="E472" s="55">
        <v>20171087</v>
      </c>
      <c r="F472" s="23" t="str">
        <f t="shared" si="108"/>
        <v>Транзиторные ишемические приступы, сосудистые мозговые синдромы</v>
      </c>
      <c r="G472" s="19">
        <v>28</v>
      </c>
      <c r="H472" s="19">
        <v>2</v>
      </c>
      <c r="I472" s="25">
        <f t="shared" si="118"/>
        <v>30</v>
      </c>
      <c r="J472" s="23">
        <f t="shared" si="109"/>
        <v>1.1499999999999999</v>
      </c>
      <c r="K472" s="149">
        <f t="shared" si="110"/>
        <v>0.875</v>
      </c>
      <c r="L472" s="93">
        <f t="shared" si="111"/>
        <v>18020.931249999998</v>
      </c>
      <c r="M472" s="93">
        <f t="shared" si="112"/>
        <v>504586.07499999995</v>
      </c>
      <c r="N472" s="93">
        <f t="shared" si="113"/>
        <v>36041.862499999996</v>
      </c>
      <c r="O472" s="93">
        <f t="shared" si="114"/>
        <v>540627.9375</v>
      </c>
      <c r="P472" s="23" t="str">
        <f t="shared" si="115"/>
        <v>Неврология</v>
      </c>
      <c r="Q472" s="23">
        <f t="shared" si="116"/>
        <v>1.1200000000000001</v>
      </c>
      <c r="R472" s="63" t="s">
        <v>309</v>
      </c>
      <c r="S472" s="23">
        <f t="shared" si="117"/>
        <v>34.5</v>
      </c>
    </row>
    <row r="473" spans="2:19" x14ac:dyDescent="0.25">
      <c r="B473" s="85">
        <v>150012</v>
      </c>
      <c r="C473" s="23" t="str">
        <f t="shared" si="106"/>
        <v>ГБУЗ "Кировская ЦРБ"</v>
      </c>
      <c r="D473" s="23" t="str">
        <f t="shared" si="107"/>
        <v>КС</v>
      </c>
      <c r="E473" s="55">
        <v>20171087</v>
      </c>
      <c r="F473" s="23" t="str">
        <f t="shared" si="108"/>
        <v>Транзиторные ишемические приступы, сосудистые мозговые синдромы</v>
      </c>
      <c r="G473" s="19">
        <v>25</v>
      </c>
      <c r="H473" s="19">
        <v>2</v>
      </c>
      <c r="I473" s="25">
        <f t="shared" si="118"/>
        <v>27</v>
      </c>
      <c r="J473" s="23">
        <f t="shared" si="109"/>
        <v>1.1499999999999999</v>
      </c>
      <c r="K473" s="149">
        <f t="shared" si="110"/>
        <v>0.875</v>
      </c>
      <c r="L473" s="93">
        <f t="shared" si="111"/>
        <v>18020.931249999998</v>
      </c>
      <c r="M473" s="93">
        <f t="shared" si="112"/>
        <v>450523.28124999994</v>
      </c>
      <c r="N473" s="93">
        <f t="shared" si="113"/>
        <v>36041.862499999996</v>
      </c>
      <c r="O473" s="93">
        <f t="shared" si="114"/>
        <v>486565.14374999993</v>
      </c>
      <c r="P473" s="23" t="str">
        <f t="shared" si="115"/>
        <v>Неврология</v>
      </c>
      <c r="Q473" s="23">
        <f t="shared" si="116"/>
        <v>1.1200000000000001</v>
      </c>
      <c r="R473" s="63" t="s">
        <v>178</v>
      </c>
      <c r="S473" s="23">
        <f t="shared" si="117"/>
        <v>31.049999999999997</v>
      </c>
    </row>
    <row r="474" spans="2:19" ht="18.75" x14ac:dyDescent="0.3">
      <c r="B474" s="85">
        <v>150002</v>
      </c>
      <c r="C474" s="23" t="str">
        <f t="shared" si="106"/>
        <v>ГБУЗ "РДКБ"</v>
      </c>
      <c r="D474" s="23" t="str">
        <f t="shared" si="107"/>
        <v>КС</v>
      </c>
      <c r="E474" s="55">
        <v>20171087</v>
      </c>
      <c r="F474" s="23" t="str">
        <f t="shared" si="108"/>
        <v>Транзиторные ишемические приступы, сосудистые мозговые синдромы</v>
      </c>
      <c r="G474" s="45">
        <v>9</v>
      </c>
      <c r="H474" s="45">
        <v>1</v>
      </c>
      <c r="I474" s="25">
        <f t="shared" si="118"/>
        <v>10</v>
      </c>
      <c r="J474" s="23">
        <f t="shared" si="109"/>
        <v>1.1499999999999999</v>
      </c>
      <c r="K474" s="149">
        <f t="shared" si="110"/>
        <v>1</v>
      </c>
      <c r="L474" s="93">
        <f t="shared" si="111"/>
        <v>20595.349999999999</v>
      </c>
      <c r="M474" s="93">
        <f t="shared" si="112"/>
        <v>185358.15</v>
      </c>
      <c r="N474" s="93">
        <f t="shared" si="113"/>
        <v>20595.349999999999</v>
      </c>
      <c r="O474" s="93">
        <f t="shared" si="114"/>
        <v>205953.5</v>
      </c>
      <c r="P474" s="23" t="str">
        <f t="shared" si="115"/>
        <v>Неврология</v>
      </c>
      <c r="Q474" s="23">
        <f t="shared" si="116"/>
        <v>1.1200000000000001</v>
      </c>
      <c r="R474" s="63" t="s">
        <v>178</v>
      </c>
      <c r="S474" s="23">
        <f t="shared" si="117"/>
        <v>11.5</v>
      </c>
    </row>
    <row r="475" spans="2:19" x14ac:dyDescent="0.25">
      <c r="B475" s="85">
        <v>150072</v>
      </c>
      <c r="C475" s="23" t="str">
        <f t="shared" si="106"/>
        <v>ФГБУ "СКММ центр МЗ РФ" (Беслан)</v>
      </c>
      <c r="D475" s="23" t="str">
        <f t="shared" si="107"/>
        <v>КС</v>
      </c>
      <c r="E475" s="59">
        <v>20171087</v>
      </c>
      <c r="F475" s="23" t="str">
        <f t="shared" si="108"/>
        <v>Транзиторные ишемические приступы, сосудистые мозговые синдромы</v>
      </c>
      <c r="G475" s="48">
        <v>25</v>
      </c>
      <c r="H475" s="48">
        <v>10</v>
      </c>
      <c r="I475" s="25">
        <f t="shared" si="118"/>
        <v>35</v>
      </c>
      <c r="J475" s="23">
        <f t="shared" si="109"/>
        <v>1.1499999999999999</v>
      </c>
      <c r="K475" s="149">
        <f t="shared" si="110"/>
        <v>1.4</v>
      </c>
      <c r="L475" s="93">
        <f t="shared" si="111"/>
        <v>28833.489999999998</v>
      </c>
      <c r="M475" s="93">
        <f t="shared" si="112"/>
        <v>720837.25</v>
      </c>
      <c r="N475" s="93">
        <f t="shared" si="113"/>
        <v>288334.89999999997</v>
      </c>
      <c r="O475" s="93">
        <f t="shared" si="114"/>
        <v>1009172.1499999999</v>
      </c>
      <c r="P475" s="23" t="str">
        <f t="shared" si="115"/>
        <v>Неврология</v>
      </c>
      <c r="Q475" s="23">
        <f t="shared" si="116"/>
        <v>1.1200000000000001</v>
      </c>
      <c r="R475" s="89" t="s">
        <v>178</v>
      </c>
      <c r="S475" s="23">
        <f t="shared" si="117"/>
        <v>40.25</v>
      </c>
    </row>
    <row r="476" spans="2:19" x14ac:dyDescent="0.25">
      <c r="B476" s="85">
        <v>150010</v>
      </c>
      <c r="C476" s="23" t="str">
        <f t="shared" si="106"/>
        <v>ГБУЗ "Ирафская ЦРБ"</v>
      </c>
      <c r="D476" s="23" t="str">
        <f t="shared" si="107"/>
        <v>КС</v>
      </c>
      <c r="E476" s="62">
        <v>20171087</v>
      </c>
      <c r="F476" s="23" t="str">
        <f t="shared" si="108"/>
        <v>Транзиторные ишемические приступы, сосудистые мозговые синдромы</v>
      </c>
      <c r="G476" s="19">
        <v>25</v>
      </c>
      <c r="H476" s="19">
        <v>0</v>
      </c>
      <c r="I476" s="25">
        <f t="shared" si="118"/>
        <v>25</v>
      </c>
      <c r="J476" s="23">
        <f t="shared" si="109"/>
        <v>1.1499999999999999</v>
      </c>
      <c r="K476" s="149">
        <f t="shared" si="110"/>
        <v>0.8</v>
      </c>
      <c r="L476" s="93">
        <f t="shared" si="111"/>
        <v>16476.28</v>
      </c>
      <c r="M476" s="93">
        <f t="shared" si="112"/>
        <v>411907</v>
      </c>
      <c r="N476" s="93">
        <f t="shared" si="113"/>
        <v>0</v>
      </c>
      <c r="O476" s="93">
        <f t="shared" si="114"/>
        <v>411907</v>
      </c>
      <c r="P476" s="23" t="str">
        <f t="shared" si="115"/>
        <v>Неврология</v>
      </c>
      <c r="Q476" s="23">
        <f t="shared" si="116"/>
        <v>1.1200000000000001</v>
      </c>
      <c r="R476" s="63" t="s">
        <v>535</v>
      </c>
      <c r="S476" s="23">
        <f t="shared" si="117"/>
        <v>28.749999999999996</v>
      </c>
    </row>
    <row r="477" spans="2:19" x14ac:dyDescent="0.25">
      <c r="B477" s="14">
        <v>150007</v>
      </c>
      <c r="C477" s="23" t="str">
        <f t="shared" si="106"/>
        <v>ГБУЗ "Алагирская ЦРБ"</v>
      </c>
      <c r="D477" s="23" t="str">
        <f t="shared" si="107"/>
        <v>КС</v>
      </c>
      <c r="E477" s="62">
        <v>20171087</v>
      </c>
      <c r="F477" s="23" t="str">
        <f t="shared" si="108"/>
        <v>Транзиторные ишемические приступы, сосудистые мозговые синдромы</v>
      </c>
      <c r="G477" s="19">
        <v>60</v>
      </c>
      <c r="H477" s="19">
        <v>7</v>
      </c>
      <c r="I477" s="25">
        <f t="shared" si="118"/>
        <v>67</v>
      </c>
      <c r="J477" s="23">
        <f t="shared" si="109"/>
        <v>1.1499999999999999</v>
      </c>
      <c r="K477" s="149">
        <f t="shared" si="110"/>
        <v>0.875</v>
      </c>
      <c r="L477" s="93">
        <f t="shared" si="111"/>
        <v>18020.931249999998</v>
      </c>
      <c r="M477" s="93">
        <f t="shared" si="112"/>
        <v>1081255.8749999998</v>
      </c>
      <c r="N477" s="93">
        <f t="shared" si="113"/>
        <v>126146.51874999999</v>
      </c>
      <c r="O477" s="93">
        <f t="shared" si="114"/>
        <v>1207402.3937499998</v>
      </c>
      <c r="P477" s="23" t="str">
        <f t="shared" si="115"/>
        <v>Неврология</v>
      </c>
      <c r="Q477" s="23">
        <f t="shared" si="116"/>
        <v>1.1200000000000001</v>
      </c>
      <c r="R477" s="63" t="s">
        <v>178</v>
      </c>
      <c r="S477" s="23">
        <f t="shared" si="117"/>
        <v>77.05</v>
      </c>
    </row>
    <row r="478" spans="2:19" x14ac:dyDescent="0.25">
      <c r="B478" s="14">
        <v>150014</v>
      </c>
      <c r="C478" s="23" t="str">
        <f t="shared" ref="C478:C538" si="119">IF(B478&gt;0,VLOOKUP(B478,LPU,2,0),"")</f>
        <v>ГБУЗ "Правобережная ЦРКБ"</v>
      </c>
      <c r="D478" s="23" t="str">
        <f t="shared" ref="D478:D538" si="120">IF(E478&gt;0,VLOOKUP(E478,KSG,6,0),"")</f>
        <v>КС</v>
      </c>
      <c r="E478" s="62">
        <v>20171087</v>
      </c>
      <c r="F478" s="23" t="str">
        <f t="shared" ref="F478:F538" si="121">IF(E478&gt;0,VLOOKUP(E478,KSG,2,0),"")</f>
        <v>Транзиторные ишемические приступы, сосудистые мозговые синдромы</v>
      </c>
      <c r="G478" s="19">
        <v>21</v>
      </c>
      <c r="H478" s="19">
        <v>1</v>
      </c>
      <c r="I478" s="25">
        <f t="shared" si="118"/>
        <v>22</v>
      </c>
      <c r="J478" s="23">
        <f t="shared" ref="J478:J538" si="122">IF(E478&gt;0,VLOOKUP(E478,KSG,3,0),"")</f>
        <v>1.1499999999999999</v>
      </c>
      <c r="K478" s="149">
        <f t="shared" ref="K478:K538" si="123">IF(VLOOKUP(E478,KSG,7,0)=1,IF(D478="КС",VLOOKUP(B478,LPU,3,0),VLOOKUP(B478,LPU,4,0)),1)</f>
        <v>0.95099999999999996</v>
      </c>
      <c r="L478" s="93">
        <f t="shared" ref="L478:L538" si="124">IF(D478="КС",K478*J478*$D$2,K478*J478*$D$3)</f>
        <v>19586.177849999996</v>
      </c>
      <c r="M478" s="93">
        <f t="shared" ref="M478:M538" si="125">L478*G478</f>
        <v>411309.73484999995</v>
      </c>
      <c r="N478" s="93">
        <f t="shared" ref="N478:N538" si="126">L478*H478</f>
        <v>19586.177849999996</v>
      </c>
      <c r="O478" s="93">
        <f t="shared" ref="O478:O538" si="127">M478+N478</f>
        <v>430895.91269999993</v>
      </c>
      <c r="P478" s="23" t="str">
        <f t="shared" ref="P478:P538" si="128">IF(E478&gt;0,VLOOKUP(E478,KSG,4,0),"")</f>
        <v>Неврология</v>
      </c>
      <c r="Q478" s="23">
        <f t="shared" ref="Q478:Q538" si="129">IF(E478&gt;0,VLOOKUP(E478,KSG,5,0),"")</f>
        <v>1.1200000000000001</v>
      </c>
      <c r="R478" s="63" t="s">
        <v>178</v>
      </c>
      <c r="S478" s="23">
        <f t="shared" ref="S478:S538" si="130">I478*J478</f>
        <v>25.299999999999997</v>
      </c>
    </row>
    <row r="479" spans="2:19" x14ac:dyDescent="0.25">
      <c r="B479" s="85">
        <v>150009</v>
      </c>
      <c r="C479" s="23" t="str">
        <f t="shared" si="119"/>
        <v>ГБУЗ "Ардонская ЦРБ"</v>
      </c>
      <c r="D479" s="23" t="str">
        <f t="shared" si="120"/>
        <v>КС</v>
      </c>
      <c r="E479" s="55">
        <v>20171088</v>
      </c>
      <c r="F479" s="23" t="str">
        <f t="shared" si="121"/>
        <v>Кровоизлияние в мозг</v>
      </c>
      <c r="G479" s="19">
        <v>0</v>
      </c>
      <c r="H479" s="19">
        <v>0</v>
      </c>
      <c r="I479" s="25">
        <f t="shared" si="118"/>
        <v>0</v>
      </c>
      <c r="J479" s="23">
        <f t="shared" si="122"/>
        <v>2.82</v>
      </c>
      <c r="K479" s="149">
        <f t="shared" si="123"/>
        <v>0.95099999999999996</v>
      </c>
      <c r="L479" s="93">
        <f t="shared" si="124"/>
        <v>48028.71437999999</v>
      </c>
      <c r="M479" s="93">
        <f t="shared" si="125"/>
        <v>0</v>
      </c>
      <c r="N479" s="93">
        <f t="shared" si="126"/>
        <v>0</v>
      </c>
      <c r="O479" s="93">
        <f t="shared" si="127"/>
        <v>0</v>
      </c>
      <c r="P479" s="23" t="str">
        <f t="shared" si="128"/>
        <v>Неврология</v>
      </c>
      <c r="Q479" s="23">
        <f t="shared" si="129"/>
        <v>1.1200000000000001</v>
      </c>
      <c r="R479" s="63" t="s">
        <v>178</v>
      </c>
      <c r="S479" s="23">
        <f t="shared" si="130"/>
        <v>0</v>
      </c>
    </row>
    <row r="480" spans="2:19" x14ac:dyDescent="0.25">
      <c r="B480" s="85">
        <v>150003</v>
      </c>
      <c r="C480" s="23" t="str">
        <f t="shared" si="119"/>
        <v>ГБУЗ "КБСП"</v>
      </c>
      <c r="D480" s="23" t="str">
        <f t="shared" si="120"/>
        <v>КС</v>
      </c>
      <c r="E480" s="87">
        <v>20171088</v>
      </c>
      <c r="F480" s="23" t="str">
        <f t="shared" si="121"/>
        <v>Кровоизлияние в мозг</v>
      </c>
      <c r="G480" s="19">
        <v>3</v>
      </c>
      <c r="H480" s="19">
        <v>2</v>
      </c>
      <c r="I480" s="25">
        <f t="shared" si="118"/>
        <v>5</v>
      </c>
      <c r="J480" s="23">
        <f t="shared" si="122"/>
        <v>2.82</v>
      </c>
      <c r="K480" s="149">
        <f t="shared" si="123"/>
        <v>1.4</v>
      </c>
      <c r="L480" s="93">
        <f t="shared" si="124"/>
        <v>70704.731999999989</v>
      </c>
      <c r="M480" s="93">
        <f t="shared" si="125"/>
        <v>212114.19599999997</v>
      </c>
      <c r="N480" s="93">
        <f t="shared" si="126"/>
        <v>141409.46399999998</v>
      </c>
      <c r="O480" s="93">
        <f t="shared" si="127"/>
        <v>353523.65999999992</v>
      </c>
      <c r="P480" s="23" t="str">
        <f t="shared" si="128"/>
        <v>Неврология</v>
      </c>
      <c r="Q480" s="23">
        <f t="shared" si="129"/>
        <v>1.1200000000000001</v>
      </c>
      <c r="R480" s="63" t="s">
        <v>309</v>
      </c>
      <c r="S480" s="23">
        <f t="shared" si="130"/>
        <v>14.1</v>
      </c>
    </row>
    <row r="481" spans="2:19" x14ac:dyDescent="0.25">
      <c r="B481" s="85">
        <v>150112</v>
      </c>
      <c r="C481" s="23" t="str">
        <f t="shared" si="119"/>
        <v>ГБУЗ "Моздокская ЦРБ"</v>
      </c>
      <c r="D481" s="23" t="str">
        <f t="shared" si="120"/>
        <v>КС</v>
      </c>
      <c r="E481" s="55">
        <v>20171088</v>
      </c>
      <c r="F481" s="23" t="str">
        <f t="shared" si="121"/>
        <v>Кровоизлияние в мозг</v>
      </c>
      <c r="G481" s="19">
        <v>20</v>
      </c>
      <c r="H481" s="19"/>
      <c r="I481" s="25">
        <f t="shared" si="118"/>
        <v>20</v>
      </c>
      <c r="J481" s="23">
        <f t="shared" si="122"/>
        <v>2.82</v>
      </c>
      <c r="K481" s="149">
        <f t="shared" si="123"/>
        <v>0.88</v>
      </c>
      <c r="L481" s="93">
        <f t="shared" si="124"/>
        <v>44442.974399999999</v>
      </c>
      <c r="M481" s="93">
        <f t="shared" si="125"/>
        <v>888859.48800000001</v>
      </c>
      <c r="N481" s="93">
        <f t="shared" si="126"/>
        <v>0</v>
      </c>
      <c r="O481" s="93">
        <f t="shared" si="127"/>
        <v>888859.48800000001</v>
      </c>
      <c r="P481" s="23" t="str">
        <f t="shared" si="128"/>
        <v>Неврология</v>
      </c>
      <c r="Q481" s="23">
        <f t="shared" si="129"/>
        <v>1.1200000000000001</v>
      </c>
      <c r="R481" s="63" t="s">
        <v>178</v>
      </c>
      <c r="S481" s="23">
        <f t="shared" si="130"/>
        <v>56.4</v>
      </c>
    </row>
    <row r="482" spans="2:19" x14ac:dyDescent="0.25">
      <c r="B482" s="85">
        <v>150001</v>
      </c>
      <c r="C482" s="23" t="str">
        <f t="shared" si="119"/>
        <v>ГБУЗ "РКБ"</v>
      </c>
      <c r="D482" s="23" t="str">
        <f t="shared" si="120"/>
        <v>КС</v>
      </c>
      <c r="E482" s="55">
        <v>20171088</v>
      </c>
      <c r="F482" s="23" t="str">
        <f t="shared" si="121"/>
        <v>Кровоизлияние в мозг</v>
      </c>
      <c r="G482" s="19">
        <v>117</v>
      </c>
      <c r="H482" s="19">
        <v>33</v>
      </c>
      <c r="I482" s="25">
        <f t="shared" si="118"/>
        <v>150</v>
      </c>
      <c r="J482" s="23">
        <f t="shared" si="122"/>
        <v>2.82</v>
      </c>
      <c r="K482" s="149">
        <f t="shared" si="123"/>
        <v>1</v>
      </c>
      <c r="L482" s="93">
        <f t="shared" si="124"/>
        <v>50503.38</v>
      </c>
      <c r="M482" s="93">
        <f t="shared" si="125"/>
        <v>5908895.46</v>
      </c>
      <c r="N482" s="93">
        <f t="shared" si="126"/>
        <v>1666611.5399999998</v>
      </c>
      <c r="O482" s="93">
        <f t="shared" si="127"/>
        <v>7575507</v>
      </c>
      <c r="P482" s="23" t="str">
        <f t="shared" si="128"/>
        <v>Неврология</v>
      </c>
      <c r="Q482" s="23">
        <f t="shared" si="129"/>
        <v>1.1200000000000001</v>
      </c>
      <c r="R482" s="63" t="s">
        <v>178</v>
      </c>
      <c r="S482" s="23">
        <f t="shared" si="130"/>
        <v>423</v>
      </c>
    </row>
    <row r="483" spans="2:19" x14ac:dyDescent="0.25">
      <c r="B483" s="85">
        <v>150001</v>
      </c>
      <c r="C483" s="23" t="str">
        <f t="shared" si="119"/>
        <v>ГБУЗ "РКБ"</v>
      </c>
      <c r="D483" s="23" t="str">
        <f t="shared" si="120"/>
        <v>КС</v>
      </c>
      <c r="E483" s="55">
        <v>20171088</v>
      </c>
      <c r="F483" s="23" t="str">
        <f t="shared" si="121"/>
        <v>Кровоизлияние в мозг</v>
      </c>
      <c r="G483" s="19">
        <v>20</v>
      </c>
      <c r="H483" s="19">
        <v>5</v>
      </c>
      <c r="I483" s="25">
        <f t="shared" si="118"/>
        <v>25</v>
      </c>
      <c r="J483" s="23">
        <f t="shared" si="122"/>
        <v>2.82</v>
      </c>
      <c r="K483" s="149">
        <f t="shared" si="123"/>
        <v>1</v>
      </c>
      <c r="L483" s="93">
        <f t="shared" si="124"/>
        <v>50503.38</v>
      </c>
      <c r="M483" s="93">
        <f t="shared" si="125"/>
        <v>1010067.6</v>
      </c>
      <c r="N483" s="93">
        <f t="shared" si="126"/>
        <v>252516.9</v>
      </c>
      <c r="O483" s="93">
        <f t="shared" si="127"/>
        <v>1262584.5</v>
      </c>
      <c r="P483" s="23" t="str">
        <f t="shared" si="128"/>
        <v>Неврология</v>
      </c>
      <c r="Q483" s="23">
        <f t="shared" si="129"/>
        <v>1.1200000000000001</v>
      </c>
      <c r="R483" s="63" t="s">
        <v>196</v>
      </c>
      <c r="S483" s="23">
        <f t="shared" si="130"/>
        <v>70.5</v>
      </c>
    </row>
    <row r="484" spans="2:19" ht="18.75" x14ac:dyDescent="0.3">
      <c r="B484" s="85">
        <v>150002</v>
      </c>
      <c r="C484" s="23" t="str">
        <f t="shared" si="119"/>
        <v>ГБУЗ "РДКБ"</v>
      </c>
      <c r="D484" s="23" t="str">
        <f t="shared" si="120"/>
        <v>КС</v>
      </c>
      <c r="E484" s="55">
        <v>20171088</v>
      </c>
      <c r="F484" s="23" t="str">
        <f t="shared" si="121"/>
        <v>Кровоизлияние в мозг</v>
      </c>
      <c r="G484" s="45">
        <v>3</v>
      </c>
      <c r="H484" s="45"/>
      <c r="I484" s="25">
        <f t="shared" si="118"/>
        <v>3</v>
      </c>
      <c r="J484" s="23">
        <f t="shared" si="122"/>
        <v>2.82</v>
      </c>
      <c r="K484" s="149">
        <f t="shared" si="123"/>
        <v>1</v>
      </c>
      <c r="L484" s="93">
        <f t="shared" si="124"/>
        <v>50503.38</v>
      </c>
      <c r="M484" s="93">
        <f t="shared" si="125"/>
        <v>151510.13999999998</v>
      </c>
      <c r="N484" s="93">
        <f t="shared" si="126"/>
        <v>0</v>
      </c>
      <c r="O484" s="93">
        <f t="shared" si="127"/>
        <v>151510.13999999998</v>
      </c>
      <c r="P484" s="23" t="str">
        <f t="shared" si="128"/>
        <v>Неврология</v>
      </c>
      <c r="Q484" s="23">
        <f t="shared" si="129"/>
        <v>1.1200000000000001</v>
      </c>
      <c r="R484" s="63" t="s">
        <v>178</v>
      </c>
      <c r="S484" s="23">
        <f t="shared" si="130"/>
        <v>8.4599999999999991</v>
      </c>
    </row>
    <row r="485" spans="2:19" x14ac:dyDescent="0.25">
      <c r="B485" s="85">
        <v>150072</v>
      </c>
      <c r="C485" s="23" t="str">
        <f t="shared" si="119"/>
        <v>ФГБУ "СКММ центр МЗ РФ" (Беслан)</v>
      </c>
      <c r="D485" s="23" t="str">
        <f t="shared" si="120"/>
        <v>КС</v>
      </c>
      <c r="E485" s="59">
        <v>20171088</v>
      </c>
      <c r="F485" s="23" t="str">
        <f t="shared" si="121"/>
        <v>Кровоизлияние в мозг</v>
      </c>
      <c r="G485" s="48">
        <v>7</v>
      </c>
      <c r="H485" s="48">
        <v>3</v>
      </c>
      <c r="I485" s="25">
        <f t="shared" si="118"/>
        <v>10</v>
      </c>
      <c r="J485" s="23">
        <f t="shared" si="122"/>
        <v>2.82</v>
      </c>
      <c r="K485" s="149">
        <f t="shared" si="123"/>
        <v>1.4</v>
      </c>
      <c r="L485" s="93">
        <f t="shared" si="124"/>
        <v>70704.731999999989</v>
      </c>
      <c r="M485" s="93">
        <f t="shared" si="125"/>
        <v>494933.12399999995</v>
      </c>
      <c r="N485" s="93">
        <f t="shared" si="126"/>
        <v>212114.19599999997</v>
      </c>
      <c r="O485" s="93">
        <f t="shared" si="127"/>
        <v>707047.32</v>
      </c>
      <c r="P485" s="23" t="str">
        <f t="shared" si="128"/>
        <v>Неврология</v>
      </c>
      <c r="Q485" s="23">
        <f t="shared" si="129"/>
        <v>1.1200000000000001</v>
      </c>
      <c r="R485" s="89" t="s">
        <v>178</v>
      </c>
      <c r="S485" s="23">
        <f t="shared" si="130"/>
        <v>28.2</v>
      </c>
    </row>
    <row r="486" spans="2:19" x14ac:dyDescent="0.25">
      <c r="B486" s="14">
        <v>150014</v>
      </c>
      <c r="C486" s="23" t="str">
        <f t="shared" si="119"/>
        <v>ГБУЗ "Правобережная ЦРКБ"</v>
      </c>
      <c r="D486" s="23" t="str">
        <f t="shared" si="120"/>
        <v>КС</v>
      </c>
      <c r="E486" s="62">
        <v>20171088</v>
      </c>
      <c r="F486" s="23" t="str">
        <f t="shared" si="121"/>
        <v>Кровоизлияние в мозг</v>
      </c>
      <c r="G486" s="19">
        <v>0</v>
      </c>
      <c r="H486" s="19">
        <v>0</v>
      </c>
      <c r="I486" s="25">
        <f t="shared" si="118"/>
        <v>0</v>
      </c>
      <c r="J486" s="23">
        <f t="shared" si="122"/>
        <v>2.82</v>
      </c>
      <c r="K486" s="149">
        <f t="shared" si="123"/>
        <v>0.95099999999999996</v>
      </c>
      <c r="L486" s="93">
        <f t="shared" si="124"/>
        <v>48028.71437999999</v>
      </c>
      <c r="M486" s="93">
        <f t="shared" si="125"/>
        <v>0</v>
      </c>
      <c r="N486" s="93">
        <f t="shared" si="126"/>
        <v>0</v>
      </c>
      <c r="O486" s="93">
        <f t="shared" si="127"/>
        <v>0</v>
      </c>
      <c r="P486" s="23" t="str">
        <f t="shared" si="128"/>
        <v>Неврология</v>
      </c>
      <c r="Q486" s="23">
        <f t="shared" si="129"/>
        <v>1.1200000000000001</v>
      </c>
      <c r="R486" s="63" t="s">
        <v>178</v>
      </c>
      <c r="S486" s="23">
        <f t="shared" si="130"/>
        <v>0</v>
      </c>
    </row>
    <row r="487" spans="2:19" x14ac:dyDescent="0.25">
      <c r="B487" s="85">
        <v>150009</v>
      </c>
      <c r="C487" s="23" t="str">
        <f t="shared" si="119"/>
        <v>ГБУЗ "Ардонская ЦРБ"</v>
      </c>
      <c r="D487" s="23" t="str">
        <f t="shared" si="120"/>
        <v>КС</v>
      </c>
      <c r="E487" s="55">
        <v>20171089</v>
      </c>
      <c r="F487" s="23" t="str">
        <f t="shared" si="121"/>
        <v>Инфаркт мозга (уровень 1)</v>
      </c>
      <c r="G487" s="19">
        <v>0</v>
      </c>
      <c r="H487" s="19">
        <v>0</v>
      </c>
      <c r="I487" s="25">
        <f t="shared" si="118"/>
        <v>0</v>
      </c>
      <c r="J487" s="23">
        <f t="shared" si="122"/>
        <v>2.52</v>
      </c>
      <c r="K487" s="149">
        <f t="shared" si="123"/>
        <v>0.95099999999999996</v>
      </c>
      <c r="L487" s="93">
        <f t="shared" si="124"/>
        <v>42919.276679999995</v>
      </c>
      <c r="M487" s="93">
        <f t="shared" si="125"/>
        <v>0</v>
      </c>
      <c r="N487" s="93">
        <f t="shared" si="126"/>
        <v>0</v>
      </c>
      <c r="O487" s="93">
        <f t="shared" si="127"/>
        <v>0</v>
      </c>
      <c r="P487" s="23" t="str">
        <f t="shared" si="128"/>
        <v>Неврология</v>
      </c>
      <c r="Q487" s="23">
        <f t="shared" si="129"/>
        <v>1.1200000000000001</v>
      </c>
      <c r="R487" s="63" t="s">
        <v>178</v>
      </c>
      <c r="S487" s="23">
        <f t="shared" si="130"/>
        <v>0</v>
      </c>
    </row>
    <row r="488" spans="2:19" x14ac:dyDescent="0.25">
      <c r="B488" s="85">
        <v>150003</v>
      </c>
      <c r="C488" s="23" t="str">
        <f t="shared" si="119"/>
        <v>ГБУЗ "КБСП"</v>
      </c>
      <c r="D488" s="23" t="str">
        <f t="shared" si="120"/>
        <v>КС</v>
      </c>
      <c r="E488" s="87">
        <v>20171089</v>
      </c>
      <c r="F488" s="23" t="str">
        <f t="shared" si="121"/>
        <v>Инфаркт мозга (уровень 1)</v>
      </c>
      <c r="G488" s="19">
        <v>2</v>
      </c>
      <c r="H488" s="19">
        <v>1</v>
      </c>
      <c r="I488" s="25">
        <f t="shared" si="118"/>
        <v>3</v>
      </c>
      <c r="J488" s="23">
        <f t="shared" si="122"/>
        <v>2.52</v>
      </c>
      <c r="K488" s="149">
        <f t="shared" si="123"/>
        <v>1.4</v>
      </c>
      <c r="L488" s="93">
        <f t="shared" si="124"/>
        <v>63182.95199999999</v>
      </c>
      <c r="M488" s="93">
        <f t="shared" si="125"/>
        <v>126365.90399999998</v>
      </c>
      <c r="N488" s="93">
        <f t="shared" si="126"/>
        <v>63182.95199999999</v>
      </c>
      <c r="O488" s="93">
        <f t="shared" si="127"/>
        <v>189548.85599999997</v>
      </c>
      <c r="P488" s="23" t="str">
        <f t="shared" si="128"/>
        <v>Неврология</v>
      </c>
      <c r="Q488" s="23">
        <f t="shared" si="129"/>
        <v>1.1200000000000001</v>
      </c>
      <c r="R488" s="63" t="s">
        <v>309</v>
      </c>
      <c r="S488" s="23">
        <f t="shared" si="130"/>
        <v>7.5600000000000005</v>
      </c>
    </row>
    <row r="489" spans="2:19" x14ac:dyDescent="0.25">
      <c r="B489" s="85">
        <v>150112</v>
      </c>
      <c r="C489" s="23" t="str">
        <f t="shared" si="119"/>
        <v>ГБУЗ "Моздокская ЦРБ"</v>
      </c>
      <c r="D489" s="23" t="str">
        <f t="shared" si="120"/>
        <v>КС</v>
      </c>
      <c r="E489" s="55">
        <v>20171089</v>
      </c>
      <c r="F489" s="23" t="str">
        <f t="shared" si="121"/>
        <v>Инфаркт мозга (уровень 1)</v>
      </c>
      <c r="G489" s="19">
        <v>131</v>
      </c>
      <c r="H489" s="19">
        <v>1</v>
      </c>
      <c r="I489" s="25">
        <f t="shared" si="118"/>
        <v>132</v>
      </c>
      <c r="J489" s="23">
        <f t="shared" si="122"/>
        <v>2.52</v>
      </c>
      <c r="K489" s="149">
        <f t="shared" si="123"/>
        <v>0.88</v>
      </c>
      <c r="L489" s="93">
        <f t="shared" si="124"/>
        <v>39714.998399999997</v>
      </c>
      <c r="M489" s="93">
        <f t="shared" si="125"/>
        <v>5202664.7903999994</v>
      </c>
      <c r="N489" s="93">
        <f t="shared" si="126"/>
        <v>39714.998399999997</v>
      </c>
      <c r="O489" s="93">
        <f t="shared" si="127"/>
        <v>5242379.7887999993</v>
      </c>
      <c r="P489" s="23" t="str">
        <f t="shared" si="128"/>
        <v>Неврология</v>
      </c>
      <c r="Q489" s="23">
        <f t="shared" si="129"/>
        <v>1.1200000000000001</v>
      </c>
      <c r="R489" s="63" t="s">
        <v>178</v>
      </c>
      <c r="S489" s="23">
        <f t="shared" si="130"/>
        <v>332.64</v>
      </c>
    </row>
    <row r="490" spans="2:19" x14ac:dyDescent="0.25">
      <c r="B490" s="85">
        <v>150001</v>
      </c>
      <c r="C490" s="23" t="str">
        <f t="shared" si="119"/>
        <v>ГБУЗ "РКБ"</v>
      </c>
      <c r="D490" s="23" t="str">
        <f t="shared" si="120"/>
        <v>КС</v>
      </c>
      <c r="E490" s="55">
        <v>20171089</v>
      </c>
      <c r="F490" s="23" t="str">
        <f t="shared" si="121"/>
        <v>Инфаркт мозга (уровень 1)</v>
      </c>
      <c r="G490" s="19">
        <v>751</v>
      </c>
      <c r="H490" s="19">
        <v>214</v>
      </c>
      <c r="I490" s="25">
        <f t="shared" si="118"/>
        <v>965</v>
      </c>
      <c r="J490" s="23">
        <f t="shared" si="122"/>
        <v>2.52</v>
      </c>
      <c r="K490" s="149">
        <f t="shared" si="123"/>
        <v>1</v>
      </c>
      <c r="L490" s="93">
        <f t="shared" si="124"/>
        <v>45130.68</v>
      </c>
      <c r="M490" s="93">
        <f t="shared" si="125"/>
        <v>33893140.68</v>
      </c>
      <c r="N490" s="93">
        <f t="shared" si="126"/>
        <v>9657965.5199999996</v>
      </c>
      <c r="O490" s="93">
        <f t="shared" si="127"/>
        <v>43551106.200000003</v>
      </c>
      <c r="P490" s="23" t="str">
        <f t="shared" si="128"/>
        <v>Неврология</v>
      </c>
      <c r="Q490" s="23">
        <f t="shared" si="129"/>
        <v>1.1200000000000001</v>
      </c>
      <c r="R490" s="63" t="s">
        <v>178</v>
      </c>
      <c r="S490" s="23">
        <f t="shared" si="130"/>
        <v>2431.8000000000002</v>
      </c>
    </row>
    <row r="491" spans="2:19" x14ac:dyDescent="0.25">
      <c r="B491" s="14">
        <v>150014</v>
      </c>
      <c r="C491" s="23" t="str">
        <f t="shared" si="119"/>
        <v>ГБУЗ "Правобережная ЦРКБ"</v>
      </c>
      <c r="D491" s="23" t="str">
        <f t="shared" si="120"/>
        <v>КС</v>
      </c>
      <c r="E491" s="62">
        <v>20171089</v>
      </c>
      <c r="F491" s="23" t="str">
        <f t="shared" si="121"/>
        <v>Инфаркт мозга (уровень 1)</v>
      </c>
      <c r="G491" s="19">
        <v>0</v>
      </c>
      <c r="H491" s="19">
        <v>0</v>
      </c>
      <c r="I491" s="25">
        <f t="shared" si="118"/>
        <v>0</v>
      </c>
      <c r="J491" s="23">
        <f t="shared" si="122"/>
        <v>2.52</v>
      </c>
      <c r="K491" s="149">
        <f t="shared" si="123"/>
        <v>0.95099999999999996</v>
      </c>
      <c r="L491" s="93">
        <f t="shared" si="124"/>
        <v>42919.276679999995</v>
      </c>
      <c r="M491" s="93">
        <f t="shared" si="125"/>
        <v>0</v>
      </c>
      <c r="N491" s="93">
        <f t="shared" si="126"/>
        <v>0</v>
      </c>
      <c r="O491" s="93">
        <f t="shared" si="127"/>
        <v>0</v>
      </c>
      <c r="P491" s="23" t="str">
        <f t="shared" si="128"/>
        <v>Неврология</v>
      </c>
      <c r="Q491" s="23">
        <f t="shared" si="129"/>
        <v>1.1200000000000001</v>
      </c>
      <c r="R491" s="63" t="s">
        <v>178</v>
      </c>
      <c r="S491" s="23">
        <f t="shared" si="130"/>
        <v>0</v>
      </c>
    </row>
    <row r="492" spans="2:19" x14ac:dyDescent="0.25">
      <c r="B492" s="85">
        <v>150001</v>
      </c>
      <c r="C492" s="23" t="str">
        <f t="shared" si="119"/>
        <v>ГБУЗ "РКБ"</v>
      </c>
      <c r="D492" s="23" t="str">
        <f t="shared" si="120"/>
        <v>КС</v>
      </c>
      <c r="E492" s="55">
        <v>20171090</v>
      </c>
      <c r="F492" s="23" t="str">
        <f t="shared" si="121"/>
        <v>Инфаркт мозга (уровень 2)</v>
      </c>
      <c r="G492" s="19">
        <v>78</v>
      </c>
      <c r="H492" s="19">
        <v>22</v>
      </c>
      <c r="I492" s="25">
        <f t="shared" si="118"/>
        <v>100</v>
      </c>
      <c r="J492" s="23">
        <f t="shared" si="122"/>
        <v>3.12</v>
      </c>
      <c r="K492" s="149">
        <f t="shared" si="123"/>
        <v>1</v>
      </c>
      <c r="L492" s="93">
        <f t="shared" si="124"/>
        <v>55876.08</v>
      </c>
      <c r="M492" s="93">
        <f t="shared" si="125"/>
        <v>4358334.24</v>
      </c>
      <c r="N492" s="93">
        <f t="shared" si="126"/>
        <v>1229273.76</v>
      </c>
      <c r="O492" s="93">
        <f t="shared" si="127"/>
        <v>5587608</v>
      </c>
      <c r="P492" s="23" t="str">
        <f t="shared" si="128"/>
        <v>Неврология</v>
      </c>
      <c r="Q492" s="23">
        <f t="shared" si="129"/>
        <v>1.1200000000000001</v>
      </c>
      <c r="R492" s="63" t="s">
        <v>178</v>
      </c>
      <c r="S492" s="23">
        <f t="shared" si="130"/>
        <v>312</v>
      </c>
    </row>
    <row r="493" spans="2:19" x14ac:dyDescent="0.25">
      <c r="B493" s="85">
        <v>150072</v>
      </c>
      <c r="C493" s="23" t="str">
        <f t="shared" si="119"/>
        <v>ФГБУ "СКММ центр МЗ РФ" (Беслан)</v>
      </c>
      <c r="D493" s="23" t="str">
        <f t="shared" si="120"/>
        <v>КС</v>
      </c>
      <c r="E493" s="59">
        <v>20171090</v>
      </c>
      <c r="F493" s="23" t="str">
        <f t="shared" si="121"/>
        <v>Инфаркт мозга (уровень 2)</v>
      </c>
      <c r="G493" s="48">
        <v>7</v>
      </c>
      <c r="H493" s="48">
        <v>3</v>
      </c>
      <c r="I493" s="25">
        <f t="shared" si="118"/>
        <v>10</v>
      </c>
      <c r="J493" s="23">
        <f t="shared" si="122"/>
        <v>3.12</v>
      </c>
      <c r="K493" s="149">
        <f t="shared" si="123"/>
        <v>1.4</v>
      </c>
      <c r="L493" s="93">
        <f t="shared" si="124"/>
        <v>78226.511999999988</v>
      </c>
      <c r="M493" s="93">
        <f t="shared" si="125"/>
        <v>547585.58399999992</v>
      </c>
      <c r="N493" s="93">
        <f t="shared" si="126"/>
        <v>234679.53599999996</v>
      </c>
      <c r="O493" s="93">
        <f t="shared" si="127"/>
        <v>782265.11999999988</v>
      </c>
      <c r="P493" s="23" t="str">
        <f t="shared" si="128"/>
        <v>Неврология</v>
      </c>
      <c r="Q493" s="23">
        <f t="shared" si="129"/>
        <v>1.1200000000000001</v>
      </c>
      <c r="R493" s="89" t="s">
        <v>178</v>
      </c>
      <c r="S493" s="23">
        <f t="shared" si="130"/>
        <v>31.200000000000003</v>
      </c>
    </row>
    <row r="494" spans="2:19" x14ac:dyDescent="0.25">
      <c r="B494" s="85">
        <v>150001</v>
      </c>
      <c r="C494" s="23" t="str">
        <f t="shared" si="119"/>
        <v>ГБУЗ "РКБ"</v>
      </c>
      <c r="D494" s="23" t="str">
        <f t="shared" si="120"/>
        <v>КС</v>
      </c>
      <c r="E494" s="55">
        <v>20171091</v>
      </c>
      <c r="F494" s="23" t="str">
        <f t="shared" si="121"/>
        <v>Инфаркт мозга (уровень 3)</v>
      </c>
      <c r="G494" s="19">
        <v>94</v>
      </c>
      <c r="H494" s="19">
        <v>26</v>
      </c>
      <c r="I494" s="25">
        <f t="shared" si="118"/>
        <v>120</v>
      </c>
      <c r="J494" s="23">
        <f t="shared" si="122"/>
        <v>4.51</v>
      </c>
      <c r="K494" s="149">
        <f t="shared" si="123"/>
        <v>1</v>
      </c>
      <c r="L494" s="93">
        <f t="shared" si="124"/>
        <v>80769.59</v>
      </c>
      <c r="M494" s="93">
        <f t="shared" si="125"/>
        <v>7592341.46</v>
      </c>
      <c r="N494" s="93">
        <f t="shared" si="126"/>
        <v>2100009.34</v>
      </c>
      <c r="O494" s="93">
        <f t="shared" si="127"/>
        <v>9692350.8000000007</v>
      </c>
      <c r="P494" s="23" t="str">
        <f t="shared" si="128"/>
        <v>Неврология</v>
      </c>
      <c r="Q494" s="23">
        <f t="shared" si="129"/>
        <v>1.1200000000000001</v>
      </c>
      <c r="R494" s="63" t="s">
        <v>178</v>
      </c>
      <c r="S494" s="23">
        <f t="shared" si="130"/>
        <v>541.19999999999993</v>
      </c>
    </row>
    <row r="495" spans="2:19" x14ac:dyDescent="0.25">
      <c r="B495" s="85">
        <v>150113</v>
      </c>
      <c r="C495" s="23" t="str">
        <f t="shared" si="119"/>
        <v>ФГКУ "412 ВГ" Минобороны России"</v>
      </c>
      <c r="D495" s="23" t="str">
        <f t="shared" si="120"/>
        <v>КС</v>
      </c>
      <c r="E495" s="55">
        <v>20171092</v>
      </c>
      <c r="F495" s="23" t="str">
        <f t="shared" si="121"/>
        <v>Другие цереброваскулярные болезни</v>
      </c>
      <c r="G495" s="19">
        <v>7</v>
      </c>
      <c r="H495" s="19">
        <v>3</v>
      </c>
      <c r="I495" s="25">
        <f t="shared" si="118"/>
        <v>10</v>
      </c>
      <c r="J495" s="23">
        <f t="shared" si="122"/>
        <v>0.82</v>
      </c>
      <c r="K495" s="149">
        <f t="shared" si="123"/>
        <v>0.7</v>
      </c>
      <c r="L495" s="93">
        <f t="shared" si="124"/>
        <v>10279.766</v>
      </c>
      <c r="M495" s="93">
        <f t="shared" si="125"/>
        <v>71958.361999999994</v>
      </c>
      <c r="N495" s="93">
        <f t="shared" si="126"/>
        <v>30839.297999999999</v>
      </c>
      <c r="O495" s="93">
        <f t="shared" si="127"/>
        <v>102797.65999999999</v>
      </c>
      <c r="P495" s="23" t="str">
        <f t="shared" si="128"/>
        <v>Неврология</v>
      </c>
      <c r="Q495" s="23">
        <f t="shared" si="129"/>
        <v>1.1200000000000001</v>
      </c>
      <c r="R495" s="63" t="s">
        <v>178</v>
      </c>
      <c r="S495" s="23">
        <f t="shared" si="130"/>
        <v>8.1999999999999993</v>
      </c>
    </row>
    <row r="496" spans="2:19" x14ac:dyDescent="0.25">
      <c r="B496" s="85">
        <v>150009</v>
      </c>
      <c r="C496" s="23" t="str">
        <f t="shared" si="119"/>
        <v>ГБУЗ "Ардонская ЦРБ"</v>
      </c>
      <c r="D496" s="23" t="str">
        <f t="shared" si="120"/>
        <v>КС</v>
      </c>
      <c r="E496" s="55">
        <v>20171092</v>
      </c>
      <c r="F496" s="23" t="str">
        <f t="shared" si="121"/>
        <v>Другие цереброваскулярные болезни</v>
      </c>
      <c r="G496" s="19">
        <v>80</v>
      </c>
      <c r="H496" s="19">
        <v>10</v>
      </c>
      <c r="I496" s="25">
        <f t="shared" si="118"/>
        <v>90</v>
      </c>
      <c r="J496" s="23">
        <f t="shared" si="122"/>
        <v>0.82</v>
      </c>
      <c r="K496" s="149">
        <f t="shared" si="123"/>
        <v>0.95099999999999996</v>
      </c>
      <c r="L496" s="93">
        <f t="shared" si="124"/>
        <v>13965.79638</v>
      </c>
      <c r="M496" s="93">
        <f t="shared" si="125"/>
        <v>1117263.7104</v>
      </c>
      <c r="N496" s="93">
        <f t="shared" si="126"/>
        <v>139657.9638</v>
      </c>
      <c r="O496" s="93">
        <f t="shared" si="127"/>
        <v>1256921.6742</v>
      </c>
      <c r="P496" s="23" t="str">
        <f t="shared" si="128"/>
        <v>Неврология</v>
      </c>
      <c r="Q496" s="23">
        <f t="shared" si="129"/>
        <v>1.1200000000000001</v>
      </c>
      <c r="R496" s="63" t="s">
        <v>178</v>
      </c>
      <c r="S496" s="23">
        <f t="shared" si="130"/>
        <v>73.8</v>
      </c>
    </row>
    <row r="497" spans="2:19" x14ac:dyDescent="0.25">
      <c r="B497" s="85">
        <v>150112</v>
      </c>
      <c r="C497" s="23" t="str">
        <f t="shared" si="119"/>
        <v>ГБУЗ "Моздокская ЦРБ"</v>
      </c>
      <c r="D497" s="23" t="str">
        <f t="shared" si="120"/>
        <v>КС</v>
      </c>
      <c r="E497" s="55">
        <v>20171092</v>
      </c>
      <c r="F497" s="23" t="str">
        <f t="shared" si="121"/>
        <v>Другие цереброваскулярные болезни</v>
      </c>
      <c r="G497" s="19">
        <v>308</v>
      </c>
      <c r="H497" s="19">
        <v>3</v>
      </c>
      <c r="I497" s="25">
        <f t="shared" si="118"/>
        <v>311</v>
      </c>
      <c r="J497" s="23">
        <f t="shared" si="122"/>
        <v>0.82</v>
      </c>
      <c r="K497" s="149">
        <f t="shared" si="123"/>
        <v>0.88</v>
      </c>
      <c r="L497" s="93">
        <f t="shared" si="124"/>
        <v>12923.134399999999</v>
      </c>
      <c r="M497" s="93">
        <f t="shared" si="125"/>
        <v>3980325.3951999997</v>
      </c>
      <c r="N497" s="93">
        <f t="shared" si="126"/>
        <v>38769.403200000001</v>
      </c>
      <c r="O497" s="93">
        <f t="shared" si="127"/>
        <v>4019094.7983999997</v>
      </c>
      <c r="P497" s="23" t="str">
        <f t="shared" si="128"/>
        <v>Неврология</v>
      </c>
      <c r="Q497" s="23">
        <f t="shared" si="129"/>
        <v>1.1200000000000001</v>
      </c>
      <c r="R497" s="63" t="s">
        <v>178</v>
      </c>
      <c r="S497" s="23">
        <f t="shared" si="130"/>
        <v>255.01999999999998</v>
      </c>
    </row>
    <row r="498" spans="2:19" ht="15.75" x14ac:dyDescent="0.25">
      <c r="B498" s="85">
        <v>150019</v>
      </c>
      <c r="C498" s="23" t="str">
        <f t="shared" si="119"/>
        <v>ГБУЗ "Дигорская ЦРБ"</v>
      </c>
      <c r="D498" s="23" t="str">
        <f t="shared" si="120"/>
        <v>КС</v>
      </c>
      <c r="E498" s="55">
        <v>20171092</v>
      </c>
      <c r="F498" s="23" t="str">
        <f t="shared" si="121"/>
        <v>Другие цереброваскулярные болезни</v>
      </c>
      <c r="G498" s="38">
        <v>49</v>
      </c>
      <c r="H498" s="38">
        <v>4</v>
      </c>
      <c r="I498" s="25">
        <f t="shared" si="118"/>
        <v>53</v>
      </c>
      <c r="J498" s="23">
        <f t="shared" si="122"/>
        <v>0.82</v>
      </c>
      <c r="K498" s="149">
        <f t="shared" si="123"/>
        <v>0.875</v>
      </c>
      <c r="L498" s="93">
        <f t="shared" si="124"/>
        <v>12849.707499999999</v>
      </c>
      <c r="M498" s="93">
        <f t="shared" si="125"/>
        <v>629635.66749999998</v>
      </c>
      <c r="N498" s="93">
        <f t="shared" si="126"/>
        <v>51398.829999999994</v>
      </c>
      <c r="O498" s="93">
        <f t="shared" si="127"/>
        <v>681034.49749999994</v>
      </c>
      <c r="P498" s="23" t="str">
        <f t="shared" si="128"/>
        <v>Неврология</v>
      </c>
      <c r="Q498" s="23">
        <f t="shared" si="129"/>
        <v>1.1200000000000001</v>
      </c>
      <c r="R498" s="63" t="s">
        <v>178</v>
      </c>
      <c r="S498" s="23">
        <f t="shared" si="130"/>
        <v>43.46</v>
      </c>
    </row>
    <row r="499" spans="2:19" x14ac:dyDescent="0.25">
      <c r="B499" s="85">
        <v>150001</v>
      </c>
      <c r="C499" s="23" t="str">
        <f t="shared" si="119"/>
        <v>ГБУЗ "РКБ"</v>
      </c>
      <c r="D499" s="23" t="str">
        <f t="shared" si="120"/>
        <v>КС</v>
      </c>
      <c r="E499" s="55">
        <v>20171092</v>
      </c>
      <c r="F499" s="23" t="str">
        <f t="shared" si="121"/>
        <v>Другие цереброваскулярные болезни</v>
      </c>
      <c r="G499" s="19">
        <v>312</v>
      </c>
      <c r="H499" s="19">
        <v>88</v>
      </c>
      <c r="I499" s="25">
        <f t="shared" si="118"/>
        <v>400</v>
      </c>
      <c r="J499" s="23">
        <f t="shared" si="122"/>
        <v>0.82</v>
      </c>
      <c r="K499" s="149">
        <f t="shared" si="123"/>
        <v>1</v>
      </c>
      <c r="L499" s="93">
        <f t="shared" si="124"/>
        <v>14685.38</v>
      </c>
      <c r="M499" s="93">
        <f t="shared" si="125"/>
        <v>4581838.5599999996</v>
      </c>
      <c r="N499" s="93">
        <f t="shared" si="126"/>
        <v>1292313.44</v>
      </c>
      <c r="O499" s="93">
        <f t="shared" si="127"/>
        <v>5874152</v>
      </c>
      <c r="P499" s="23" t="str">
        <f t="shared" si="128"/>
        <v>Неврология</v>
      </c>
      <c r="Q499" s="23">
        <f t="shared" si="129"/>
        <v>1.1200000000000001</v>
      </c>
      <c r="R499" s="63" t="s">
        <v>178</v>
      </c>
      <c r="S499" s="23">
        <f t="shared" si="130"/>
        <v>328</v>
      </c>
    </row>
    <row r="500" spans="2:19" x14ac:dyDescent="0.25">
      <c r="B500" s="85">
        <v>150048</v>
      </c>
      <c r="C500" s="23" t="str">
        <f t="shared" si="119"/>
        <v>ФКУЗ "МСЧ МВД России по РСО-А"</v>
      </c>
      <c r="D500" s="23" t="str">
        <f t="shared" si="120"/>
        <v>КС</v>
      </c>
      <c r="E500" s="55">
        <v>20171092</v>
      </c>
      <c r="F500" s="23" t="str">
        <f t="shared" si="121"/>
        <v>Другие цереброваскулярные болезни</v>
      </c>
      <c r="G500" s="19">
        <v>30</v>
      </c>
      <c r="H500" s="19">
        <v>20</v>
      </c>
      <c r="I500" s="25">
        <f t="shared" si="118"/>
        <v>50</v>
      </c>
      <c r="J500" s="23">
        <f t="shared" si="122"/>
        <v>0.82</v>
      </c>
      <c r="K500" s="149">
        <f t="shared" si="123"/>
        <v>0.7</v>
      </c>
      <c r="L500" s="93">
        <f t="shared" si="124"/>
        <v>10279.766</v>
      </c>
      <c r="M500" s="93">
        <f t="shared" si="125"/>
        <v>308392.98</v>
      </c>
      <c r="N500" s="93">
        <f t="shared" si="126"/>
        <v>205595.32</v>
      </c>
      <c r="O500" s="93">
        <f t="shared" si="127"/>
        <v>513988.3</v>
      </c>
      <c r="P500" s="23" t="str">
        <f t="shared" si="128"/>
        <v>Неврология</v>
      </c>
      <c r="Q500" s="23">
        <f t="shared" si="129"/>
        <v>1.1200000000000001</v>
      </c>
      <c r="R500" s="63" t="s">
        <v>535</v>
      </c>
      <c r="S500" s="23">
        <f t="shared" si="130"/>
        <v>41</v>
      </c>
    </row>
    <row r="501" spans="2:19" x14ac:dyDescent="0.25">
      <c r="B501" s="85">
        <v>150015</v>
      </c>
      <c r="C501" s="23" t="str">
        <f t="shared" si="119"/>
        <v>ФГБОУ ВО  СОГМА МЗ</v>
      </c>
      <c r="D501" s="23" t="str">
        <f t="shared" si="120"/>
        <v>КС</v>
      </c>
      <c r="E501" s="55">
        <v>20171092</v>
      </c>
      <c r="F501" s="23" t="str">
        <f t="shared" si="121"/>
        <v>Другие цереброваскулярные болезни</v>
      </c>
      <c r="G501" s="19">
        <v>530</v>
      </c>
      <c r="H501" s="19">
        <v>125</v>
      </c>
      <c r="I501" s="25">
        <f t="shared" si="118"/>
        <v>655</v>
      </c>
      <c r="J501" s="23">
        <f t="shared" si="122"/>
        <v>0.82</v>
      </c>
      <c r="K501" s="149">
        <f t="shared" si="123"/>
        <v>1.4</v>
      </c>
      <c r="L501" s="93">
        <f t="shared" si="124"/>
        <v>20559.531999999999</v>
      </c>
      <c r="M501" s="93">
        <f t="shared" si="125"/>
        <v>10896551.959999999</v>
      </c>
      <c r="N501" s="93">
        <f t="shared" si="126"/>
        <v>2569941.5</v>
      </c>
      <c r="O501" s="93">
        <f t="shared" si="127"/>
        <v>13466493.459999999</v>
      </c>
      <c r="P501" s="23" t="str">
        <f t="shared" si="128"/>
        <v>Неврология</v>
      </c>
      <c r="Q501" s="23">
        <f t="shared" si="129"/>
        <v>1.1200000000000001</v>
      </c>
      <c r="R501" s="114" t="s">
        <v>178</v>
      </c>
      <c r="S501" s="23">
        <f t="shared" si="130"/>
        <v>537.1</v>
      </c>
    </row>
    <row r="502" spans="2:19" x14ac:dyDescent="0.25">
      <c r="B502" s="85">
        <v>150012</v>
      </c>
      <c r="C502" s="23" t="str">
        <f t="shared" si="119"/>
        <v>ГБУЗ "Кировская ЦРБ"</v>
      </c>
      <c r="D502" s="23" t="str">
        <f t="shared" si="120"/>
        <v>КС</v>
      </c>
      <c r="E502" s="55">
        <v>20171092</v>
      </c>
      <c r="F502" s="23" t="str">
        <f t="shared" si="121"/>
        <v>Другие цереброваскулярные болезни</v>
      </c>
      <c r="G502" s="19">
        <v>148</v>
      </c>
      <c r="H502" s="19">
        <v>5</v>
      </c>
      <c r="I502" s="25">
        <f t="shared" si="118"/>
        <v>153</v>
      </c>
      <c r="J502" s="23">
        <f t="shared" si="122"/>
        <v>0.82</v>
      </c>
      <c r="K502" s="149">
        <f t="shared" si="123"/>
        <v>0.875</v>
      </c>
      <c r="L502" s="93">
        <f t="shared" si="124"/>
        <v>12849.707499999999</v>
      </c>
      <c r="M502" s="93">
        <f t="shared" si="125"/>
        <v>1901756.7099999997</v>
      </c>
      <c r="N502" s="93">
        <f t="shared" si="126"/>
        <v>64248.537499999991</v>
      </c>
      <c r="O502" s="93">
        <f t="shared" si="127"/>
        <v>1966005.2474999998</v>
      </c>
      <c r="P502" s="23" t="str">
        <f t="shared" si="128"/>
        <v>Неврология</v>
      </c>
      <c r="Q502" s="23">
        <f t="shared" si="129"/>
        <v>1.1200000000000001</v>
      </c>
      <c r="R502" s="63" t="s">
        <v>309</v>
      </c>
      <c r="S502" s="23">
        <f t="shared" si="130"/>
        <v>125.46</v>
      </c>
    </row>
    <row r="503" spans="2:19" x14ac:dyDescent="0.25">
      <c r="B503" s="85">
        <v>150012</v>
      </c>
      <c r="C503" s="23" t="str">
        <f t="shared" si="119"/>
        <v>ГБУЗ "Кировская ЦРБ"</v>
      </c>
      <c r="D503" s="23" t="str">
        <f t="shared" si="120"/>
        <v>КС</v>
      </c>
      <c r="E503" s="55">
        <v>20171092</v>
      </c>
      <c r="F503" s="23" t="str">
        <f t="shared" si="121"/>
        <v>Другие цереброваскулярные болезни</v>
      </c>
      <c r="G503" s="19">
        <v>133</v>
      </c>
      <c r="H503" s="19">
        <v>3</v>
      </c>
      <c r="I503" s="25">
        <f t="shared" si="118"/>
        <v>136</v>
      </c>
      <c r="J503" s="23">
        <f t="shared" si="122"/>
        <v>0.82</v>
      </c>
      <c r="K503" s="149">
        <f t="shared" si="123"/>
        <v>0.875</v>
      </c>
      <c r="L503" s="93">
        <f t="shared" si="124"/>
        <v>12849.707499999999</v>
      </c>
      <c r="M503" s="93">
        <f t="shared" si="125"/>
        <v>1709011.0974999999</v>
      </c>
      <c r="N503" s="93">
        <f t="shared" si="126"/>
        <v>38549.122499999998</v>
      </c>
      <c r="O503" s="93">
        <f t="shared" si="127"/>
        <v>1747560.22</v>
      </c>
      <c r="P503" s="23" t="str">
        <f t="shared" si="128"/>
        <v>Неврология</v>
      </c>
      <c r="Q503" s="23">
        <f t="shared" si="129"/>
        <v>1.1200000000000001</v>
      </c>
      <c r="R503" s="63" t="s">
        <v>178</v>
      </c>
      <c r="S503" s="23">
        <f t="shared" si="130"/>
        <v>111.52</v>
      </c>
    </row>
    <row r="504" spans="2:19" ht="18.75" x14ac:dyDescent="0.3">
      <c r="B504" s="85">
        <v>150002</v>
      </c>
      <c r="C504" s="23" t="str">
        <f t="shared" si="119"/>
        <v>ГБУЗ "РДКБ"</v>
      </c>
      <c r="D504" s="23" t="str">
        <f t="shared" si="120"/>
        <v>КС</v>
      </c>
      <c r="E504" s="55">
        <v>20171092</v>
      </c>
      <c r="F504" s="23" t="str">
        <f t="shared" si="121"/>
        <v>Другие цереброваскулярные болезни</v>
      </c>
      <c r="G504" s="45">
        <v>10</v>
      </c>
      <c r="H504" s="45">
        <v>5</v>
      </c>
      <c r="I504" s="25">
        <f t="shared" si="118"/>
        <v>15</v>
      </c>
      <c r="J504" s="23">
        <f t="shared" si="122"/>
        <v>0.82</v>
      </c>
      <c r="K504" s="149">
        <f t="shared" si="123"/>
        <v>1</v>
      </c>
      <c r="L504" s="93">
        <f t="shared" si="124"/>
        <v>14685.38</v>
      </c>
      <c r="M504" s="93">
        <f t="shared" si="125"/>
        <v>146853.79999999999</v>
      </c>
      <c r="N504" s="93">
        <f t="shared" si="126"/>
        <v>73426.899999999994</v>
      </c>
      <c r="O504" s="93">
        <f t="shared" si="127"/>
        <v>220280.69999999998</v>
      </c>
      <c r="P504" s="23" t="str">
        <f t="shared" si="128"/>
        <v>Неврология</v>
      </c>
      <c r="Q504" s="23">
        <f t="shared" si="129"/>
        <v>1.1200000000000001</v>
      </c>
      <c r="R504" s="63" t="s">
        <v>178</v>
      </c>
      <c r="S504" s="23">
        <f t="shared" si="130"/>
        <v>12.299999999999999</v>
      </c>
    </row>
    <row r="505" spans="2:19" x14ac:dyDescent="0.25">
      <c r="B505" s="85">
        <v>150072</v>
      </c>
      <c r="C505" s="23" t="str">
        <f t="shared" si="119"/>
        <v>ФГБУ "СКММ центр МЗ РФ" (Беслан)</v>
      </c>
      <c r="D505" s="23" t="str">
        <f t="shared" si="120"/>
        <v>КС</v>
      </c>
      <c r="E505" s="59">
        <v>20171092</v>
      </c>
      <c r="F505" s="23" t="str">
        <f t="shared" si="121"/>
        <v>Другие цереброваскулярные болезни</v>
      </c>
      <c r="G505" s="48">
        <v>200</v>
      </c>
      <c r="H505" s="48">
        <v>95</v>
      </c>
      <c r="I505" s="25">
        <f t="shared" si="118"/>
        <v>295</v>
      </c>
      <c r="J505" s="23">
        <f t="shared" si="122"/>
        <v>0.82</v>
      </c>
      <c r="K505" s="149">
        <f t="shared" si="123"/>
        <v>1.4</v>
      </c>
      <c r="L505" s="93">
        <f t="shared" si="124"/>
        <v>20559.531999999999</v>
      </c>
      <c r="M505" s="93">
        <f t="shared" si="125"/>
        <v>4111906.4</v>
      </c>
      <c r="N505" s="93">
        <f t="shared" si="126"/>
        <v>1953155.54</v>
      </c>
      <c r="O505" s="93">
        <f t="shared" si="127"/>
        <v>6065061.9399999995</v>
      </c>
      <c r="P505" s="23" t="str">
        <f t="shared" si="128"/>
        <v>Неврология</v>
      </c>
      <c r="Q505" s="23">
        <f t="shared" si="129"/>
        <v>1.1200000000000001</v>
      </c>
      <c r="R505" s="89" t="s">
        <v>178</v>
      </c>
      <c r="S505" s="23">
        <f t="shared" si="130"/>
        <v>241.89999999999998</v>
      </c>
    </row>
    <row r="506" spans="2:19" x14ac:dyDescent="0.25">
      <c r="B506" s="85">
        <v>150010</v>
      </c>
      <c r="C506" s="23" t="str">
        <f t="shared" si="119"/>
        <v>ГБУЗ "Ирафская ЦРБ"</v>
      </c>
      <c r="D506" s="23" t="str">
        <f t="shared" si="120"/>
        <v>КС</v>
      </c>
      <c r="E506" s="62">
        <v>20171092</v>
      </c>
      <c r="F506" s="23" t="str">
        <f t="shared" si="121"/>
        <v>Другие цереброваскулярные болезни</v>
      </c>
      <c r="G506" s="19">
        <v>100</v>
      </c>
      <c r="H506" s="19">
        <v>2</v>
      </c>
      <c r="I506" s="25">
        <f t="shared" si="118"/>
        <v>102</v>
      </c>
      <c r="J506" s="23">
        <f t="shared" si="122"/>
        <v>0.82</v>
      </c>
      <c r="K506" s="149">
        <f t="shared" si="123"/>
        <v>0.8</v>
      </c>
      <c r="L506" s="93">
        <f t="shared" si="124"/>
        <v>11748.304</v>
      </c>
      <c r="M506" s="93">
        <f t="shared" si="125"/>
        <v>1174830.3999999999</v>
      </c>
      <c r="N506" s="93">
        <f t="shared" si="126"/>
        <v>23496.608</v>
      </c>
      <c r="O506" s="93">
        <f t="shared" si="127"/>
        <v>1198327.0079999999</v>
      </c>
      <c r="P506" s="23" t="str">
        <f t="shared" si="128"/>
        <v>Неврология</v>
      </c>
      <c r="Q506" s="23">
        <f t="shared" si="129"/>
        <v>1.1200000000000001</v>
      </c>
      <c r="R506" s="63" t="s">
        <v>535</v>
      </c>
      <c r="S506" s="23">
        <f t="shared" si="130"/>
        <v>83.64</v>
      </c>
    </row>
    <row r="507" spans="2:19" x14ac:dyDescent="0.25">
      <c r="B507" s="14">
        <v>150014</v>
      </c>
      <c r="C507" s="23" t="str">
        <f t="shared" si="119"/>
        <v>ГБУЗ "Правобережная ЦРКБ"</v>
      </c>
      <c r="D507" s="23" t="str">
        <f t="shared" si="120"/>
        <v>КС</v>
      </c>
      <c r="E507" s="62">
        <v>20171092</v>
      </c>
      <c r="F507" s="23" t="str">
        <f t="shared" si="121"/>
        <v>Другие цереброваскулярные болезни</v>
      </c>
      <c r="G507" s="19">
        <v>131</v>
      </c>
      <c r="H507" s="19">
        <v>4</v>
      </c>
      <c r="I507" s="25">
        <f t="shared" si="118"/>
        <v>135</v>
      </c>
      <c r="J507" s="23">
        <f t="shared" si="122"/>
        <v>0.82</v>
      </c>
      <c r="K507" s="149">
        <f t="shared" si="123"/>
        <v>0.95099999999999996</v>
      </c>
      <c r="L507" s="93">
        <f t="shared" si="124"/>
        <v>13965.79638</v>
      </c>
      <c r="M507" s="93">
        <f t="shared" si="125"/>
        <v>1829519.3257800001</v>
      </c>
      <c r="N507" s="93">
        <f t="shared" si="126"/>
        <v>55863.185519999999</v>
      </c>
      <c r="O507" s="93">
        <f t="shared" si="127"/>
        <v>1885382.5113000001</v>
      </c>
      <c r="P507" s="23" t="str">
        <f t="shared" si="128"/>
        <v>Неврология</v>
      </c>
      <c r="Q507" s="23">
        <f t="shared" si="129"/>
        <v>1.1200000000000001</v>
      </c>
      <c r="R507" s="63" t="s">
        <v>178</v>
      </c>
      <c r="S507" s="23">
        <f t="shared" si="130"/>
        <v>110.69999999999999</v>
      </c>
    </row>
    <row r="508" spans="2:19" x14ac:dyDescent="0.25">
      <c r="B508" s="14">
        <v>150014</v>
      </c>
      <c r="C508" s="23" t="str">
        <f t="shared" si="119"/>
        <v>ГБУЗ "Правобережная ЦРКБ"</v>
      </c>
      <c r="D508" s="23" t="str">
        <f t="shared" si="120"/>
        <v>КС</v>
      </c>
      <c r="E508" s="62">
        <v>20171092</v>
      </c>
      <c r="F508" s="23" t="str">
        <f t="shared" si="121"/>
        <v>Другие цереброваскулярные болезни</v>
      </c>
      <c r="G508" s="19">
        <v>17</v>
      </c>
      <c r="H508" s="19">
        <v>3</v>
      </c>
      <c r="I508" s="25">
        <f t="shared" si="118"/>
        <v>20</v>
      </c>
      <c r="J508" s="23">
        <f t="shared" si="122"/>
        <v>0.82</v>
      </c>
      <c r="K508" s="149">
        <f t="shared" si="123"/>
        <v>0.95099999999999996</v>
      </c>
      <c r="L508" s="93">
        <f t="shared" si="124"/>
        <v>13965.79638</v>
      </c>
      <c r="M508" s="93">
        <f t="shared" si="125"/>
        <v>237418.53846000001</v>
      </c>
      <c r="N508" s="93">
        <f t="shared" si="126"/>
        <v>41897.389139999999</v>
      </c>
      <c r="O508" s="93">
        <f t="shared" si="127"/>
        <v>279315.9276</v>
      </c>
      <c r="P508" s="23" t="str">
        <f t="shared" si="128"/>
        <v>Неврология</v>
      </c>
      <c r="Q508" s="23">
        <f t="shared" si="129"/>
        <v>1.1200000000000001</v>
      </c>
      <c r="R508" s="63" t="s">
        <v>309</v>
      </c>
      <c r="S508" s="23">
        <f t="shared" si="130"/>
        <v>16.399999999999999</v>
      </c>
    </row>
    <row r="509" spans="2:19" x14ac:dyDescent="0.25">
      <c r="B509" s="85">
        <v>150112</v>
      </c>
      <c r="C509" s="23" t="str">
        <f t="shared" si="119"/>
        <v>ГБУЗ "Моздокская ЦРБ"</v>
      </c>
      <c r="D509" s="23" t="str">
        <f t="shared" si="120"/>
        <v>КС</v>
      </c>
      <c r="E509" s="55">
        <v>20171093</v>
      </c>
      <c r="F509" s="23" t="str">
        <f t="shared" si="121"/>
        <v>Паралитические синдромы, травма спинного мозга (уровень 1)</v>
      </c>
      <c r="G509" s="19">
        <v>15</v>
      </c>
      <c r="H509" s="19"/>
      <c r="I509" s="25">
        <f t="shared" si="118"/>
        <v>15</v>
      </c>
      <c r="J509" s="23">
        <f t="shared" si="122"/>
        <v>0.98</v>
      </c>
      <c r="K509" s="149">
        <f t="shared" si="123"/>
        <v>0.88</v>
      </c>
      <c r="L509" s="93">
        <f t="shared" si="124"/>
        <v>15444.721599999999</v>
      </c>
      <c r="M509" s="93">
        <f t="shared" si="125"/>
        <v>231670.82399999999</v>
      </c>
      <c r="N509" s="93">
        <f t="shared" si="126"/>
        <v>0</v>
      </c>
      <c r="O509" s="93">
        <f t="shared" si="127"/>
        <v>231670.82399999999</v>
      </c>
      <c r="P509" s="23" t="str">
        <f t="shared" si="128"/>
        <v>Нейрохирургия</v>
      </c>
      <c r="Q509" s="23">
        <f t="shared" si="129"/>
        <v>1.2</v>
      </c>
      <c r="R509" s="63" t="s">
        <v>178</v>
      </c>
      <c r="S509" s="23">
        <f t="shared" si="130"/>
        <v>14.7</v>
      </c>
    </row>
    <row r="510" spans="2:19" ht="15.75" x14ac:dyDescent="0.25">
      <c r="B510" s="85">
        <v>150019</v>
      </c>
      <c r="C510" s="23" t="str">
        <f t="shared" si="119"/>
        <v>ГБУЗ "Дигорская ЦРБ"</v>
      </c>
      <c r="D510" s="23" t="str">
        <f t="shared" si="120"/>
        <v>КС</v>
      </c>
      <c r="E510" s="55">
        <v>20171093</v>
      </c>
      <c r="F510" s="23" t="str">
        <f t="shared" si="121"/>
        <v>Паралитические синдромы, травма спинного мозга (уровень 1)</v>
      </c>
      <c r="G510" s="38">
        <v>6</v>
      </c>
      <c r="H510" s="38"/>
      <c r="I510" s="25">
        <f t="shared" si="118"/>
        <v>6</v>
      </c>
      <c r="J510" s="23">
        <f t="shared" si="122"/>
        <v>0.98</v>
      </c>
      <c r="K510" s="149">
        <f t="shared" si="123"/>
        <v>0.875</v>
      </c>
      <c r="L510" s="93">
        <f t="shared" si="124"/>
        <v>15356.967499999999</v>
      </c>
      <c r="M510" s="93">
        <f t="shared" si="125"/>
        <v>92141.804999999993</v>
      </c>
      <c r="N510" s="93">
        <f t="shared" si="126"/>
        <v>0</v>
      </c>
      <c r="O510" s="93">
        <f t="shared" si="127"/>
        <v>92141.804999999993</v>
      </c>
      <c r="P510" s="23" t="str">
        <f t="shared" si="128"/>
        <v>Нейрохирургия</v>
      </c>
      <c r="Q510" s="23">
        <f t="shared" si="129"/>
        <v>1.2</v>
      </c>
      <c r="R510" s="63" t="s">
        <v>178</v>
      </c>
      <c r="S510" s="23">
        <f t="shared" si="130"/>
        <v>5.88</v>
      </c>
    </row>
    <row r="511" spans="2:19" x14ac:dyDescent="0.25">
      <c r="B511" s="85">
        <v>150015</v>
      </c>
      <c r="C511" s="23" t="str">
        <f t="shared" si="119"/>
        <v>ФГБОУ ВО  СОГМА МЗ</v>
      </c>
      <c r="D511" s="23" t="str">
        <f t="shared" si="120"/>
        <v>КС</v>
      </c>
      <c r="E511" s="55">
        <v>20171093</v>
      </c>
      <c r="F511" s="23" t="str">
        <f t="shared" si="121"/>
        <v>Паралитические синдромы, травма спинного мозга (уровень 1)</v>
      </c>
      <c r="G511" s="19">
        <v>4</v>
      </c>
      <c r="H511" s="19">
        <v>1</v>
      </c>
      <c r="I511" s="25">
        <f t="shared" si="118"/>
        <v>5</v>
      </c>
      <c r="J511" s="23">
        <f t="shared" si="122"/>
        <v>0.98</v>
      </c>
      <c r="K511" s="149">
        <f t="shared" si="123"/>
        <v>1.4</v>
      </c>
      <c r="L511" s="93">
        <f t="shared" si="124"/>
        <v>24571.147999999997</v>
      </c>
      <c r="M511" s="93">
        <f t="shared" si="125"/>
        <v>98284.59199999999</v>
      </c>
      <c r="N511" s="93">
        <f t="shared" si="126"/>
        <v>24571.147999999997</v>
      </c>
      <c r="O511" s="93">
        <f t="shared" si="127"/>
        <v>122855.73999999999</v>
      </c>
      <c r="P511" s="23" t="str">
        <f t="shared" si="128"/>
        <v>Нейрохирургия</v>
      </c>
      <c r="Q511" s="23">
        <f t="shared" si="129"/>
        <v>1.2</v>
      </c>
      <c r="R511" s="114" t="s">
        <v>178</v>
      </c>
      <c r="S511" s="23">
        <f t="shared" si="130"/>
        <v>4.9000000000000004</v>
      </c>
    </row>
    <row r="512" spans="2:19" ht="18.75" x14ac:dyDescent="0.3">
      <c r="B512" s="85">
        <v>150002</v>
      </c>
      <c r="C512" s="23" t="str">
        <f t="shared" si="119"/>
        <v>ГБУЗ "РДКБ"</v>
      </c>
      <c r="D512" s="23" t="str">
        <f t="shared" si="120"/>
        <v>КС</v>
      </c>
      <c r="E512" s="55">
        <v>20171093</v>
      </c>
      <c r="F512" s="23" t="str">
        <f t="shared" si="121"/>
        <v>Паралитические синдромы, травма спинного мозга (уровень 1)</v>
      </c>
      <c r="G512" s="45">
        <v>120</v>
      </c>
      <c r="H512" s="45">
        <v>10</v>
      </c>
      <c r="I512" s="25">
        <f t="shared" si="118"/>
        <v>130</v>
      </c>
      <c r="J512" s="23">
        <f t="shared" si="122"/>
        <v>0.98</v>
      </c>
      <c r="K512" s="149">
        <f t="shared" si="123"/>
        <v>1</v>
      </c>
      <c r="L512" s="93">
        <f t="shared" si="124"/>
        <v>17550.82</v>
      </c>
      <c r="M512" s="93">
        <f t="shared" si="125"/>
        <v>2106098.4</v>
      </c>
      <c r="N512" s="93">
        <f t="shared" si="126"/>
        <v>175508.2</v>
      </c>
      <c r="O512" s="93">
        <f t="shared" si="127"/>
        <v>2281606.6</v>
      </c>
      <c r="P512" s="23" t="str">
        <f t="shared" si="128"/>
        <v>Нейрохирургия</v>
      </c>
      <c r="Q512" s="23">
        <f t="shared" si="129"/>
        <v>1.2</v>
      </c>
      <c r="R512" s="63" t="s">
        <v>196</v>
      </c>
      <c r="S512" s="23">
        <f t="shared" si="130"/>
        <v>127.39999999999999</v>
      </c>
    </row>
    <row r="513" spans="2:19" x14ac:dyDescent="0.25">
      <c r="B513" s="14">
        <v>150007</v>
      </c>
      <c r="C513" s="23" t="str">
        <f t="shared" si="119"/>
        <v>ГБУЗ "Алагирская ЦРБ"</v>
      </c>
      <c r="D513" s="23" t="str">
        <f t="shared" si="120"/>
        <v>КС</v>
      </c>
      <c r="E513" s="62">
        <v>20171093</v>
      </c>
      <c r="F513" s="23" t="str">
        <f t="shared" si="121"/>
        <v>Паралитические синдромы, травма спинного мозга (уровень 1)</v>
      </c>
      <c r="G513" s="19">
        <v>15</v>
      </c>
      <c r="H513" s="19">
        <v>2</v>
      </c>
      <c r="I513" s="25">
        <f t="shared" ref="I513:I569" si="131">G513+H513</f>
        <v>17</v>
      </c>
      <c r="J513" s="23">
        <f t="shared" si="122"/>
        <v>0.98</v>
      </c>
      <c r="K513" s="149">
        <f t="shared" si="123"/>
        <v>0.875</v>
      </c>
      <c r="L513" s="93">
        <f t="shared" si="124"/>
        <v>15356.967499999999</v>
      </c>
      <c r="M513" s="93">
        <f t="shared" si="125"/>
        <v>230354.51249999998</v>
      </c>
      <c r="N513" s="93">
        <f t="shared" si="126"/>
        <v>30713.934999999998</v>
      </c>
      <c r="O513" s="93">
        <f t="shared" si="127"/>
        <v>261068.44749999998</v>
      </c>
      <c r="P513" s="23" t="str">
        <f t="shared" si="128"/>
        <v>Нейрохирургия</v>
      </c>
      <c r="Q513" s="23">
        <f t="shared" si="129"/>
        <v>1.2</v>
      </c>
      <c r="R513" s="63" t="s">
        <v>178</v>
      </c>
      <c r="S513" s="23">
        <f t="shared" si="130"/>
        <v>16.66</v>
      </c>
    </row>
    <row r="514" spans="2:19" x14ac:dyDescent="0.25">
      <c r="B514" s="85">
        <v>150001</v>
      </c>
      <c r="C514" s="23" t="str">
        <f t="shared" si="119"/>
        <v>ГБУЗ "РКБ"</v>
      </c>
      <c r="D514" s="23" t="str">
        <f t="shared" si="120"/>
        <v>КС</v>
      </c>
      <c r="E514" s="55">
        <v>20171094</v>
      </c>
      <c r="F514" s="23" t="str">
        <f t="shared" si="121"/>
        <v>Паралитические синдромы, травма спинного мозга (уровень 2)</v>
      </c>
      <c r="G514" s="19">
        <v>1</v>
      </c>
      <c r="H514" s="19">
        <v>1</v>
      </c>
      <c r="I514" s="25">
        <f t="shared" si="131"/>
        <v>2</v>
      </c>
      <c r="J514" s="23">
        <f t="shared" si="122"/>
        <v>1.49</v>
      </c>
      <c r="K514" s="149">
        <f t="shared" si="123"/>
        <v>1</v>
      </c>
      <c r="L514" s="93">
        <f t="shared" si="124"/>
        <v>26684.41</v>
      </c>
      <c r="M514" s="93">
        <f t="shared" si="125"/>
        <v>26684.41</v>
      </c>
      <c r="N514" s="93">
        <f t="shared" si="126"/>
        <v>26684.41</v>
      </c>
      <c r="O514" s="93">
        <f t="shared" si="127"/>
        <v>53368.82</v>
      </c>
      <c r="P514" s="23" t="str">
        <f t="shared" si="128"/>
        <v>Нейрохирургия</v>
      </c>
      <c r="Q514" s="23">
        <f t="shared" si="129"/>
        <v>1.2</v>
      </c>
      <c r="R514" s="63" t="s">
        <v>196</v>
      </c>
      <c r="S514" s="23">
        <f t="shared" si="130"/>
        <v>2.98</v>
      </c>
    </row>
    <row r="515" spans="2:19" ht="18.75" x14ac:dyDescent="0.3">
      <c r="B515" s="85">
        <v>150002</v>
      </c>
      <c r="C515" s="23" t="str">
        <f t="shared" si="119"/>
        <v>ГБУЗ "РДКБ"</v>
      </c>
      <c r="D515" s="23" t="str">
        <f t="shared" si="120"/>
        <v>КС</v>
      </c>
      <c r="E515" s="55">
        <v>20171094</v>
      </c>
      <c r="F515" s="23" t="str">
        <f t="shared" si="121"/>
        <v>Паралитические синдромы, травма спинного мозга (уровень 2)</v>
      </c>
      <c r="G515" s="45">
        <v>5</v>
      </c>
      <c r="H515" s="45">
        <v>2</v>
      </c>
      <c r="I515" s="25">
        <f t="shared" si="131"/>
        <v>7</v>
      </c>
      <c r="J515" s="23">
        <f t="shared" si="122"/>
        <v>1.49</v>
      </c>
      <c r="K515" s="149">
        <f t="shared" si="123"/>
        <v>1</v>
      </c>
      <c r="L515" s="93">
        <f t="shared" si="124"/>
        <v>26684.41</v>
      </c>
      <c r="M515" s="93">
        <f t="shared" si="125"/>
        <v>133422.04999999999</v>
      </c>
      <c r="N515" s="93">
        <f t="shared" si="126"/>
        <v>53368.82</v>
      </c>
      <c r="O515" s="93">
        <f t="shared" si="127"/>
        <v>186790.87</v>
      </c>
      <c r="P515" s="23" t="str">
        <f t="shared" si="128"/>
        <v>Нейрохирургия</v>
      </c>
      <c r="Q515" s="23">
        <f t="shared" si="129"/>
        <v>1.2</v>
      </c>
      <c r="R515" s="63" t="s">
        <v>196</v>
      </c>
      <c r="S515" s="23">
        <f t="shared" si="130"/>
        <v>10.43</v>
      </c>
    </row>
    <row r="516" spans="2:19" x14ac:dyDescent="0.25">
      <c r="B516" s="85">
        <v>150013</v>
      </c>
      <c r="C516" s="23" t="str">
        <f t="shared" si="119"/>
        <v>НУЗ "Узловая больница на ст. Владикавказ ОАО "РЖД"</v>
      </c>
      <c r="D516" s="23" t="str">
        <f t="shared" si="120"/>
        <v>КС</v>
      </c>
      <c r="E516" s="55">
        <v>20171095</v>
      </c>
      <c r="F516" s="23" t="str">
        <f t="shared" si="121"/>
        <v>Дорсопатии, спондилопатии, остеопатии</v>
      </c>
      <c r="G516" s="19">
        <v>161</v>
      </c>
      <c r="H516" s="19">
        <v>69</v>
      </c>
      <c r="I516" s="25">
        <f t="shared" si="131"/>
        <v>230</v>
      </c>
      <c r="J516" s="23">
        <f t="shared" si="122"/>
        <v>0.68</v>
      </c>
      <c r="K516" s="149">
        <f t="shared" si="123"/>
        <v>1</v>
      </c>
      <c r="L516" s="93">
        <f t="shared" si="124"/>
        <v>12178.12</v>
      </c>
      <c r="M516" s="93">
        <f t="shared" si="125"/>
        <v>1960677.32</v>
      </c>
      <c r="N516" s="93">
        <f t="shared" si="126"/>
        <v>840290.28</v>
      </c>
      <c r="O516" s="93">
        <f t="shared" si="127"/>
        <v>2800967.6</v>
      </c>
      <c r="P516" s="23" t="str">
        <f t="shared" si="128"/>
        <v>Нейрохирургия</v>
      </c>
      <c r="Q516" s="23">
        <f t="shared" si="129"/>
        <v>1.2</v>
      </c>
      <c r="R516" s="63" t="s">
        <v>178</v>
      </c>
      <c r="S516" s="23">
        <f t="shared" si="130"/>
        <v>156.4</v>
      </c>
    </row>
    <row r="517" spans="2:19" x14ac:dyDescent="0.25">
      <c r="B517" s="85">
        <v>150003</v>
      </c>
      <c r="C517" s="23" t="str">
        <f t="shared" si="119"/>
        <v>ГБУЗ "КБСП"</v>
      </c>
      <c r="D517" s="23" t="str">
        <f t="shared" si="120"/>
        <v>КС</v>
      </c>
      <c r="E517" s="55">
        <v>20171095</v>
      </c>
      <c r="F517" s="23" t="str">
        <f t="shared" si="121"/>
        <v>Дорсопатии, спондилопатии, остеопатии</v>
      </c>
      <c r="G517" s="19">
        <v>17</v>
      </c>
      <c r="H517" s="19">
        <v>8</v>
      </c>
      <c r="I517" s="25">
        <f t="shared" si="131"/>
        <v>25</v>
      </c>
      <c r="J517" s="23">
        <f t="shared" si="122"/>
        <v>0.68</v>
      </c>
      <c r="K517" s="149">
        <f t="shared" si="123"/>
        <v>1</v>
      </c>
      <c r="L517" s="93">
        <f t="shared" si="124"/>
        <v>12178.12</v>
      </c>
      <c r="M517" s="93">
        <f t="shared" si="125"/>
        <v>207028.04</v>
      </c>
      <c r="N517" s="93">
        <f t="shared" si="126"/>
        <v>97424.960000000006</v>
      </c>
      <c r="O517" s="93">
        <f t="shared" si="127"/>
        <v>304453</v>
      </c>
      <c r="P517" s="23" t="str">
        <f t="shared" si="128"/>
        <v>Нейрохирургия</v>
      </c>
      <c r="Q517" s="23">
        <f t="shared" si="129"/>
        <v>1.2</v>
      </c>
      <c r="R517" s="63" t="s">
        <v>498</v>
      </c>
      <c r="S517" s="23">
        <f t="shared" si="130"/>
        <v>17</v>
      </c>
    </row>
    <row r="518" spans="2:19" x14ac:dyDescent="0.25">
      <c r="B518" s="85">
        <v>150003</v>
      </c>
      <c r="C518" s="23" t="str">
        <f t="shared" si="119"/>
        <v>ГБУЗ "КБСП"</v>
      </c>
      <c r="D518" s="23" t="str">
        <f t="shared" si="120"/>
        <v>КС</v>
      </c>
      <c r="E518" s="55">
        <v>20171095</v>
      </c>
      <c r="F518" s="23" t="str">
        <f t="shared" si="121"/>
        <v>Дорсопатии, спондилопатии, остеопатии</v>
      </c>
      <c r="G518" s="19">
        <v>25</v>
      </c>
      <c r="H518" s="19">
        <v>11</v>
      </c>
      <c r="I518" s="25">
        <f t="shared" si="131"/>
        <v>36</v>
      </c>
      <c r="J518" s="23">
        <f t="shared" si="122"/>
        <v>0.68</v>
      </c>
      <c r="K518" s="149">
        <f t="shared" si="123"/>
        <v>1</v>
      </c>
      <c r="L518" s="93">
        <f t="shared" si="124"/>
        <v>12178.12</v>
      </c>
      <c r="M518" s="93">
        <f t="shared" si="125"/>
        <v>304453</v>
      </c>
      <c r="N518" s="93">
        <f t="shared" si="126"/>
        <v>133959.32</v>
      </c>
      <c r="O518" s="93">
        <f t="shared" si="127"/>
        <v>438412.32</v>
      </c>
      <c r="P518" s="23" t="str">
        <f t="shared" si="128"/>
        <v>Нейрохирургия</v>
      </c>
      <c r="Q518" s="23">
        <f t="shared" si="129"/>
        <v>1.2</v>
      </c>
      <c r="R518" s="63" t="s">
        <v>497</v>
      </c>
      <c r="S518" s="23">
        <f t="shared" si="130"/>
        <v>24.48</v>
      </c>
    </row>
    <row r="519" spans="2:19" x14ac:dyDescent="0.25">
      <c r="B519" s="85">
        <v>150112</v>
      </c>
      <c r="C519" s="23" t="str">
        <f t="shared" si="119"/>
        <v>ГБУЗ "Моздокская ЦРБ"</v>
      </c>
      <c r="D519" s="23" t="str">
        <f t="shared" si="120"/>
        <v>КС</v>
      </c>
      <c r="E519" s="55">
        <v>20171095</v>
      </c>
      <c r="F519" s="23" t="str">
        <f t="shared" si="121"/>
        <v>Дорсопатии, спондилопатии, остеопатии</v>
      </c>
      <c r="G519" s="19">
        <v>20</v>
      </c>
      <c r="H519" s="19"/>
      <c r="I519" s="25">
        <f t="shared" si="131"/>
        <v>20</v>
      </c>
      <c r="J519" s="23">
        <f t="shared" si="122"/>
        <v>0.68</v>
      </c>
      <c r="K519" s="149">
        <f t="shared" si="123"/>
        <v>1</v>
      </c>
      <c r="L519" s="93">
        <f t="shared" si="124"/>
        <v>12178.12</v>
      </c>
      <c r="M519" s="93">
        <f t="shared" si="125"/>
        <v>243562.40000000002</v>
      </c>
      <c r="N519" s="93">
        <f t="shared" si="126"/>
        <v>0</v>
      </c>
      <c r="O519" s="93">
        <f t="shared" si="127"/>
        <v>243562.40000000002</v>
      </c>
      <c r="P519" s="23" t="str">
        <f t="shared" si="128"/>
        <v>Нейрохирургия</v>
      </c>
      <c r="Q519" s="23">
        <f t="shared" si="129"/>
        <v>1.2</v>
      </c>
      <c r="R519" s="63" t="s">
        <v>309</v>
      </c>
      <c r="S519" s="23">
        <f t="shared" si="130"/>
        <v>13.600000000000001</v>
      </c>
    </row>
    <row r="520" spans="2:19" x14ac:dyDescent="0.25">
      <c r="B520" s="85">
        <v>150112</v>
      </c>
      <c r="C520" s="23" t="str">
        <f t="shared" si="119"/>
        <v>ГБУЗ "Моздокская ЦРБ"</v>
      </c>
      <c r="D520" s="23" t="str">
        <f t="shared" si="120"/>
        <v>КС</v>
      </c>
      <c r="E520" s="55">
        <v>20171095</v>
      </c>
      <c r="F520" s="23" t="str">
        <f t="shared" si="121"/>
        <v>Дорсопатии, спондилопатии, остеопатии</v>
      </c>
      <c r="G520" s="19">
        <v>198</v>
      </c>
      <c r="H520" s="19">
        <v>2</v>
      </c>
      <c r="I520" s="25">
        <f t="shared" si="131"/>
        <v>200</v>
      </c>
      <c r="J520" s="23">
        <f t="shared" si="122"/>
        <v>0.68</v>
      </c>
      <c r="K520" s="149">
        <f t="shared" si="123"/>
        <v>1</v>
      </c>
      <c r="L520" s="93">
        <f t="shared" si="124"/>
        <v>12178.12</v>
      </c>
      <c r="M520" s="93">
        <f t="shared" si="125"/>
        <v>2411267.7600000002</v>
      </c>
      <c r="N520" s="93">
        <f t="shared" si="126"/>
        <v>24356.240000000002</v>
      </c>
      <c r="O520" s="93">
        <f t="shared" si="127"/>
        <v>2435624.0000000005</v>
      </c>
      <c r="P520" s="23" t="str">
        <f t="shared" si="128"/>
        <v>Нейрохирургия</v>
      </c>
      <c r="Q520" s="23">
        <f t="shared" si="129"/>
        <v>1.2</v>
      </c>
      <c r="R520" s="63" t="s">
        <v>178</v>
      </c>
      <c r="S520" s="23">
        <f t="shared" si="130"/>
        <v>136</v>
      </c>
    </row>
    <row r="521" spans="2:19" x14ac:dyDescent="0.25">
      <c r="B521" s="85">
        <v>150112</v>
      </c>
      <c r="C521" s="23" t="str">
        <f t="shared" si="119"/>
        <v>ГБУЗ "Моздокская ЦРБ"</v>
      </c>
      <c r="D521" s="23" t="str">
        <f t="shared" si="120"/>
        <v>КС</v>
      </c>
      <c r="E521" s="55">
        <v>20171095</v>
      </c>
      <c r="F521" s="23" t="str">
        <f t="shared" si="121"/>
        <v>Дорсопатии, спондилопатии, остеопатии</v>
      </c>
      <c r="G521" s="19">
        <v>15</v>
      </c>
      <c r="H521" s="19">
        <v>1</v>
      </c>
      <c r="I521" s="25">
        <f t="shared" si="131"/>
        <v>16</v>
      </c>
      <c r="J521" s="23">
        <f t="shared" si="122"/>
        <v>0.68</v>
      </c>
      <c r="K521" s="149">
        <f t="shared" si="123"/>
        <v>1</v>
      </c>
      <c r="L521" s="93">
        <f t="shared" si="124"/>
        <v>12178.12</v>
      </c>
      <c r="M521" s="93">
        <f t="shared" si="125"/>
        <v>182671.80000000002</v>
      </c>
      <c r="N521" s="93">
        <f t="shared" si="126"/>
        <v>12178.12</v>
      </c>
      <c r="O521" s="93">
        <f t="shared" si="127"/>
        <v>194849.92000000001</v>
      </c>
      <c r="P521" s="23" t="str">
        <f t="shared" si="128"/>
        <v>Нейрохирургия</v>
      </c>
      <c r="Q521" s="23">
        <f t="shared" si="129"/>
        <v>1.2</v>
      </c>
      <c r="R521" s="63" t="s">
        <v>497</v>
      </c>
      <c r="S521" s="23">
        <f t="shared" si="130"/>
        <v>10.88</v>
      </c>
    </row>
    <row r="522" spans="2:19" ht="15.75" x14ac:dyDescent="0.25">
      <c r="B522" s="85">
        <v>150019</v>
      </c>
      <c r="C522" s="23" t="str">
        <f t="shared" si="119"/>
        <v>ГБУЗ "Дигорская ЦРБ"</v>
      </c>
      <c r="D522" s="23" t="str">
        <f t="shared" si="120"/>
        <v>КС</v>
      </c>
      <c r="E522" s="55">
        <v>20171095</v>
      </c>
      <c r="F522" s="23" t="str">
        <f t="shared" si="121"/>
        <v>Дорсопатии, спондилопатии, остеопатии</v>
      </c>
      <c r="G522" s="38">
        <v>52</v>
      </c>
      <c r="H522" s="38"/>
      <c r="I522" s="25">
        <f t="shared" si="131"/>
        <v>52</v>
      </c>
      <c r="J522" s="23">
        <f t="shared" si="122"/>
        <v>0.68</v>
      </c>
      <c r="K522" s="149">
        <f t="shared" si="123"/>
        <v>1</v>
      </c>
      <c r="L522" s="93">
        <f t="shared" si="124"/>
        <v>12178.12</v>
      </c>
      <c r="M522" s="93">
        <f t="shared" si="125"/>
        <v>633262.24</v>
      </c>
      <c r="N522" s="93">
        <f t="shared" si="126"/>
        <v>0</v>
      </c>
      <c r="O522" s="93">
        <f t="shared" si="127"/>
        <v>633262.24</v>
      </c>
      <c r="P522" s="23" t="str">
        <f t="shared" si="128"/>
        <v>Нейрохирургия</v>
      </c>
      <c r="Q522" s="23">
        <f t="shared" si="129"/>
        <v>1.2</v>
      </c>
      <c r="R522" s="63" t="s">
        <v>178</v>
      </c>
      <c r="S522" s="23">
        <f t="shared" si="130"/>
        <v>35.36</v>
      </c>
    </row>
    <row r="523" spans="2:19" x14ac:dyDescent="0.25">
      <c r="B523" s="85">
        <v>150001</v>
      </c>
      <c r="C523" s="23" t="str">
        <f t="shared" si="119"/>
        <v>ГБУЗ "РКБ"</v>
      </c>
      <c r="D523" s="23" t="str">
        <f t="shared" si="120"/>
        <v>КС</v>
      </c>
      <c r="E523" s="55">
        <v>20171095</v>
      </c>
      <c r="F523" s="23" t="str">
        <f t="shared" si="121"/>
        <v>Дорсопатии, спондилопатии, остеопатии</v>
      </c>
      <c r="G523" s="19">
        <v>8</v>
      </c>
      <c r="H523" s="19">
        <v>2</v>
      </c>
      <c r="I523" s="25">
        <f t="shared" si="131"/>
        <v>10</v>
      </c>
      <c r="J523" s="23">
        <f t="shared" si="122"/>
        <v>0.68</v>
      </c>
      <c r="K523" s="149">
        <f t="shared" si="123"/>
        <v>1</v>
      </c>
      <c r="L523" s="93">
        <f t="shared" si="124"/>
        <v>12178.12</v>
      </c>
      <c r="M523" s="93">
        <f t="shared" si="125"/>
        <v>97424.960000000006</v>
      </c>
      <c r="N523" s="93">
        <f t="shared" si="126"/>
        <v>24356.240000000002</v>
      </c>
      <c r="O523" s="93">
        <f t="shared" si="127"/>
        <v>121781.20000000001</v>
      </c>
      <c r="P523" s="23" t="str">
        <f t="shared" si="128"/>
        <v>Нейрохирургия</v>
      </c>
      <c r="Q523" s="23">
        <f t="shared" si="129"/>
        <v>1.2</v>
      </c>
      <c r="R523" s="63" t="s">
        <v>178</v>
      </c>
      <c r="S523" s="23">
        <f t="shared" si="130"/>
        <v>6.8000000000000007</v>
      </c>
    </row>
    <row r="524" spans="2:19" x14ac:dyDescent="0.25">
      <c r="B524" s="85">
        <v>150001</v>
      </c>
      <c r="C524" s="23" t="str">
        <f t="shared" si="119"/>
        <v>ГБУЗ "РКБ"</v>
      </c>
      <c r="D524" s="23" t="str">
        <f t="shared" si="120"/>
        <v>КС</v>
      </c>
      <c r="E524" s="55">
        <v>20171095</v>
      </c>
      <c r="F524" s="23" t="str">
        <f t="shared" si="121"/>
        <v>Дорсопатии, спондилопатии, остеопатии</v>
      </c>
      <c r="G524" s="19">
        <v>2</v>
      </c>
      <c r="H524" s="19">
        <v>1</v>
      </c>
      <c r="I524" s="25">
        <f t="shared" si="131"/>
        <v>3</v>
      </c>
      <c r="J524" s="23">
        <f t="shared" si="122"/>
        <v>0.68</v>
      </c>
      <c r="K524" s="149">
        <f t="shared" si="123"/>
        <v>1</v>
      </c>
      <c r="L524" s="93">
        <f t="shared" si="124"/>
        <v>12178.12</v>
      </c>
      <c r="M524" s="93">
        <f t="shared" si="125"/>
        <v>24356.240000000002</v>
      </c>
      <c r="N524" s="93">
        <f t="shared" si="126"/>
        <v>12178.12</v>
      </c>
      <c r="O524" s="93">
        <f t="shared" si="127"/>
        <v>36534.36</v>
      </c>
      <c r="P524" s="23" t="str">
        <f t="shared" si="128"/>
        <v>Нейрохирургия</v>
      </c>
      <c r="Q524" s="23">
        <f t="shared" si="129"/>
        <v>1.2</v>
      </c>
      <c r="R524" s="63" t="s">
        <v>196</v>
      </c>
      <c r="S524" s="23">
        <f t="shared" si="130"/>
        <v>2.04</v>
      </c>
    </row>
    <row r="525" spans="2:19" x14ac:dyDescent="0.25">
      <c r="B525" s="85">
        <v>150015</v>
      </c>
      <c r="C525" s="23" t="str">
        <f t="shared" si="119"/>
        <v>ФГБОУ ВО  СОГМА МЗ</v>
      </c>
      <c r="D525" s="23" t="str">
        <f t="shared" si="120"/>
        <v>КС</v>
      </c>
      <c r="E525" s="55">
        <v>20171095</v>
      </c>
      <c r="F525" s="23" t="str">
        <f t="shared" si="121"/>
        <v>Дорсопатии, спондилопатии, остеопатии</v>
      </c>
      <c r="G525" s="19">
        <v>137</v>
      </c>
      <c r="H525" s="19">
        <v>38</v>
      </c>
      <c r="I525" s="25">
        <f t="shared" si="131"/>
        <v>175</v>
      </c>
      <c r="J525" s="23">
        <f t="shared" si="122"/>
        <v>0.68</v>
      </c>
      <c r="K525" s="149">
        <f t="shared" si="123"/>
        <v>1</v>
      </c>
      <c r="L525" s="93">
        <f t="shared" si="124"/>
        <v>12178.12</v>
      </c>
      <c r="M525" s="93">
        <f t="shared" si="125"/>
        <v>1668402.4400000002</v>
      </c>
      <c r="N525" s="93">
        <f t="shared" si="126"/>
        <v>462768.56000000006</v>
      </c>
      <c r="O525" s="93">
        <f t="shared" si="127"/>
        <v>2131171</v>
      </c>
      <c r="P525" s="23" t="str">
        <f t="shared" si="128"/>
        <v>Нейрохирургия</v>
      </c>
      <c r="Q525" s="23">
        <f t="shared" si="129"/>
        <v>1.2</v>
      </c>
      <c r="R525" s="114" t="s">
        <v>178</v>
      </c>
      <c r="S525" s="23">
        <f t="shared" si="130"/>
        <v>119.00000000000001</v>
      </c>
    </row>
    <row r="526" spans="2:19" ht="18.75" x14ac:dyDescent="0.3">
      <c r="B526" s="85">
        <v>150002</v>
      </c>
      <c r="C526" s="23" t="str">
        <f t="shared" si="119"/>
        <v>ГБУЗ "РДКБ"</v>
      </c>
      <c r="D526" s="23" t="str">
        <f t="shared" si="120"/>
        <v>КС</v>
      </c>
      <c r="E526" s="55">
        <v>20171095</v>
      </c>
      <c r="F526" s="23" t="str">
        <f t="shared" si="121"/>
        <v>Дорсопатии, спондилопатии, остеопатии</v>
      </c>
      <c r="G526" s="45">
        <v>15</v>
      </c>
      <c r="H526" s="45">
        <v>5</v>
      </c>
      <c r="I526" s="25">
        <f t="shared" si="131"/>
        <v>20</v>
      </c>
      <c r="J526" s="23">
        <f t="shared" si="122"/>
        <v>0.68</v>
      </c>
      <c r="K526" s="149">
        <f t="shared" si="123"/>
        <v>1</v>
      </c>
      <c r="L526" s="93">
        <f t="shared" si="124"/>
        <v>12178.12</v>
      </c>
      <c r="M526" s="93">
        <f t="shared" si="125"/>
        <v>182671.80000000002</v>
      </c>
      <c r="N526" s="93">
        <f t="shared" si="126"/>
        <v>60890.600000000006</v>
      </c>
      <c r="O526" s="93">
        <f t="shared" si="127"/>
        <v>243562.40000000002</v>
      </c>
      <c r="P526" s="23" t="str">
        <f t="shared" si="128"/>
        <v>Нейрохирургия</v>
      </c>
      <c r="Q526" s="23">
        <f t="shared" si="129"/>
        <v>1.2</v>
      </c>
      <c r="R526" s="63" t="s">
        <v>196</v>
      </c>
      <c r="S526" s="23">
        <f t="shared" si="130"/>
        <v>13.600000000000001</v>
      </c>
    </row>
    <row r="527" spans="2:19" x14ac:dyDescent="0.25">
      <c r="B527" s="85">
        <v>150072</v>
      </c>
      <c r="C527" s="23" t="str">
        <f t="shared" si="119"/>
        <v>ФГБУ "СКММ центр МЗ РФ" (Беслан)</v>
      </c>
      <c r="D527" s="23" t="str">
        <f t="shared" si="120"/>
        <v>КС</v>
      </c>
      <c r="E527" s="60">
        <v>20171095</v>
      </c>
      <c r="F527" s="23" t="str">
        <f t="shared" si="121"/>
        <v>Дорсопатии, спондилопатии, остеопатии</v>
      </c>
      <c r="G527" s="50">
        <v>14</v>
      </c>
      <c r="H527" s="50">
        <v>6</v>
      </c>
      <c r="I527" s="25">
        <f t="shared" si="131"/>
        <v>20</v>
      </c>
      <c r="J527" s="23">
        <f t="shared" si="122"/>
        <v>0.68</v>
      </c>
      <c r="K527" s="149">
        <f t="shared" si="123"/>
        <v>1</v>
      </c>
      <c r="L527" s="93">
        <f t="shared" si="124"/>
        <v>12178.12</v>
      </c>
      <c r="M527" s="93">
        <f t="shared" si="125"/>
        <v>170493.68000000002</v>
      </c>
      <c r="N527" s="93">
        <f t="shared" si="126"/>
        <v>73068.72</v>
      </c>
      <c r="O527" s="93">
        <f t="shared" si="127"/>
        <v>243562.40000000002</v>
      </c>
      <c r="P527" s="23" t="str">
        <f t="shared" si="128"/>
        <v>Нейрохирургия</v>
      </c>
      <c r="Q527" s="23">
        <f t="shared" si="129"/>
        <v>1.2</v>
      </c>
      <c r="R527" s="44" t="s">
        <v>537</v>
      </c>
      <c r="S527" s="23">
        <f t="shared" si="130"/>
        <v>13.600000000000001</v>
      </c>
    </row>
    <row r="528" spans="2:19" x14ac:dyDescent="0.25">
      <c r="B528" s="14">
        <v>150007</v>
      </c>
      <c r="C528" s="23" t="str">
        <f t="shared" si="119"/>
        <v>ГБУЗ "Алагирская ЦРБ"</v>
      </c>
      <c r="D528" s="23" t="str">
        <f t="shared" si="120"/>
        <v>КС</v>
      </c>
      <c r="E528" s="62">
        <v>20171095</v>
      </c>
      <c r="F528" s="23" t="str">
        <f t="shared" si="121"/>
        <v>Дорсопатии, спондилопатии, остеопатии</v>
      </c>
      <c r="G528" s="19">
        <v>15</v>
      </c>
      <c r="H528" s="19">
        <v>1</v>
      </c>
      <c r="I528" s="25">
        <f t="shared" si="131"/>
        <v>16</v>
      </c>
      <c r="J528" s="23">
        <f t="shared" si="122"/>
        <v>0.68</v>
      </c>
      <c r="K528" s="149">
        <f t="shared" si="123"/>
        <v>1</v>
      </c>
      <c r="L528" s="93">
        <f t="shared" si="124"/>
        <v>12178.12</v>
      </c>
      <c r="M528" s="93">
        <f t="shared" si="125"/>
        <v>182671.80000000002</v>
      </c>
      <c r="N528" s="93">
        <f t="shared" si="126"/>
        <v>12178.12</v>
      </c>
      <c r="O528" s="93">
        <f t="shared" si="127"/>
        <v>194849.92000000001</v>
      </c>
      <c r="P528" s="23" t="str">
        <f t="shared" si="128"/>
        <v>Нейрохирургия</v>
      </c>
      <c r="Q528" s="23">
        <f t="shared" si="129"/>
        <v>1.2</v>
      </c>
      <c r="R528" s="63" t="s">
        <v>178</v>
      </c>
      <c r="S528" s="23">
        <f t="shared" si="130"/>
        <v>10.88</v>
      </c>
    </row>
    <row r="529" spans="2:19" x14ac:dyDescent="0.25">
      <c r="B529" s="14">
        <v>150014</v>
      </c>
      <c r="C529" s="23" t="str">
        <f t="shared" si="119"/>
        <v>ГБУЗ "Правобережная ЦРКБ"</v>
      </c>
      <c r="D529" s="23" t="str">
        <f t="shared" si="120"/>
        <v>КС</v>
      </c>
      <c r="E529" s="62">
        <v>20171095</v>
      </c>
      <c r="F529" s="23" t="str">
        <f t="shared" si="121"/>
        <v>Дорсопатии, спондилопатии, остеопатии</v>
      </c>
      <c r="G529" s="19">
        <v>67</v>
      </c>
      <c r="H529" s="19">
        <v>3</v>
      </c>
      <c r="I529" s="25">
        <f t="shared" si="131"/>
        <v>70</v>
      </c>
      <c r="J529" s="23">
        <f t="shared" si="122"/>
        <v>0.68</v>
      </c>
      <c r="K529" s="149">
        <f t="shared" si="123"/>
        <v>1</v>
      </c>
      <c r="L529" s="93">
        <f t="shared" si="124"/>
        <v>12178.12</v>
      </c>
      <c r="M529" s="93">
        <f t="shared" si="125"/>
        <v>815934.04</v>
      </c>
      <c r="N529" s="93">
        <f t="shared" si="126"/>
        <v>36534.36</v>
      </c>
      <c r="O529" s="93">
        <f t="shared" si="127"/>
        <v>852468.4</v>
      </c>
      <c r="P529" s="23" t="str">
        <f t="shared" si="128"/>
        <v>Нейрохирургия</v>
      </c>
      <c r="Q529" s="23">
        <f t="shared" si="129"/>
        <v>1.2</v>
      </c>
      <c r="R529" s="63" t="s">
        <v>178</v>
      </c>
      <c r="S529" s="23">
        <f t="shared" si="130"/>
        <v>47.6</v>
      </c>
    </row>
    <row r="530" spans="2:19" x14ac:dyDescent="0.25">
      <c r="B530" s="85">
        <v>150009</v>
      </c>
      <c r="C530" s="23" t="str">
        <f t="shared" si="119"/>
        <v>ГБУЗ "Ардонская ЦРБ"</v>
      </c>
      <c r="D530" s="23" t="str">
        <f t="shared" si="120"/>
        <v>КС</v>
      </c>
      <c r="E530" s="55">
        <v>20171096</v>
      </c>
      <c r="F530" s="23" t="str">
        <f t="shared" si="121"/>
        <v>Травмы позвоночника</v>
      </c>
      <c r="G530" s="19">
        <v>10</v>
      </c>
      <c r="H530" s="19"/>
      <c r="I530" s="25">
        <f t="shared" si="131"/>
        <v>10</v>
      </c>
      <c r="J530" s="23">
        <f t="shared" si="122"/>
        <v>1.01</v>
      </c>
      <c r="K530" s="149">
        <f t="shared" si="123"/>
        <v>0.95099999999999996</v>
      </c>
      <c r="L530" s="93">
        <f t="shared" si="124"/>
        <v>17201.773590000001</v>
      </c>
      <c r="M530" s="93">
        <f t="shared" si="125"/>
        <v>172017.7359</v>
      </c>
      <c r="N530" s="93">
        <f t="shared" si="126"/>
        <v>0</v>
      </c>
      <c r="O530" s="93">
        <f t="shared" si="127"/>
        <v>172017.7359</v>
      </c>
      <c r="P530" s="23" t="str">
        <f t="shared" si="128"/>
        <v>Нейрохирургия</v>
      </c>
      <c r="Q530" s="23">
        <f t="shared" si="129"/>
        <v>1.2</v>
      </c>
      <c r="R530" s="63" t="s">
        <v>497</v>
      </c>
      <c r="S530" s="23">
        <f t="shared" si="130"/>
        <v>10.1</v>
      </c>
    </row>
    <row r="531" spans="2:19" x14ac:dyDescent="0.25">
      <c r="B531" s="85">
        <v>150003</v>
      </c>
      <c r="C531" s="23" t="str">
        <f t="shared" si="119"/>
        <v>ГБУЗ "КБСП"</v>
      </c>
      <c r="D531" s="23" t="str">
        <f t="shared" si="120"/>
        <v>КС</v>
      </c>
      <c r="E531" s="87">
        <v>20171096</v>
      </c>
      <c r="F531" s="23" t="str">
        <f t="shared" si="121"/>
        <v>Травмы позвоночника</v>
      </c>
      <c r="G531" s="19">
        <v>13</v>
      </c>
      <c r="H531" s="19">
        <v>6</v>
      </c>
      <c r="I531" s="25">
        <f t="shared" si="131"/>
        <v>19</v>
      </c>
      <c r="J531" s="23">
        <f t="shared" si="122"/>
        <v>1.01</v>
      </c>
      <c r="K531" s="149">
        <f t="shared" si="123"/>
        <v>1.4</v>
      </c>
      <c r="L531" s="93">
        <f t="shared" si="124"/>
        <v>25323.325999999997</v>
      </c>
      <c r="M531" s="93">
        <f t="shared" si="125"/>
        <v>329203.23799999995</v>
      </c>
      <c r="N531" s="93">
        <f t="shared" si="126"/>
        <v>151939.95599999998</v>
      </c>
      <c r="O531" s="93">
        <f t="shared" si="127"/>
        <v>481143.1939999999</v>
      </c>
      <c r="P531" s="23" t="str">
        <f t="shared" si="128"/>
        <v>Нейрохирургия</v>
      </c>
      <c r="Q531" s="23">
        <f t="shared" si="129"/>
        <v>1.2</v>
      </c>
      <c r="R531" s="63" t="s">
        <v>497</v>
      </c>
      <c r="S531" s="23">
        <f t="shared" si="130"/>
        <v>19.190000000000001</v>
      </c>
    </row>
    <row r="532" spans="2:19" x14ac:dyDescent="0.25">
      <c r="B532" s="85">
        <v>150112</v>
      </c>
      <c r="C532" s="23" t="str">
        <f t="shared" si="119"/>
        <v>ГБУЗ "Моздокская ЦРБ"</v>
      </c>
      <c r="D532" s="23" t="str">
        <f t="shared" si="120"/>
        <v>КС</v>
      </c>
      <c r="E532" s="55">
        <v>20171096</v>
      </c>
      <c r="F532" s="23" t="str">
        <f t="shared" si="121"/>
        <v>Травмы позвоночника</v>
      </c>
      <c r="G532" s="19">
        <v>5</v>
      </c>
      <c r="H532" s="19"/>
      <c r="I532" s="25">
        <f t="shared" si="131"/>
        <v>5</v>
      </c>
      <c r="J532" s="23">
        <f t="shared" si="122"/>
        <v>1.01</v>
      </c>
      <c r="K532" s="149">
        <f t="shared" si="123"/>
        <v>0.88</v>
      </c>
      <c r="L532" s="93">
        <f t="shared" si="124"/>
        <v>15917.519200000001</v>
      </c>
      <c r="M532" s="93">
        <f t="shared" si="125"/>
        <v>79587.596000000005</v>
      </c>
      <c r="N532" s="93">
        <f t="shared" si="126"/>
        <v>0</v>
      </c>
      <c r="O532" s="93">
        <f t="shared" si="127"/>
        <v>79587.596000000005</v>
      </c>
      <c r="P532" s="23" t="str">
        <f t="shared" si="128"/>
        <v>Нейрохирургия</v>
      </c>
      <c r="Q532" s="23">
        <f t="shared" si="129"/>
        <v>1.2</v>
      </c>
      <c r="R532" s="63" t="s">
        <v>497</v>
      </c>
      <c r="S532" s="23">
        <f t="shared" si="130"/>
        <v>5.05</v>
      </c>
    </row>
    <row r="533" spans="2:19" x14ac:dyDescent="0.25">
      <c r="B533" s="85">
        <v>150001</v>
      </c>
      <c r="C533" s="23" t="str">
        <f t="shared" si="119"/>
        <v>ГБУЗ "РКБ"</v>
      </c>
      <c r="D533" s="23" t="str">
        <f t="shared" si="120"/>
        <v>КС</v>
      </c>
      <c r="E533" s="55">
        <v>20171096</v>
      </c>
      <c r="F533" s="23" t="str">
        <f t="shared" si="121"/>
        <v>Травмы позвоночника</v>
      </c>
      <c r="G533" s="19">
        <v>5</v>
      </c>
      <c r="H533" s="19">
        <v>1</v>
      </c>
      <c r="I533" s="25">
        <f t="shared" si="131"/>
        <v>6</v>
      </c>
      <c r="J533" s="23">
        <f t="shared" si="122"/>
        <v>1.01</v>
      </c>
      <c r="K533" s="149">
        <f t="shared" si="123"/>
        <v>1</v>
      </c>
      <c r="L533" s="93">
        <f t="shared" si="124"/>
        <v>18088.09</v>
      </c>
      <c r="M533" s="93">
        <f t="shared" si="125"/>
        <v>90440.45</v>
      </c>
      <c r="N533" s="93">
        <f t="shared" si="126"/>
        <v>18088.09</v>
      </c>
      <c r="O533" s="93">
        <f t="shared" si="127"/>
        <v>108528.54</v>
      </c>
      <c r="P533" s="23" t="str">
        <f t="shared" si="128"/>
        <v>Нейрохирургия</v>
      </c>
      <c r="Q533" s="23">
        <f t="shared" si="129"/>
        <v>1.2</v>
      </c>
      <c r="R533" s="63" t="s">
        <v>196</v>
      </c>
      <c r="S533" s="23">
        <f t="shared" si="130"/>
        <v>6.0600000000000005</v>
      </c>
    </row>
    <row r="534" spans="2:19" x14ac:dyDescent="0.25">
      <c r="B534" s="85">
        <v>150001</v>
      </c>
      <c r="C534" s="23" t="str">
        <f t="shared" si="119"/>
        <v>ГБУЗ "РКБ"</v>
      </c>
      <c r="D534" s="23" t="str">
        <f t="shared" si="120"/>
        <v>КС</v>
      </c>
      <c r="E534" s="55">
        <v>20171096</v>
      </c>
      <c r="F534" s="23" t="str">
        <f t="shared" si="121"/>
        <v>Травмы позвоночника</v>
      </c>
      <c r="G534" s="19">
        <v>12</v>
      </c>
      <c r="H534" s="19">
        <v>3</v>
      </c>
      <c r="I534" s="25">
        <f t="shared" si="131"/>
        <v>15</v>
      </c>
      <c r="J534" s="23">
        <f t="shared" si="122"/>
        <v>1.01</v>
      </c>
      <c r="K534" s="149">
        <f t="shared" si="123"/>
        <v>1</v>
      </c>
      <c r="L534" s="93">
        <f t="shared" si="124"/>
        <v>18088.09</v>
      </c>
      <c r="M534" s="93">
        <f t="shared" si="125"/>
        <v>217057.08000000002</v>
      </c>
      <c r="N534" s="93">
        <f t="shared" si="126"/>
        <v>54264.270000000004</v>
      </c>
      <c r="O534" s="93">
        <f t="shared" si="127"/>
        <v>271321.35000000003</v>
      </c>
      <c r="P534" s="23" t="str">
        <f t="shared" si="128"/>
        <v>Нейрохирургия</v>
      </c>
      <c r="Q534" s="23">
        <f t="shared" si="129"/>
        <v>1.2</v>
      </c>
      <c r="R534" s="63" t="s">
        <v>497</v>
      </c>
      <c r="S534" s="23">
        <f t="shared" si="130"/>
        <v>15.15</v>
      </c>
    </row>
    <row r="535" spans="2:19" ht="18.75" x14ac:dyDescent="0.3">
      <c r="B535" s="85">
        <v>150002</v>
      </c>
      <c r="C535" s="23" t="str">
        <f t="shared" si="119"/>
        <v>ГБУЗ "РДКБ"</v>
      </c>
      <c r="D535" s="23" t="str">
        <f t="shared" si="120"/>
        <v>КС</v>
      </c>
      <c r="E535" s="55">
        <v>20171096</v>
      </c>
      <c r="F535" s="23" t="str">
        <f t="shared" si="121"/>
        <v>Травмы позвоночника</v>
      </c>
      <c r="G535" s="45">
        <v>20</v>
      </c>
      <c r="H535" s="45">
        <v>5</v>
      </c>
      <c r="I535" s="25">
        <f t="shared" si="131"/>
        <v>25</v>
      </c>
      <c r="J535" s="23">
        <f t="shared" si="122"/>
        <v>1.01</v>
      </c>
      <c r="K535" s="149">
        <f t="shared" si="123"/>
        <v>1</v>
      </c>
      <c r="L535" s="93">
        <f t="shared" si="124"/>
        <v>18088.09</v>
      </c>
      <c r="M535" s="93">
        <f t="shared" si="125"/>
        <v>361761.8</v>
      </c>
      <c r="N535" s="93">
        <f t="shared" si="126"/>
        <v>90440.45</v>
      </c>
      <c r="O535" s="93">
        <f t="shared" si="127"/>
        <v>452202.25</v>
      </c>
      <c r="P535" s="23" t="str">
        <f t="shared" si="128"/>
        <v>Нейрохирургия</v>
      </c>
      <c r="Q535" s="23">
        <f t="shared" si="129"/>
        <v>1.2</v>
      </c>
      <c r="R535" s="63" t="s">
        <v>196</v>
      </c>
      <c r="S535" s="23">
        <f t="shared" si="130"/>
        <v>25.25</v>
      </c>
    </row>
    <row r="536" spans="2:19" x14ac:dyDescent="0.25">
      <c r="B536" s="14">
        <v>150007</v>
      </c>
      <c r="C536" s="23" t="str">
        <f t="shared" si="119"/>
        <v>ГБУЗ "Алагирская ЦРБ"</v>
      </c>
      <c r="D536" s="23" t="str">
        <f t="shared" si="120"/>
        <v>КС</v>
      </c>
      <c r="E536" s="62">
        <v>20171096</v>
      </c>
      <c r="F536" s="23" t="str">
        <f t="shared" si="121"/>
        <v>Травмы позвоночника</v>
      </c>
      <c r="G536" s="19">
        <v>10</v>
      </c>
      <c r="H536" s="19">
        <v>2</v>
      </c>
      <c r="I536" s="25">
        <f t="shared" si="131"/>
        <v>12</v>
      </c>
      <c r="J536" s="23">
        <f t="shared" si="122"/>
        <v>1.01</v>
      </c>
      <c r="K536" s="149">
        <f t="shared" si="123"/>
        <v>0.875</v>
      </c>
      <c r="L536" s="93">
        <f t="shared" si="124"/>
        <v>15827.078750000001</v>
      </c>
      <c r="M536" s="93">
        <f t="shared" si="125"/>
        <v>158270.78750000001</v>
      </c>
      <c r="N536" s="93">
        <f t="shared" si="126"/>
        <v>31654.157500000001</v>
      </c>
      <c r="O536" s="93">
        <f t="shared" si="127"/>
        <v>189924.94500000001</v>
      </c>
      <c r="P536" s="23" t="str">
        <f t="shared" si="128"/>
        <v>Нейрохирургия</v>
      </c>
      <c r="Q536" s="23">
        <f t="shared" si="129"/>
        <v>1.2</v>
      </c>
      <c r="R536" s="63" t="s">
        <v>178</v>
      </c>
      <c r="S536" s="23">
        <f t="shared" si="130"/>
        <v>12.120000000000001</v>
      </c>
    </row>
    <row r="537" spans="2:19" x14ac:dyDescent="0.25">
      <c r="B537" s="85">
        <v>150013</v>
      </c>
      <c r="C537" s="23" t="str">
        <f t="shared" si="119"/>
        <v>НУЗ "Узловая больница на ст. Владикавказ ОАО "РЖД"</v>
      </c>
      <c r="D537" s="23" t="str">
        <f t="shared" si="120"/>
        <v>КС</v>
      </c>
      <c r="E537" s="55">
        <v>20171097</v>
      </c>
      <c r="F537" s="23" t="str">
        <f t="shared" si="121"/>
        <v>Сотрясение головного мозга</v>
      </c>
      <c r="G537" s="19">
        <v>7</v>
      </c>
      <c r="H537" s="19">
        <v>3</v>
      </c>
      <c r="I537" s="25">
        <f t="shared" si="131"/>
        <v>10</v>
      </c>
      <c r="J537" s="23">
        <f t="shared" si="122"/>
        <v>0.4</v>
      </c>
      <c r="K537" s="149">
        <f t="shared" si="123"/>
        <v>0.88</v>
      </c>
      <c r="L537" s="93">
        <f t="shared" si="124"/>
        <v>6303.9680000000008</v>
      </c>
      <c r="M537" s="93">
        <f t="shared" si="125"/>
        <v>44127.776000000005</v>
      </c>
      <c r="N537" s="93">
        <f t="shared" si="126"/>
        <v>18911.904000000002</v>
      </c>
      <c r="O537" s="93">
        <f t="shared" si="127"/>
        <v>63039.680000000008</v>
      </c>
      <c r="P537" s="23" t="str">
        <f t="shared" si="128"/>
        <v>Нейрохирургия</v>
      </c>
      <c r="Q537" s="23">
        <f t="shared" si="129"/>
        <v>1.2</v>
      </c>
      <c r="R537" s="63" t="s">
        <v>178</v>
      </c>
      <c r="S537" s="23">
        <f t="shared" si="130"/>
        <v>4</v>
      </c>
    </row>
    <row r="538" spans="2:19" x14ac:dyDescent="0.25">
      <c r="B538" s="85">
        <v>150009</v>
      </c>
      <c r="C538" s="23" t="str">
        <f t="shared" si="119"/>
        <v>ГБУЗ "Ардонская ЦРБ"</v>
      </c>
      <c r="D538" s="23" t="str">
        <f t="shared" si="120"/>
        <v>КС</v>
      </c>
      <c r="E538" s="55">
        <v>20171097</v>
      </c>
      <c r="F538" s="23" t="str">
        <f t="shared" si="121"/>
        <v>Сотрясение головного мозга</v>
      </c>
      <c r="G538" s="19">
        <v>46</v>
      </c>
      <c r="H538" s="19">
        <v>4</v>
      </c>
      <c r="I538" s="25">
        <f t="shared" si="131"/>
        <v>50</v>
      </c>
      <c r="J538" s="23">
        <f t="shared" si="122"/>
        <v>0.4</v>
      </c>
      <c r="K538" s="149">
        <f t="shared" si="123"/>
        <v>0.95099999999999996</v>
      </c>
      <c r="L538" s="93">
        <f t="shared" si="124"/>
        <v>6812.5835999999999</v>
      </c>
      <c r="M538" s="93">
        <f t="shared" si="125"/>
        <v>313378.8456</v>
      </c>
      <c r="N538" s="93">
        <f t="shared" si="126"/>
        <v>27250.3344</v>
      </c>
      <c r="O538" s="93">
        <f t="shared" si="127"/>
        <v>340629.18</v>
      </c>
      <c r="P538" s="23" t="str">
        <f t="shared" si="128"/>
        <v>Нейрохирургия</v>
      </c>
      <c r="Q538" s="23">
        <f t="shared" si="129"/>
        <v>1.2</v>
      </c>
      <c r="R538" s="63" t="s">
        <v>497</v>
      </c>
      <c r="S538" s="23">
        <f t="shared" si="130"/>
        <v>20</v>
      </c>
    </row>
    <row r="539" spans="2:19" x14ac:dyDescent="0.25">
      <c r="B539" s="85">
        <v>150003</v>
      </c>
      <c r="C539" s="23" t="str">
        <f t="shared" ref="C539:C599" si="132">IF(B539&gt;0,VLOOKUP(B539,LPU,2,0),"")</f>
        <v>ГБУЗ "КБСП"</v>
      </c>
      <c r="D539" s="23" t="str">
        <f t="shared" ref="D539:D599" si="133">IF(E539&gt;0,VLOOKUP(E539,KSG,6,0),"")</f>
        <v>КС</v>
      </c>
      <c r="E539" s="87">
        <v>20171097</v>
      </c>
      <c r="F539" s="23" t="str">
        <f t="shared" ref="F539:F599" si="134">IF(E539&gt;0,VLOOKUP(E539,KSG,2,0),"")</f>
        <v>Сотрясение головного мозга</v>
      </c>
      <c r="G539" s="19">
        <v>3</v>
      </c>
      <c r="H539" s="19">
        <v>2</v>
      </c>
      <c r="I539" s="25">
        <f t="shared" si="131"/>
        <v>5</v>
      </c>
      <c r="J539" s="23">
        <f t="shared" ref="J539:J599" si="135">IF(E539&gt;0,VLOOKUP(E539,KSG,3,0),"")</f>
        <v>0.4</v>
      </c>
      <c r="K539" s="149">
        <f t="shared" ref="K539:K599" si="136">IF(VLOOKUP(E539,KSG,7,0)=1,IF(D539="КС",VLOOKUP(B539,LPU,3,0),VLOOKUP(B539,LPU,4,0)),1)</f>
        <v>1.4</v>
      </c>
      <c r="L539" s="93">
        <f t="shared" ref="L539:L599" si="137">IF(D539="КС",K539*J539*$D$2,K539*J539*$D$3)</f>
        <v>10029.039999999999</v>
      </c>
      <c r="M539" s="93">
        <f t="shared" ref="M539:M599" si="138">L539*G539</f>
        <v>30087.119999999995</v>
      </c>
      <c r="N539" s="93">
        <f t="shared" ref="N539:N599" si="139">L539*H539</f>
        <v>20058.079999999998</v>
      </c>
      <c r="O539" s="93">
        <f t="shared" ref="O539:O599" si="140">M539+N539</f>
        <v>50145.2</v>
      </c>
      <c r="P539" s="23" t="str">
        <f t="shared" ref="P539:P599" si="141">IF(E539&gt;0,VLOOKUP(E539,KSG,4,0),"")</f>
        <v>Нейрохирургия</v>
      </c>
      <c r="Q539" s="23">
        <f t="shared" ref="Q539:Q599" si="142">IF(E539&gt;0,VLOOKUP(E539,KSG,5,0),"")</f>
        <v>1.2</v>
      </c>
      <c r="R539" s="63" t="s">
        <v>497</v>
      </c>
      <c r="S539" s="23">
        <f t="shared" ref="S539:S599" si="143">I539*J539</f>
        <v>2</v>
      </c>
    </row>
    <row r="540" spans="2:19" x14ac:dyDescent="0.25">
      <c r="B540" s="85">
        <v>150112</v>
      </c>
      <c r="C540" s="23" t="str">
        <f t="shared" si="132"/>
        <v>ГБУЗ "Моздокская ЦРБ"</v>
      </c>
      <c r="D540" s="23" t="str">
        <f t="shared" si="133"/>
        <v>КС</v>
      </c>
      <c r="E540" s="55">
        <v>20171097</v>
      </c>
      <c r="F540" s="23" t="str">
        <f t="shared" si="134"/>
        <v>Сотрясение головного мозга</v>
      </c>
      <c r="G540" s="19">
        <v>55</v>
      </c>
      <c r="H540" s="19"/>
      <c r="I540" s="25">
        <f t="shared" si="131"/>
        <v>55</v>
      </c>
      <c r="J540" s="23">
        <f t="shared" si="135"/>
        <v>0.4</v>
      </c>
      <c r="K540" s="149">
        <f t="shared" si="136"/>
        <v>0.88</v>
      </c>
      <c r="L540" s="93">
        <f t="shared" si="137"/>
        <v>6303.9680000000008</v>
      </c>
      <c r="M540" s="93">
        <f t="shared" si="138"/>
        <v>346718.24000000005</v>
      </c>
      <c r="N540" s="93">
        <f t="shared" si="139"/>
        <v>0</v>
      </c>
      <c r="O540" s="93">
        <f t="shared" si="140"/>
        <v>346718.24000000005</v>
      </c>
      <c r="P540" s="23" t="str">
        <f t="shared" si="141"/>
        <v>Нейрохирургия</v>
      </c>
      <c r="Q540" s="23">
        <f t="shared" si="142"/>
        <v>1.2</v>
      </c>
      <c r="R540" s="63" t="s">
        <v>277</v>
      </c>
      <c r="S540" s="23">
        <f t="shared" si="143"/>
        <v>22</v>
      </c>
    </row>
    <row r="541" spans="2:19" x14ac:dyDescent="0.25">
      <c r="B541" s="85">
        <v>150112</v>
      </c>
      <c r="C541" s="23" t="str">
        <f t="shared" si="132"/>
        <v>ГБУЗ "Моздокская ЦРБ"</v>
      </c>
      <c r="D541" s="23" t="str">
        <f t="shared" si="133"/>
        <v>КС</v>
      </c>
      <c r="E541" s="55">
        <v>20171097</v>
      </c>
      <c r="F541" s="23" t="str">
        <f t="shared" si="134"/>
        <v>Сотрясение головного мозга</v>
      </c>
      <c r="G541" s="19">
        <v>50</v>
      </c>
      <c r="H541" s="19"/>
      <c r="I541" s="25">
        <f t="shared" si="131"/>
        <v>50</v>
      </c>
      <c r="J541" s="23">
        <f t="shared" si="135"/>
        <v>0.4</v>
      </c>
      <c r="K541" s="149">
        <f t="shared" si="136"/>
        <v>0.88</v>
      </c>
      <c r="L541" s="93">
        <f t="shared" si="137"/>
        <v>6303.9680000000008</v>
      </c>
      <c r="M541" s="93">
        <f t="shared" si="138"/>
        <v>315198.40000000002</v>
      </c>
      <c r="N541" s="93">
        <f t="shared" si="139"/>
        <v>0</v>
      </c>
      <c r="O541" s="93">
        <f t="shared" si="140"/>
        <v>315198.40000000002</v>
      </c>
      <c r="P541" s="23" t="str">
        <f t="shared" si="141"/>
        <v>Нейрохирургия</v>
      </c>
      <c r="Q541" s="23">
        <f t="shared" si="142"/>
        <v>1.2</v>
      </c>
      <c r="R541" s="63" t="s">
        <v>497</v>
      </c>
      <c r="S541" s="23">
        <f t="shared" si="143"/>
        <v>20</v>
      </c>
    </row>
    <row r="542" spans="2:19" ht="15.75" x14ac:dyDescent="0.25">
      <c r="B542" s="85">
        <v>150019</v>
      </c>
      <c r="C542" s="23" t="str">
        <f t="shared" si="132"/>
        <v>ГБУЗ "Дигорская ЦРБ"</v>
      </c>
      <c r="D542" s="23" t="str">
        <f t="shared" si="133"/>
        <v>КС</v>
      </c>
      <c r="E542" s="55">
        <v>20171097</v>
      </c>
      <c r="F542" s="23" t="str">
        <f t="shared" si="134"/>
        <v>Сотрясение головного мозга</v>
      </c>
      <c r="G542" s="38">
        <v>13</v>
      </c>
      <c r="H542" s="38"/>
      <c r="I542" s="25">
        <f t="shared" si="131"/>
        <v>13</v>
      </c>
      <c r="J542" s="23">
        <f t="shared" si="135"/>
        <v>0.4</v>
      </c>
      <c r="K542" s="149">
        <f t="shared" si="136"/>
        <v>0.875</v>
      </c>
      <c r="L542" s="93">
        <f t="shared" si="137"/>
        <v>6268.1500000000005</v>
      </c>
      <c r="M542" s="93">
        <f t="shared" si="138"/>
        <v>81485.950000000012</v>
      </c>
      <c r="N542" s="93">
        <f t="shared" si="139"/>
        <v>0</v>
      </c>
      <c r="O542" s="93">
        <f t="shared" si="140"/>
        <v>81485.950000000012</v>
      </c>
      <c r="P542" s="23" t="str">
        <f t="shared" si="141"/>
        <v>Нейрохирургия</v>
      </c>
      <c r="Q542" s="23">
        <f t="shared" si="142"/>
        <v>1.2</v>
      </c>
      <c r="R542" s="63" t="s">
        <v>178</v>
      </c>
      <c r="S542" s="23">
        <f t="shared" si="143"/>
        <v>5.2</v>
      </c>
    </row>
    <row r="543" spans="2:19" ht="15.75" x14ac:dyDescent="0.25">
      <c r="B543" s="85">
        <v>150019</v>
      </c>
      <c r="C543" s="23" t="str">
        <f t="shared" si="132"/>
        <v>ГБУЗ "Дигорская ЦРБ"</v>
      </c>
      <c r="D543" s="23" t="str">
        <f t="shared" si="133"/>
        <v>КС</v>
      </c>
      <c r="E543" s="55">
        <v>20171097</v>
      </c>
      <c r="F543" s="23" t="str">
        <f t="shared" si="134"/>
        <v>Сотрясение головного мозга</v>
      </c>
      <c r="G543" s="38">
        <v>6</v>
      </c>
      <c r="H543" s="38"/>
      <c r="I543" s="25">
        <f t="shared" si="131"/>
        <v>6</v>
      </c>
      <c r="J543" s="23">
        <f t="shared" si="135"/>
        <v>0.4</v>
      </c>
      <c r="K543" s="149">
        <f t="shared" si="136"/>
        <v>0.875</v>
      </c>
      <c r="L543" s="93">
        <f t="shared" si="137"/>
        <v>6268.1500000000005</v>
      </c>
      <c r="M543" s="93">
        <f t="shared" si="138"/>
        <v>37608.9</v>
      </c>
      <c r="N543" s="93">
        <f t="shared" si="139"/>
        <v>0</v>
      </c>
      <c r="O543" s="93">
        <f t="shared" si="140"/>
        <v>37608.9</v>
      </c>
      <c r="P543" s="23" t="str">
        <f t="shared" si="141"/>
        <v>Нейрохирургия</v>
      </c>
      <c r="Q543" s="23">
        <f t="shared" si="142"/>
        <v>1.2</v>
      </c>
      <c r="R543" s="63" t="s">
        <v>360</v>
      </c>
      <c r="S543" s="23">
        <f t="shared" si="143"/>
        <v>2.4000000000000004</v>
      </c>
    </row>
    <row r="544" spans="2:19" x14ac:dyDescent="0.25">
      <c r="B544" s="85">
        <v>150001</v>
      </c>
      <c r="C544" s="23" t="str">
        <f t="shared" si="132"/>
        <v>ГБУЗ "РКБ"</v>
      </c>
      <c r="D544" s="23" t="str">
        <f t="shared" si="133"/>
        <v>КС</v>
      </c>
      <c r="E544" s="55">
        <v>20171097</v>
      </c>
      <c r="F544" s="23" t="str">
        <f t="shared" si="134"/>
        <v>Сотрясение головного мозга</v>
      </c>
      <c r="G544" s="19">
        <v>273</v>
      </c>
      <c r="H544" s="19">
        <v>77</v>
      </c>
      <c r="I544" s="25">
        <f t="shared" si="131"/>
        <v>350</v>
      </c>
      <c r="J544" s="23">
        <f t="shared" si="135"/>
        <v>0.4</v>
      </c>
      <c r="K544" s="149">
        <f t="shared" si="136"/>
        <v>1</v>
      </c>
      <c r="L544" s="93">
        <f t="shared" si="137"/>
        <v>7163.6</v>
      </c>
      <c r="M544" s="93">
        <f t="shared" si="138"/>
        <v>1955662.8</v>
      </c>
      <c r="N544" s="93">
        <f t="shared" si="139"/>
        <v>551597.20000000007</v>
      </c>
      <c r="O544" s="93">
        <f t="shared" si="140"/>
        <v>2507260</v>
      </c>
      <c r="P544" s="23" t="str">
        <f t="shared" si="141"/>
        <v>Нейрохирургия</v>
      </c>
      <c r="Q544" s="23">
        <f t="shared" si="142"/>
        <v>1.2</v>
      </c>
      <c r="R544" s="63" t="s">
        <v>196</v>
      </c>
      <c r="S544" s="23">
        <f t="shared" si="143"/>
        <v>140</v>
      </c>
    </row>
    <row r="545" spans="2:19" x14ac:dyDescent="0.25">
      <c r="B545" s="85">
        <v>150048</v>
      </c>
      <c r="C545" s="23" t="str">
        <f t="shared" si="132"/>
        <v>ФКУЗ "МСЧ МВД России по РСО-А"</v>
      </c>
      <c r="D545" s="23" t="str">
        <f t="shared" si="133"/>
        <v>КС</v>
      </c>
      <c r="E545" s="55">
        <v>20171097</v>
      </c>
      <c r="F545" s="23" t="str">
        <f t="shared" si="134"/>
        <v>Сотрясение головного мозга</v>
      </c>
      <c r="G545" s="19">
        <v>30</v>
      </c>
      <c r="H545" s="19">
        <v>20</v>
      </c>
      <c r="I545" s="25">
        <f t="shared" si="131"/>
        <v>50</v>
      </c>
      <c r="J545" s="23">
        <f t="shared" si="135"/>
        <v>0.4</v>
      </c>
      <c r="K545" s="149">
        <f t="shared" si="136"/>
        <v>0.7</v>
      </c>
      <c r="L545" s="93">
        <f t="shared" si="137"/>
        <v>5014.5199999999995</v>
      </c>
      <c r="M545" s="93">
        <f t="shared" si="138"/>
        <v>150435.59999999998</v>
      </c>
      <c r="N545" s="93">
        <f t="shared" si="139"/>
        <v>100290.4</v>
      </c>
      <c r="O545" s="93">
        <f t="shared" si="140"/>
        <v>250725.99999999997</v>
      </c>
      <c r="P545" s="23" t="str">
        <f t="shared" si="141"/>
        <v>Нейрохирургия</v>
      </c>
      <c r="Q545" s="23">
        <f t="shared" si="142"/>
        <v>1.2</v>
      </c>
      <c r="R545" s="63" t="s">
        <v>535</v>
      </c>
      <c r="S545" s="23">
        <f t="shared" si="143"/>
        <v>20</v>
      </c>
    </row>
    <row r="546" spans="2:19" ht="18.75" x14ac:dyDescent="0.3">
      <c r="B546" s="85">
        <v>150002</v>
      </c>
      <c r="C546" s="23" t="str">
        <f t="shared" si="132"/>
        <v>ГБУЗ "РДКБ"</v>
      </c>
      <c r="D546" s="23" t="str">
        <f t="shared" si="133"/>
        <v>КС</v>
      </c>
      <c r="E546" s="55">
        <v>20171097</v>
      </c>
      <c r="F546" s="23" t="str">
        <f t="shared" si="134"/>
        <v>Сотрясение головного мозга</v>
      </c>
      <c r="G546" s="45">
        <v>60</v>
      </c>
      <c r="H546" s="45">
        <v>20</v>
      </c>
      <c r="I546" s="25">
        <f t="shared" si="131"/>
        <v>80</v>
      </c>
      <c r="J546" s="23">
        <f t="shared" si="135"/>
        <v>0.4</v>
      </c>
      <c r="K546" s="149">
        <f t="shared" si="136"/>
        <v>1</v>
      </c>
      <c r="L546" s="93">
        <f t="shared" si="137"/>
        <v>7163.6</v>
      </c>
      <c r="M546" s="93">
        <f t="shared" si="138"/>
        <v>429816</v>
      </c>
      <c r="N546" s="93">
        <f t="shared" si="139"/>
        <v>143272</v>
      </c>
      <c r="O546" s="93">
        <f t="shared" si="140"/>
        <v>573088</v>
      </c>
      <c r="P546" s="23" t="str">
        <f t="shared" si="141"/>
        <v>Нейрохирургия</v>
      </c>
      <c r="Q546" s="23">
        <f t="shared" si="142"/>
        <v>1.2</v>
      </c>
      <c r="R546" s="63" t="s">
        <v>196</v>
      </c>
      <c r="S546" s="23">
        <f t="shared" si="143"/>
        <v>32</v>
      </c>
    </row>
    <row r="547" spans="2:19" x14ac:dyDescent="0.25">
      <c r="B547" s="14">
        <v>150007</v>
      </c>
      <c r="C547" s="23" t="str">
        <f t="shared" si="132"/>
        <v>ГБУЗ "Алагирская ЦРБ"</v>
      </c>
      <c r="D547" s="23" t="str">
        <f t="shared" si="133"/>
        <v>КС</v>
      </c>
      <c r="E547" s="62">
        <v>20171097</v>
      </c>
      <c r="F547" s="23" t="str">
        <f t="shared" si="134"/>
        <v>Сотрясение головного мозга</v>
      </c>
      <c r="G547" s="19">
        <v>19</v>
      </c>
      <c r="H547" s="19">
        <v>2</v>
      </c>
      <c r="I547" s="25">
        <f t="shared" si="131"/>
        <v>21</v>
      </c>
      <c r="J547" s="23">
        <f t="shared" si="135"/>
        <v>0.4</v>
      </c>
      <c r="K547" s="149">
        <f t="shared" si="136"/>
        <v>0.875</v>
      </c>
      <c r="L547" s="93">
        <f t="shared" si="137"/>
        <v>6268.1500000000005</v>
      </c>
      <c r="M547" s="93">
        <f t="shared" si="138"/>
        <v>119094.85</v>
      </c>
      <c r="N547" s="93">
        <f t="shared" si="139"/>
        <v>12536.300000000001</v>
      </c>
      <c r="O547" s="93">
        <f t="shared" si="140"/>
        <v>131631.15</v>
      </c>
      <c r="P547" s="23" t="str">
        <f t="shared" si="141"/>
        <v>Нейрохирургия</v>
      </c>
      <c r="Q547" s="23">
        <f t="shared" si="142"/>
        <v>1.2</v>
      </c>
      <c r="R547" s="63" t="s">
        <v>178</v>
      </c>
      <c r="S547" s="23">
        <f t="shared" si="143"/>
        <v>8.4</v>
      </c>
    </row>
    <row r="548" spans="2:19" x14ac:dyDescent="0.25">
      <c r="B548" s="85">
        <v>150112</v>
      </c>
      <c r="C548" s="23" t="str">
        <f t="shared" si="132"/>
        <v>ГБУЗ "Моздокская ЦРБ"</v>
      </c>
      <c r="D548" s="23" t="str">
        <f t="shared" si="133"/>
        <v>КС</v>
      </c>
      <c r="E548" s="55">
        <v>20171098</v>
      </c>
      <c r="F548" s="23" t="str">
        <f t="shared" si="134"/>
        <v>Переломы черепа, внутричерепная травма</v>
      </c>
      <c r="G548" s="19">
        <v>2</v>
      </c>
      <c r="H548" s="19"/>
      <c r="I548" s="25">
        <f t="shared" si="131"/>
        <v>2</v>
      </c>
      <c r="J548" s="23">
        <f t="shared" si="135"/>
        <v>1.54</v>
      </c>
      <c r="K548" s="149">
        <f t="shared" si="136"/>
        <v>0.88</v>
      </c>
      <c r="L548" s="93">
        <f t="shared" si="137"/>
        <v>24270.2768</v>
      </c>
      <c r="M548" s="93">
        <f t="shared" si="138"/>
        <v>48540.553599999999</v>
      </c>
      <c r="N548" s="93">
        <f t="shared" si="139"/>
        <v>0</v>
      </c>
      <c r="O548" s="93">
        <f t="shared" si="140"/>
        <v>48540.553599999999</v>
      </c>
      <c r="P548" s="23" t="str">
        <f t="shared" si="141"/>
        <v>Нейрохирургия</v>
      </c>
      <c r="Q548" s="23">
        <f t="shared" si="142"/>
        <v>1.2</v>
      </c>
      <c r="R548" s="63" t="s">
        <v>277</v>
      </c>
      <c r="S548" s="23">
        <f t="shared" si="143"/>
        <v>3.08</v>
      </c>
    </row>
    <row r="549" spans="2:19" x14ac:dyDescent="0.25">
      <c r="B549" s="85">
        <v>150112</v>
      </c>
      <c r="C549" s="23" t="str">
        <f t="shared" si="132"/>
        <v>ГБУЗ "Моздокская ЦРБ"</v>
      </c>
      <c r="D549" s="23" t="str">
        <f t="shared" si="133"/>
        <v>КС</v>
      </c>
      <c r="E549" s="55">
        <v>20171098</v>
      </c>
      <c r="F549" s="23" t="str">
        <f t="shared" si="134"/>
        <v>Переломы черепа, внутричерепная травма</v>
      </c>
      <c r="G549" s="19">
        <v>8</v>
      </c>
      <c r="H549" s="19"/>
      <c r="I549" s="25">
        <f t="shared" si="131"/>
        <v>8</v>
      </c>
      <c r="J549" s="23">
        <f t="shared" si="135"/>
        <v>1.54</v>
      </c>
      <c r="K549" s="149">
        <f t="shared" si="136"/>
        <v>0.88</v>
      </c>
      <c r="L549" s="93">
        <f t="shared" si="137"/>
        <v>24270.2768</v>
      </c>
      <c r="M549" s="93">
        <f t="shared" si="138"/>
        <v>194162.2144</v>
      </c>
      <c r="N549" s="93">
        <f t="shared" si="139"/>
        <v>0</v>
      </c>
      <c r="O549" s="93">
        <f t="shared" si="140"/>
        <v>194162.2144</v>
      </c>
      <c r="P549" s="23" t="str">
        <f t="shared" si="141"/>
        <v>Нейрохирургия</v>
      </c>
      <c r="Q549" s="23">
        <f t="shared" si="142"/>
        <v>1.2</v>
      </c>
      <c r="R549" s="63" t="s">
        <v>497</v>
      </c>
      <c r="S549" s="23">
        <f t="shared" si="143"/>
        <v>12.32</v>
      </c>
    </row>
    <row r="550" spans="2:19" x14ac:dyDescent="0.25">
      <c r="B550" s="85">
        <v>150001</v>
      </c>
      <c r="C550" s="23" t="str">
        <f t="shared" si="132"/>
        <v>ГБУЗ "РКБ"</v>
      </c>
      <c r="D550" s="23" t="str">
        <f t="shared" si="133"/>
        <v>КС</v>
      </c>
      <c r="E550" s="55">
        <v>20171098</v>
      </c>
      <c r="F550" s="23" t="str">
        <f t="shared" si="134"/>
        <v>Переломы черепа, внутричерепная травма</v>
      </c>
      <c r="G550" s="19">
        <v>86</v>
      </c>
      <c r="H550" s="19">
        <v>24</v>
      </c>
      <c r="I550" s="25">
        <f t="shared" si="131"/>
        <v>110</v>
      </c>
      <c r="J550" s="23">
        <f t="shared" si="135"/>
        <v>1.54</v>
      </c>
      <c r="K550" s="149">
        <f t="shared" si="136"/>
        <v>1</v>
      </c>
      <c r="L550" s="93">
        <f t="shared" si="137"/>
        <v>27579.86</v>
      </c>
      <c r="M550" s="93">
        <f t="shared" si="138"/>
        <v>2371867.96</v>
      </c>
      <c r="N550" s="93">
        <f t="shared" si="139"/>
        <v>661916.64</v>
      </c>
      <c r="O550" s="93">
        <f t="shared" si="140"/>
        <v>3033784.6</v>
      </c>
      <c r="P550" s="23" t="str">
        <f t="shared" si="141"/>
        <v>Нейрохирургия</v>
      </c>
      <c r="Q550" s="23">
        <f t="shared" si="142"/>
        <v>1.2</v>
      </c>
      <c r="R550" s="63" t="s">
        <v>196</v>
      </c>
      <c r="S550" s="23">
        <f t="shared" si="143"/>
        <v>169.4</v>
      </c>
    </row>
    <row r="551" spans="2:19" ht="18.75" x14ac:dyDescent="0.3">
      <c r="B551" s="85">
        <v>150002</v>
      </c>
      <c r="C551" s="23" t="str">
        <f t="shared" si="132"/>
        <v>ГБУЗ "РДКБ"</v>
      </c>
      <c r="D551" s="23" t="str">
        <f t="shared" si="133"/>
        <v>КС</v>
      </c>
      <c r="E551" s="55">
        <v>20171098</v>
      </c>
      <c r="F551" s="23" t="str">
        <f t="shared" si="134"/>
        <v>Переломы черепа, внутричерепная травма</v>
      </c>
      <c r="G551" s="45">
        <v>70</v>
      </c>
      <c r="H551" s="45">
        <v>10</v>
      </c>
      <c r="I551" s="25">
        <f t="shared" si="131"/>
        <v>80</v>
      </c>
      <c r="J551" s="23">
        <f t="shared" si="135"/>
        <v>1.54</v>
      </c>
      <c r="K551" s="149">
        <f t="shared" si="136"/>
        <v>1</v>
      </c>
      <c r="L551" s="93">
        <f t="shared" si="137"/>
        <v>27579.86</v>
      </c>
      <c r="M551" s="93">
        <f t="shared" si="138"/>
        <v>1930590.2</v>
      </c>
      <c r="N551" s="93">
        <f t="shared" si="139"/>
        <v>275798.59999999998</v>
      </c>
      <c r="O551" s="93">
        <f t="shared" si="140"/>
        <v>2206388.7999999998</v>
      </c>
      <c r="P551" s="23" t="str">
        <f t="shared" si="141"/>
        <v>Нейрохирургия</v>
      </c>
      <c r="Q551" s="23">
        <f t="shared" si="142"/>
        <v>1.2</v>
      </c>
      <c r="R551" s="63" t="s">
        <v>196</v>
      </c>
      <c r="S551" s="23">
        <f t="shared" si="143"/>
        <v>123.2</v>
      </c>
    </row>
    <row r="552" spans="2:19" x14ac:dyDescent="0.25">
      <c r="B552" s="14">
        <v>150007</v>
      </c>
      <c r="C552" s="23" t="str">
        <f t="shared" si="132"/>
        <v>ГБУЗ "Алагирская ЦРБ"</v>
      </c>
      <c r="D552" s="23" t="str">
        <f t="shared" si="133"/>
        <v>КС</v>
      </c>
      <c r="E552" s="62">
        <v>20171098</v>
      </c>
      <c r="F552" s="23" t="str">
        <f t="shared" si="134"/>
        <v>Переломы черепа, внутричерепная травма</v>
      </c>
      <c r="G552" s="19">
        <v>7</v>
      </c>
      <c r="H552" s="19">
        <v>1</v>
      </c>
      <c r="I552" s="25">
        <f t="shared" si="131"/>
        <v>8</v>
      </c>
      <c r="J552" s="23">
        <f t="shared" si="135"/>
        <v>1.54</v>
      </c>
      <c r="K552" s="149">
        <f t="shared" si="136"/>
        <v>0.875</v>
      </c>
      <c r="L552" s="93">
        <f t="shared" si="137"/>
        <v>24132.377500000002</v>
      </c>
      <c r="M552" s="93">
        <f t="shared" si="138"/>
        <v>168926.64250000002</v>
      </c>
      <c r="N552" s="93">
        <f t="shared" si="139"/>
        <v>24132.377500000002</v>
      </c>
      <c r="O552" s="93">
        <f t="shared" si="140"/>
        <v>193059.02000000002</v>
      </c>
      <c r="P552" s="23" t="str">
        <f t="shared" si="141"/>
        <v>Нейрохирургия</v>
      </c>
      <c r="Q552" s="23">
        <f t="shared" si="142"/>
        <v>1.2</v>
      </c>
      <c r="R552" s="63" t="s">
        <v>360</v>
      </c>
      <c r="S552" s="23">
        <f t="shared" si="143"/>
        <v>12.32</v>
      </c>
    </row>
    <row r="553" spans="2:19" x14ac:dyDescent="0.25">
      <c r="B553" s="85">
        <v>150001</v>
      </c>
      <c r="C553" s="23" t="str">
        <f t="shared" si="132"/>
        <v>ГБУЗ "РКБ"</v>
      </c>
      <c r="D553" s="23" t="str">
        <f t="shared" si="133"/>
        <v>КС</v>
      </c>
      <c r="E553" s="55">
        <v>20171099</v>
      </c>
      <c r="F553" s="23" t="str">
        <f t="shared" si="134"/>
        <v>Операции на центральной нервной системе и головном мозге (уровень 1)</v>
      </c>
      <c r="G553" s="19">
        <v>8</v>
      </c>
      <c r="H553" s="19">
        <v>2</v>
      </c>
      <c r="I553" s="25">
        <f t="shared" si="131"/>
        <v>10</v>
      </c>
      <c r="J553" s="23">
        <f t="shared" si="135"/>
        <v>4.13</v>
      </c>
      <c r="K553" s="149">
        <f t="shared" si="136"/>
        <v>1</v>
      </c>
      <c r="L553" s="93">
        <f t="shared" si="137"/>
        <v>73964.17</v>
      </c>
      <c r="M553" s="93">
        <f t="shared" si="138"/>
        <v>591713.36</v>
      </c>
      <c r="N553" s="93">
        <f t="shared" si="139"/>
        <v>147928.34</v>
      </c>
      <c r="O553" s="93">
        <f t="shared" si="140"/>
        <v>739641.7</v>
      </c>
      <c r="P553" s="23" t="str">
        <f t="shared" si="141"/>
        <v>Нейрохирургия</v>
      </c>
      <c r="Q553" s="23">
        <f t="shared" si="142"/>
        <v>1.2</v>
      </c>
      <c r="R553" s="63" t="s">
        <v>196</v>
      </c>
      <c r="S553" s="23">
        <f t="shared" si="143"/>
        <v>41.3</v>
      </c>
    </row>
    <row r="554" spans="2:19" ht="18.75" x14ac:dyDescent="0.3">
      <c r="B554" s="85">
        <v>150002</v>
      </c>
      <c r="C554" s="23" t="str">
        <f t="shared" si="132"/>
        <v>ГБУЗ "РДКБ"</v>
      </c>
      <c r="D554" s="23" t="str">
        <f t="shared" si="133"/>
        <v>КС</v>
      </c>
      <c r="E554" s="55">
        <v>20171099</v>
      </c>
      <c r="F554" s="23" t="str">
        <f t="shared" si="134"/>
        <v>Операции на центральной нервной системе и головном мозге (уровень 1)</v>
      </c>
      <c r="G554" s="45">
        <v>50</v>
      </c>
      <c r="H554" s="45">
        <v>20</v>
      </c>
      <c r="I554" s="25">
        <f t="shared" si="131"/>
        <v>70</v>
      </c>
      <c r="J554" s="23">
        <f t="shared" si="135"/>
        <v>4.13</v>
      </c>
      <c r="K554" s="149">
        <f t="shared" si="136"/>
        <v>1</v>
      </c>
      <c r="L554" s="93">
        <f t="shared" si="137"/>
        <v>73964.17</v>
      </c>
      <c r="M554" s="93">
        <f t="shared" si="138"/>
        <v>3698208.5</v>
      </c>
      <c r="N554" s="93">
        <f t="shared" si="139"/>
        <v>1479283.4</v>
      </c>
      <c r="O554" s="93">
        <f t="shared" si="140"/>
        <v>5177491.9000000004</v>
      </c>
      <c r="P554" s="23" t="str">
        <f t="shared" si="141"/>
        <v>Нейрохирургия</v>
      </c>
      <c r="Q554" s="23">
        <f t="shared" si="142"/>
        <v>1.2</v>
      </c>
      <c r="R554" s="63" t="s">
        <v>196</v>
      </c>
      <c r="S554" s="23">
        <f t="shared" si="143"/>
        <v>289.09999999999997</v>
      </c>
    </row>
    <row r="555" spans="2:19" x14ac:dyDescent="0.25">
      <c r="B555" s="85">
        <v>150072</v>
      </c>
      <c r="C555" s="23" t="str">
        <f t="shared" si="132"/>
        <v>ФГБУ "СКММ центр МЗ РФ" (Беслан)</v>
      </c>
      <c r="D555" s="23" t="str">
        <f t="shared" si="133"/>
        <v>КС</v>
      </c>
      <c r="E555" s="60">
        <v>20171099</v>
      </c>
      <c r="F555" s="23" t="str">
        <f t="shared" si="134"/>
        <v>Операции на центральной нервной системе и головном мозге (уровень 1)</v>
      </c>
      <c r="G555" s="50">
        <v>7</v>
      </c>
      <c r="H555" s="50">
        <v>3</v>
      </c>
      <c r="I555" s="25">
        <f t="shared" si="131"/>
        <v>10</v>
      </c>
      <c r="J555" s="23">
        <f t="shared" si="135"/>
        <v>4.13</v>
      </c>
      <c r="K555" s="149">
        <f t="shared" si="136"/>
        <v>1.4</v>
      </c>
      <c r="L555" s="93">
        <f t="shared" si="137"/>
        <v>103549.83799999999</v>
      </c>
      <c r="M555" s="93">
        <f t="shared" si="138"/>
        <v>724848.86599999992</v>
      </c>
      <c r="N555" s="93">
        <f t="shared" si="139"/>
        <v>310649.51399999997</v>
      </c>
      <c r="O555" s="93">
        <f t="shared" si="140"/>
        <v>1035498.3799999999</v>
      </c>
      <c r="P555" s="23" t="str">
        <f t="shared" si="141"/>
        <v>Нейрохирургия</v>
      </c>
      <c r="Q555" s="23">
        <f t="shared" si="142"/>
        <v>1.2</v>
      </c>
      <c r="R555" s="44" t="s">
        <v>538</v>
      </c>
      <c r="S555" s="23">
        <f t="shared" si="143"/>
        <v>41.3</v>
      </c>
    </row>
    <row r="556" spans="2:19" x14ac:dyDescent="0.25">
      <c r="B556" s="85">
        <v>150001</v>
      </c>
      <c r="C556" s="23" t="str">
        <f t="shared" si="132"/>
        <v>ГБУЗ "РКБ"</v>
      </c>
      <c r="D556" s="23" t="str">
        <f t="shared" si="133"/>
        <v>КС</v>
      </c>
      <c r="E556" s="55">
        <v>20171100</v>
      </c>
      <c r="F556" s="23" t="str">
        <f t="shared" si="134"/>
        <v>Операции на центральной нервной системе и головном мозге (уровень 2)</v>
      </c>
      <c r="G556" s="19">
        <v>90</v>
      </c>
      <c r="H556" s="19">
        <v>25</v>
      </c>
      <c r="I556" s="25">
        <f t="shared" si="131"/>
        <v>115</v>
      </c>
      <c r="J556" s="23">
        <f t="shared" si="135"/>
        <v>5.82</v>
      </c>
      <c r="K556" s="149">
        <f t="shared" si="136"/>
        <v>1</v>
      </c>
      <c r="L556" s="93">
        <f t="shared" si="137"/>
        <v>104230.38</v>
      </c>
      <c r="M556" s="93">
        <f t="shared" si="138"/>
        <v>9380734.2000000011</v>
      </c>
      <c r="N556" s="93">
        <f t="shared" si="139"/>
        <v>2605759.5</v>
      </c>
      <c r="O556" s="93">
        <f t="shared" si="140"/>
        <v>11986493.700000001</v>
      </c>
      <c r="P556" s="23" t="str">
        <f t="shared" si="141"/>
        <v>Нейрохирургия</v>
      </c>
      <c r="Q556" s="23">
        <f t="shared" si="142"/>
        <v>1.2</v>
      </c>
      <c r="R556" s="63" t="s">
        <v>196</v>
      </c>
      <c r="S556" s="23">
        <f t="shared" si="143"/>
        <v>669.30000000000007</v>
      </c>
    </row>
    <row r="557" spans="2:19" ht="18.75" x14ac:dyDescent="0.3">
      <c r="B557" s="85">
        <v>150002</v>
      </c>
      <c r="C557" s="23" t="str">
        <f t="shared" si="132"/>
        <v>ГБУЗ "РДКБ"</v>
      </c>
      <c r="D557" s="23" t="str">
        <f t="shared" si="133"/>
        <v>КС</v>
      </c>
      <c r="E557" s="55">
        <v>20171100</v>
      </c>
      <c r="F557" s="23" t="str">
        <f t="shared" si="134"/>
        <v>Операции на центральной нервной системе и головном мозге (уровень 2)</v>
      </c>
      <c r="G557" s="45">
        <v>10</v>
      </c>
      <c r="H557" s="45">
        <v>5</v>
      </c>
      <c r="I557" s="25">
        <f t="shared" si="131"/>
        <v>15</v>
      </c>
      <c r="J557" s="23">
        <f t="shared" si="135"/>
        <v>5.82</v>
      </c>
      <c r="K557" s="149">
        <f t="shared" si="136"/>
        <v>1</v>
      </c>
      <c r="L557" s="93">
        <f t="shared" si="137"/>
        <v>104230.38</v>
      </c>
      <c r="M557" s="93">
        <f t="shared" si="138"/>
        <v>1042303.8</v>
      </c>
      <c r="N557" s="93">
        <f t="shared" si="139"/>
        <v>521151.9</v>
      </c>
      <c r="O557" s="93">
        <f t="shared" si="140"/>
        <v>1563455.7000000002</v>
      </c>
      <c r="P557" s="23" t="str">
        <f t="shared" si="141"/>
        <v>Нейрохирургия</v>
      </c>
      <c r="Q557" s="23">
        <f t="shared" si="142"/>
        <v>1.2</v>
      </c>
      <c r="R557" s="63" t="s">
        <v>196</v>
      </c>
      <c r="S557" s="23">
        <f t="shared" si="143"/>
        <v>87.300000000000011</v>
      </c>
    </row>
    <row r="558" spans="2:19" x14ac:dyDescent="0.25">
      <c r="B558" s="85">
        <v>150072</v>
      </c>
      <c r="C558" s="23" t="str">
        <f t="shared" si="132"/>
        <v>ФГБУ "СКММ центр МЗ РФ" (Беслан)</v>
      </c>
      <c r="D558" s="23" t="str">
        <f t="shared" si="133"/>
        <v>КС</v>
      </c>
      <c r="E558" s="60">
        <v>20171100</v>
      </c>
      <c r="F558" s="23" t="str">
        <f t="shared" si="134"/>
        <v>Операции на центральной нервной системе и головном мозге (уровень 2)</v>
      </c>
      <c r="G558" s="50">
        <v>20</v>
      </c>
      <c r="H558" s="50">
        <v>10</v>
      </c>
      <c r="I558" s="25">
        <f t="shared" si="131"/>
        <v>30</v>
      </c>
      <c r="J558" s="23">
        <f t="shared" si="135"/>
        <v>5.82</v>
      </c>
      <c r="K558" s="149">
        <f t="shared" si="136"/>
        <v>1.4</v>
      </c>
      <c r="L558" s="93">
        <f t="shared" si="137"/>
        <v>145922.53200000001</v>
      </c>
      <c r="M558" s="93">
        <f t="shared" si="138"/>
        <v>2918450.64</v>
      </c>
      <c r="N558" s="93">
        <f t="shared" si="139"/>
        <v>1459225.32</v>
      </c>
      <c r="O558" s="93">
        <f t="shared" si="140"/>
        <v>4377675.96</v>
      </c>
      <c r="P558" s="23" t="str">
        <f t="shared" si="141"/>
        <v>Нейрохирургия</v>
      </c>
      <c r="Q558" s="23">
        <f t="shared" si="142"/>
        <v>1.2</v>
      </c>
      <c r="R558" s="44" t="s">
        <v>538</v>
      </c>
      <c r="S558" s="23">
        <f t="shared" si="143"/>
        <v>174.60000000000002</v>
      </c>
    </row>
    <row r="559" spans="2:19" x14ac:dyDescent="0.25">
      <c r="B559" s="85">
        <v>150001</v>
      </c>
      <c r="C559" s="23" t="str">
        <f t="shared" si="132"/>
        <v>ГБУЗ "РКБ"</v>
      </c>
      <c r="D559" s="23" t="str">
        <f t="shared" si="133"/>
        <v>КС</v>
      </c>
      <c r="E559" s="55">
        <v>20171101</v>
      </c>
      <c r="F559" s="23" t="str">
        <f t="shared" si="134"/>
        <v>Операции на периферической нервной системе (уровень 1)</v>
      </c>
      <c r="G559" s="19">
        <v>4</v>
      </c>
      <c r="H559" s="19">
        <v>1</v>
      </c>
      <c r="I559" s="25">
        <f t="shared" si="131"/>
        <v>5</v>
      </c>
      <c r="J559" s="23">
        <f t="shared" si="135"/>
        <v>1.41</v>
      </c>
      <c r="K559" s="149">
        <f t="shared" si="136"/>
        <v>1</v>
      </c>
      <c r="L559" s="93">
        <f t="shared" si="137"/>
        <v>25251.69</v>
      </c>
      <c r="M559" s="93">
        <f t="shared" si="138"/>
        <v>101006.76</v>
      </c>
      <c r="N559" s="93">
        <f t="shared" si="139"/>
        <v>25251.69</v>
      </c>
      <c r="O559" s="93">
        <f t="shared" si="140"/>
        <v>126258.45</v>
      </c>
      <c r="P559" s="23" t="str">
        <f t="shared" si="141"/>
        <v>Нейрохирургия</v>
      </c>
      <c r="Q559" s="23">
        <f t="shared" si="142"/>
        <v>1.2</v>
      </c>
      <c r="R559" s="63" t="s">
        <v>196</v>
      </c>
      <c r="S559" s="23">
        <f t="shared" si="143"/>
        <v>7.05</v>
      </c>
    </row>
    <row r="560" spans="2:19" ht="18.75" x14ac:dyDescent="0.3">
      <c r="B560" s="85">
        <v>150002</v>
      </c>
      <c r="C560" s="23" t="str">
        <f t="shared" si="132"/>
        <v>ГБУЗ "РДКБ"</v>
      </c>
      <c r="D560" s="23" t="str">
        <f t="shared" si="133"/>
        <v>КС</v>
      </c>
      <c r="E560" s="55">
        <v>20171101</v>
      </c>
      <c r="F560" s="23" t="str">
        <f t="shared" si="134"/>
        <v>Операции на периферической нервной системе (уровень 1)</v>
      </c>
      <c r="G560" s="45">
        <v>3</v>
      </c>
      <c r="H560" s="45">
        <v>1</v>
      </c>
      <c r="I560" s="25">
        <f t="shared" si="131"/>
        <v>4</v>
      </c>
      <c r="J560" s="23">
        <f t="shared" si="135"/>
        <v>1.41</v>
      </c>
      <c r="K560" s="149">
        <f t="shared" si="136"/>
        <v>1</v>
      </c>
      <c r="L560" s="93">
        <f t="shared" si="137"/>
        <v>25251.69</v>
      </c>
      <c r="M560" s="93">
        <f t="shared" si="138"/>
        <v>75755.069999999992</v>
      </c>
      <c r="N560" s="93">
        <f t="shared" si="139"/>
        <v>25251.69</v>
      </c>
      <c r="O560" s="93">
        <f t="shared" si="140"/>
        <v>101006.76</v>
      </c>
      <c r="P560" s="23" t="str">
        <f t="shared" si="141"/>
        <v>Нейрохирургия</v>
      </c>
      <c r="Q560" s="23">
        <f t="shared" si="142"/>
        <v>1.2</v>
      </c>
      <c r="R560" s="63" t="s">
        <v>196</v>
      </c>
      <c r="S560" s="23">
        <f t="shared" si="143"/>
        <v>5.64</v>
      </c>
    </row>
    <row r="561" spans="2:19" x14ac:dyDescent="0.25">
      <c r="B561" s="85">
        <v>150001</v>
      </c>
      <c r="C561" s="23" t="str">
        <f t="shared" si="132"/>
        <v>ГБУЗ "РКБ"</v>
      </c>
      <c r="D561" s="23" t="str">
        <f t="shared" si="133"/>
        <v>КС</v>
      </c>
      <c r="E561" s="55">
        <v>20171102</v>
      </c>
      <c r="F561" s="23" t="str">
        <f t="shared" si="134"/>
        <v>Операции на периферической нервной системе (уровень 2)</v>
      </c>
      <c r="G561" s="19">
        <v>8</v>
      </c>
      <c r="H561" s="19">
        <v>2</v>
      </c>
      <c r="I561" s="25">
        <f t="shared" si="131"/>
        <v>10</v>
      </c>
      <c r="J561" s="23">
        <f t="shared" si="135"/>
        <v>2.19</v>
      </c>
      <c r="K561" s="149">
        <f t="shared" si="136"/>
        <v>1</v>
      </c>
      <c r="L561" s="93">
        <f t="shared" si="137"/>
        <v>39220.71</v>
      </c>
      <c r="M561" s="93">
        <f t="shared" si="138"/>
        <v>313765.68</v>
      </c>
      <c r="N561" s="93">
        <f t="shared" si="139"/>
        <v>78441.42</v>
      </c>
      <c r="O561" s="93">
        <f t="shared" si="140"/>
        <v>392207.1</v>
      </c>
      <c r="P561" s="23" t="str">
        <f t="shared" si="141"/>
        <v>Нейрохирургия</v>
      </c>
      <c r="Q561" s="23">
        <f t="shared" si="142"/>
        <v>1.2</v>
      </c>
      <c r="R561" s="63" t="s">
        <v>196</v>
      </c>
      <c r="S561" s="23">
        <f t="shared" si="143"/>
        <v>21.9</v>
      </c>
    </row>
    <row r="562" spans="2:19" ht="18.75" x14ac:dyDescent="0.3">
      <c r="B562" s="85">
        <v>150002</v>
      </c>
      <c r="C562" s="23" t="str">
        <f t="shared" si="132"/>
        <v>ГБУЗ "РДКБ"</v>
      </c>
      <c r="D562" s="23" t="str">
        <f t="shared" si="133"/>
        <v>КС</v>
      </c>
      <c r="E562" s="55">
        <v>20171102</v>
      </c>
      <c r="F562" s="23" t="str">
        <f t="shared" si="134"/>
        <v>Операции на периферической нервной системе (уровень 2)</v>
      </c>
      <c r="G562" s="45">
        <v>2</v>
      </c>
      <c r="H562" s="45">
        <v>1</v>
      </c>
      <c r="I562" s="25">
        <f t="shared" si="131"/>
        <v>3</v>
      </c>
      <c r="J562" s="23">
        <f t="shared" si="135"/>
        <v>2.19</v>
      </c>
      <c r="K562" s="149">
        <f t="shared" si="136"/>
        <v>1</v>
      </c>
      <c r="L562" s="93">
        <f t="shared" si="137"/>
        <v>39220.71</v>
      </c>
      <c r="M562" s="93">
        <f t="shared" si="138"/>
        <v>78441.42</v>
      </c>
      <c r="N562" s="93">
        <f t="shared" si="139"/>
        <v>39220.71</v>
      </c>
      <c r="O562" s="93">
        <f t="shared" si="140"/>
        <v>117662.13</v>
      </c>
      <c r="P562" s="23" t="str">
        <f t="shared" si="141"/>
        <v>Нейрохирургия</v>
      </c>
      <c r="Q562" s="23">
        <f t="shared" si="142"/>
        <v>1.2</v>
      </c>
      <c r="R562" s="63" t="s">
        <v>196</v>
      </c>
      <c r="S562" s="23">
        <f t="shared" si="143"/>
        <v>6.57</v>
      </c>
    </row>
    <row r="563" spans="2:19" ht="18.75" x14ac:dyDescent="0.3">
      <c r="B563" s="85">
        <v>150002</v>
      </c>
      <c r="C563" s="23" t="str">
        <f t="shared" si="132"/>
        <v>ГБУЗ "РДКБ"</v>
      </c>
      <c r="D563" s="23" t="str">
        <f t="shared" si="133"/>
        <v>КС</v>
      </c>
      <c r="E563" s="55">
        <v>20171103</v>
      </c>
      <c r="F563" s="23" t="str">
        <f t="shared" si="134"/>
        <v>Операции на периферической нервной системе (уровень 3)</v>
      </c>
      <c r="G563" s="45">
        <v>1</v>
      </c>
      <c r="H563" s="45">
        <v>1</v>
      </c>
      <c r="I563" s="25">
        <f t="shared" si="131"/>
        <v>2</v>
      </c>
      <c r="J563" s="23">
        <f t="shared" si="135"/>
        <v>2.42</v>
      </c>
      <c r="K563" s="149">
        <f t="shared" si="136"/>
        <v>1</v>
      </c>
      <c r="L563" s="93">
        <f t="shared" si="137"/>
        <v>43339.78</v>
      </c>
      <c r="M563" s="93">
        <f t="shared" si="138"/>
        <v>43339.78</v>
      </c>
      <c r="N563" s="93">
        <f t="shared" si="139"/>
        <v>43339.78</v>
      </c>
      <c r="O563" s="93">
        <f t="shared" si="140"/>
        <v>86679.56</v>
      </c>
      <c r="P563" s="23" t="str">
        <f t="shared" si="141"/>
        <v>Нейрохирургия</v>
      </c>
      <c r="Q563" s="23">
        <f t="shared" si="142"/>
        <v>1.2</v>
      </c>
      <c r="R563" s="63" t="s">
        <v>196</v>
      </c>
      <c r="S563" s="23">
        <f t="shared" si="143"/>
        <v>4.84</v>
      </c>
    </row>
    <row r="564" spans="2:19" x14ac:dyDescent="0.25">
      <c r="B564" s="85">
        <v>150072</v>
      </c>
      <c r="C564" s="23" t="str">
        <f t="shared" si="132"/>
        <v>ФГБУ "СКММ центр МЗ РФ" (Беслан)</v>
      </c>
      <c r="D564" s="23" t="str">
        <f t="shared" si="133"/>
        <v>КС</v>
      </c>
      <c r="E564" s="60">
        <v>20171103</v>
      </c>
      <c r="F564" s="23" t="str">
        <f t="shared" si="134"/>
        <v>Операции на периферической нервной системе (уровень 3)</v>
      </c>
      <c r="G564" s="50">
        <v>7</v>
      </c>
      <c r="H564" s="50">
        <v>3</v>
      </c>
      <c r="I564" s="25">
        <f t="shared" si="131"/>
        <v>10</v>
      </c>
      <c r="J564" s="23">
        <f t="shared" si="135"/>
        <v>2.42</v>
      </c>
      <c r="K564" s="149">
        <f t="shared" si="136"/>
        <v>1.4</v>
      </c>
      <c r="L564" s="93">
        <f t="shared" si="137"/>
        <v>60675.691999999995</v>
      </c>
      <c r="M564" s="93">
        <f t="shared" si="138"/>
        <v>424729.84399999998</v>
      </c>
      <c r="N564" s="93">
        <f t="shared" si="139"/>
        <v>182027.076</v>
      </c>
      <c r="O564" s="93">
        <f t="shared" si="140"/>
        <v>606756.91999999993</v>
      </c>
      <c r="P564" s="23" t="str">
        <f t="shared" si="141"/>
        <v>Нейрохирургия</v>
      </c>
      <c r="Q564" s="23">
        <f t="shared" si="142"/>
        <v>1.2</v>
      </c>
      <c r="R564" s="44" t="s">
        <v>538</v>
      </c>
      <c r="S564" s="23">
        <f t="shared" si="143"/>
        <v>24.2</v>
      </c>
    </row>
    <row r="565" spans="2:19" x14ac:dyDescent="0.25">
      <c r="B565" s="85">
        <v>150112</v>
      </c>
      <c r="C565" s="23" t="str">
        <f t="shared" si="132"/>
        <v>ГБУЗ "Моздокская ЦРБ"</v>
      </c>
      <c r="D565" s="23" t="str">
        <f t="shared" si="133"/>
        <v>КС</v>
      </c>
      <c r="E565" s="55">
        <v>20171104</v>
      </c>
      <c r="F565" s="23" t="str">
        <f t="shared" si="134"/>
        <v>Доброкачественные новообразования нервной системы</v>
      </c>
      <c r="G565" s="19">
        <v>20</v>
      </c>
      <c r="H565" s="19"/>
      <c r="I565" s="25">
        <f t="shared" si="131"/>
        <v>20</v>
      </c>
      <c r="J565" s="23">
        <f t="shared" si="135"/>
        <v>1.02</v>
      </c>
      <c r="K565" s="149">
        <f t="shared" si="136"/>
        <v>0.88</v>
      </c>
      <c r="L565" s="93">
        <f t="shared" si="137"/>
        <v>16075.118400000001</v>
      </c>
      <c r="M565" s="93">
        <f t="shared" si="138"/>
        <v>321502.36800000002</v>
      </c>
      <c r="N565" s="93">
        <f t="shared" si="139"/>
        <v>0</v>
      </c>
      <c r="O565" s="93">
        <f t="shared" si="140"/>
        <v>321502.36800000002</v>
      </c>
      <c r="P565" s="23" t="str">
        <f t="shared" si="141"/>
        <v>Нейрохирургия</v>
      </c>
      <c r="Q565" s="23">
        <f t="shared" si="142"/>
        <v>1.2</v>
      </c>
      <c r="R565" s="63" t="s">
        <v>178</v>
      </c>
      <c r="S565" s="23">
        <f t="shared" si="143"/>
        <v>20.399999999999999</v>
      </c>
    </row>
    <row r="566" spans="2:19" x14ac:dyDescent="0.25">
      <c r="B566" s="85">
        <v>150001</v>
      </c>
      <c r="C566" s="23" t="str">
        <f t="shared" si="132"/>
        <v>ГБУЗ "РКБ"</v>
      </c>
      <c r="D566" s="23" t="str">
        <f t="shared" si="133"/>
        <v>КС</v>
      </c>
      <c r="E566" s="55">
        <v>20171104</v>
      </c>
      <c r="F566" s="23" t="str">
        <f t="shared" si="134"/>
        <v>Доброкачественные новообразования нервной системы</v>
      </c>
      <c r="G566" s="19">
        <v>4</v>
      </c>
      <c r="H566" s="19">
        <v>1</v>
      </c>
      <c r="I566" s="25">
        <f t="shared" si="131"/>
        <v>5</v>
      </c>
      <c r="J566" s="23">
        <f t="shared" si="135"/>
        <v>1.02</v>
      </c>
      <c r="K566" s="149">
        <f t="shared" si="136"/>
        <v>1</v>
      </c>
      <c r="L566" s="93">
        <f t="shared" si="137"/>
        <v>18267.18</v>
      </c>
      <c r="M566" s="93">
        <f t="shared" si="138"/>
        <v>73068.72</v>
      </c>
      <c r="N566" s="93">
        <f t="shared" si="139"/>
        <v>18267.18</v>
      </c>
      <c r="O566" s="93">
        <f t="shared" si="140"/>
        <v>91335.9</v>
      </c>
      <c r="P566" s="23" t="str">
        <f t="shared" si="141"/>
        <v>Нейрохирургия</v>
      </c>
      <c r="Q566" s="23">
        <f t="shared" si="142"/>
        <v>1.2</v>
      </c>
      <c r="R566" s="63" t="s">
        <v>178</v>
      </c>
      <c r="S566" s="23">
        <f t="shared" si="143"/>
        <v>5.0999999999999996</v>
      </c>
    </row>
    <row r="567" spans="2:19" x14ac:dyDescent="0.25">
      <c r="B567" s="85">
        <v>150001</v>
      </c>
      <c r="C567" s="23" t="str">
        <f t="shared" si="132"/>
        <v>ГБУЗ "РКБ"</v>
      </c>
      <c r="D567" s="23" t="str">
        <f t="shared" si="133"/>
        <v>КС</v>
      </c>
      <c r="E567" s="55">
        <v>20171104</v>
      </c>
      <c r="F567" s="23" t="str">
        <f t="shared" si="134"/>
        <v>Доброкачественные новообразования нервной системы</v>
      </c>
      <c r="G567" s="19">
        <v>8</v>
      </c>
      <c r="H567" s="19">
        <v>2</v>
      </c>
      <c r="I567" s="25">
        <f t="shared" si="131"/>
        <v>10</v>
      </c>
      <c r="J567" s="23">
        <f t="shared" si="135"/>
        <v>1.02</v>
      </c>
      <c r="K567" s="149">
        <f t="shared" si="136"/>
        <v>1</v>
      </c>
      <c r="L567" s="93">
        <f t="shared" si="137"/>
        <v>18267.18</v>
      </c>
      <c r="M567" s="93">
        <f t="shared" si="138"/>
        <v>146137.44</v>
      </c>
      <c r="N567" s="93">
        <f t="shared" si="139"/>
        <v>36534.36</v>
      </c>
      <c r="O567" s="93">
        <f t="shared" si="140"/>
        <v>182671.8</v>
      </c>
      <c r="P567" s="23" t="str">
        <f t="shared" si="141"/>
        <v>Нейрохирургия</v>
      </c>
      <c r="Q567" s="23">
        <f t="shared" si="142"/>
        <v>1.2</v>
      </c>
      <c r="R567" s="63" t="s">
        <v>196</v>
      </c>
      <c r="S567" s="23">
        <f t="shared" si="143"/>
        <v>10.199999999999999</v>
      </c>
    </row>
    <row r="568" spans="2:19" ht="18.75" x14ac:dyDescent="0.3">
      <c r="B568" s="85">
        <v>150002</v>
      </c>
      <c r="C568" s="23" t="str">
        <f t="shared" si="132"/>
        <v>ГБУЗ "РДКБ"</v>
      </c>
      <c r="D568" s="23" t="str">
        <f t="shared" si="133"/>
        <v>КС</v>
      </c>
      <c r="E568" s="55">
        <v>20171104</v>
      </c>
      <c r="F568" s="23" t="str">
        <f t="shared" si="134"/>
        <v>Доброкачественные новообразования нервной системы</v>
      </c>
      <c r="G568" s="45">
        <v>5</v>
      </c>
      <c r="H568" s="45">
        <v>5</v>
      </c>
      <c r="I568" s="25">
        <f t="shared" si="131"/>
        <v>10</v>
      </c>
      <c r="J568" s="23">
        <f t="shared" si="135"/>
        <v>1.02</v>
      </c>
      <c r="K568" s="149">
        <f t="shared" si="136"/>
        <v>1</v>
      </c>
      <c r="L568" s="93">
        <f t="shared" si="137"/>
        <v>18267.18</v>
      </c>
      <c r="M568" s="93">
        <f t="shared" si="138"/>
        <v>91335.9</v>
      </c>
      <c r="N568" s="93">
        <f t="shared" si="139"/>
        <v>91335.9</v>
      </c>
      <c r="O568" s="93">
        <f t="shared" si="140"/>
        <v>182671.8</v>
      </c>
      <c r="P568" s="23" t="str">
        <f t="shared" si="141"/>
        <v>Нейрохирургия</v>
      </c>
      <c r="Q568" s="23">
        <f t="shared" si="142"/>
        <v>1.2</v>
      </c>
      <c r="R568" s="63" t="s">
        <v>196</v>
      </c>
      <c r="S568" s="23">
        <f t="shared" si="143"/>
        <v>10.199999999999999</v>
      </c>
    </row>
    <row r="569" spans="2:19" x14ac:dyDescent="0.25">
      <c r="B569" s="85">
        <v>150072</v>
      </c>
      <c r="C569" s="23" t="str">
        <f t="shared" si="132"/>
        <v>ФГБУ "СКММ центр МЗ РФ" (Беслан)</v>
      </c>
      <c r="D569" s="23" t="str">
        <f t="shared" si="133"/>
        <v>КС</v>
      </c>
      <c r="E569" s="60">
        <v>20171104</v>
      </c>
      <c r="F569" s="23" t="str">
        <f t="shared" si="134"/>
        <v>Доброкачественные новообразования нервной системы</v>
      </c>
      <c r="G569" s="50">
        <v>3</v>
      </c>
      <c r="H569" s="50">
        <v>2</v>
      </c>
      <c r="I569" s="25">
        <f t="shared" si="131"/>
        <v>5</v>
      </c>
      <c r="J569" s="23">
        <f t="shared" si="135"/>
        <v>1.02</v>
      </c>
      <c r="K569" s="149">
        <f t="shared" si="136"/>
        <v>1.4</v>
      </c>
      <c r="L569" s="93">
        <f t="shared" si="137"/>
        <v>25574.052</v>
      </c>
      <c r="M569" s="93">
        <f t="shared" si="138"/>
        <v>76722.156000000003</v>
      </c>
      <c r="N569" s="93">
        <f t="shared" si="139"/>
        <v>51148.103999999999</v>
      </c>
      <c r="O569" s="93">
        <f t="shared" si="140"/>
        <v>127870.26000000001</v>
      </c>
      <c r="P569" s="23" t="str">
        <f t="shared" si="141"/>
        <v>Нейрохирургия</v>
      </c>
      <c r="Q569" s="23">
        <f t="shared" si="142"/>
        <v>1.2</v>
      </c>
      <c r="R569" s="44" t="s">
        <v>538</v>
      </c>
      <c r="S569" s="23">
        <f t="shared" si="143"/>
        <v>5.0999999999999996</v>
      </c>
    </row>
    <row r="570" spans="2:19" x14ac:dyDescent="0.25">
      <c r="B570" s="85">
        <v>150001</v>
      </c>
      <c r="C570" s="23" t="str">
        <f t="shared" ref="C570:C593" si="144">IF(B570&gt;0,VLOOKUP(B570,LPU,2,0),"")</f>
        <v>ГБУЗ "РКБ"</v>
      </c>
      <c r="D570" s="23" t="str">
        <f t="shared" ref="D570:D593" si="145">IF(E570&gt;0,VLOOKUP(E570,KSG,6,0),"")</f>
        <v>КС</v>
      </c>
      <c r="E570" s="55">
        <v>20171105</v>
      </c>
      <c r="F570" s="23" t="str">
        <f t="shared" ref="F570:F593" si="146">IF(E570&gt;0,VLOOKUP(E570,KSG,2,0),"")</f>
        <v>Малая масса тела при рождении, недоношенность</v>
      </c>
      <c r="G570" s="19">
        <v>65</v>
      </c>
      <c r="H570" s="19">
        <v>15</v>
      </c>
      <c r="I570" s="25">
        <f t="shared" ref="I570:I593" si="147">G570+H570</f>
        <v>80</v>
      </c>
      <c r="J570" s="23">
        <f t="shared" ref="J570:J593" si="148">IF(E570&gt;0,VLOOKUP(E570,KSG,3,0),"")</f>
        <v>4.21</v>
      </c>
      <c r="K570" s="149">
        <f t="shared" ref="K570:K593" si="149">IF(VLOOKUP(E570,KSG,7,0)=1,IF(D570="КС",VLOOKUP(B570,LPU,3,0),VLOOKUP(B570,LPU,4,0)),1)</f>
        <v>1</v>
      </c>
      <c r="L570" s="93">
        <f t="shared" ref="L570:L593" si="150">IF(D570="КС",K570*J570*$D$2,K570*J570*$D$3)</f>
        <v>75396.89</v>
      </c>
      <c r="M570" s="93">
        <f t="shared" ref="M570:M593" si="151">L570*G570</f>
        <v>4900797.8499999996</v>
      </c>
      <c r="N570" s="93">
        <f t="shared" ref="N570:N593" si="152">L570*H570</f>
        <v>1130953.3500000001</v>
      </c>
      <c r="O570" s="93">
        <f t="shared" ref="O570:O593" si="153">M570+N570</f>
        <v>6031751.1999999993</v>
      </c>
      <c r="P570" s="23" t="str">
        <f t="shared" ref="P570:P593" si="154">IF(E570&gt;0,VLOOKUP(E570,KSG,4,0),"")</f>
        <v>Неонатология</v>
      </c>
      <c r="Q570" s="23">
        <f t="shared" ref="Q570:Q593" si="155">IF(E570&gt;0,VLOOKUP(E570,KSG,5,0),"")</f>
        <v>2.96</v>
      </c>
      <c r="R570" s="63" t="s">
        <v>209</v>
      </c>
      <c r="S570" s="23">
        <f t="shared" ref="S570:S593" si="156">I570*J570</f>
        <v>336.8</v>
      </c>
    </row>
    <row r="571" spans="2:19" x14ac:dyDescent="0.25">
      <c r="B571" s="85">
        <v>150001</v>
      </c>
      <c r="C571" s="23" t="str">
        <f t="shared" si="144"/>
        <v>ГБУЗ "РКБ"</v>
      </c>
      <c r="D571" s="23" t="str">
        <f t="shared" si="145"/>
        <v>КС</v>
      </c>
      <c r="E571" s="55">
        <v>20171107</v>
      </c>
      <c r="F571" s="23" t="str">
        <f t="shared" si="146"/>
        <v>Лечение новорожденных с тяжелой патологией с применением аппаратных методов поддержки или замещения витальных функций</v>
      </c>
      <c r="G571" s="19">
        <v>0</v>
      </c>
      <c r="H571" s="19">
        <v>0</v>
      </c>
      <c r="I571" s="25">
        <f t="shared" si="147"/>
        <v>0</v>
      </c>
      <c r="J571" s="23">
        <f t="shared" si="148"/>
        <v>7.4</v>
      </c>
      <c r="K571" s="149">
        <f t="shared" si="149"/>
        <v>1</v>
      </c>
      <c r="L571" s="93">
        <f t="shared" si="150"/>
        <v>132526.6</v>
      </c>
      <c r="M571" s="93">
        <f t="shared" si="151"/>
        <v>0</v>
      </c>
      <c r="N571" s="93">
        <f t="shared" si="152"/>
        <v>0</v>
      </c>
      <c r="O571" s="93">
        <f t="shared" si="153"/>
        <v>0</v>
      </c>
      <c r="P571" s="23" t="str">
        <f t="shared" si="154"/>
        <v>Неонатология</v>
      </c>
      <c r="Q571" s="23">
        <f t="shared" si="155"/>
        <v>2.96</v>
      </c>
      <c r="R571" s="63" t="s">
        <v>209</v>
      </c>
      <c r="S571" s="23">
        <f t="shared" si="156"/>
        <v>0</v>
      </c>
    </row>
    <row r="572" spans="2:19" x14ac:dyDescent="0.25">
      <c r="B572" s="85">
        <v>150001</v>
      </c>
      <c r="C572" s="23" t="str">
        <f t="shared" si="144"/>
        <v>ГБУЗ "РКБ"</v>
      </c>
      <c r="D572" s="23" t="str">
        <f t="shared" si="145"/>
        <v>КС</v>
      </c>
      <c r="E572" s="55">
        <v>20171108</v>
      </c>
      <c r="F572" s="23" t="str">
        <f t="shared" si="146"/>
        <v>Геморрагические и гемолитические нарушения у новорожденных</v>
      </c>
      <c r="G572" s="19">
        <v>27</v>
      </c>
      <c r="H572" s="19">
        <v>8</v>
      </c>
      <c r="I572" s="25">
        <f t="shared" si="147"/>
        <v>35</v>
      </c>
      <c r="J572" s="23">
        <f t="shared" si="148"/>
        <v>1.92</v>
      </c>
      <c r="K572" s="149">
        <f t="shared" si="149"/>
        <v>1</v>
      </c>
      <c r="L572" s="93">
        <f t="shared" si="150"/>
        <v>34385.279999999999</v>
      </c>
      <c r="M572" s="93">
        <f t="shared" si="151"/>
        <v>928402.55999999994</v>
      </c>
      <c r="N572" s="93">
        <f t="shared" si="152"/>
        <v>275082.23999999999</v>
      </c>
      <c r="O572" s="93">
        <f t="shared" si="153"/>
        <v>1203484.7999999998</v>
      </c>
      <c r="P572" s="23" t="str">
        <f t="shared" si="154"/>
        <v>Неонатология</v>
      </c>
      <c r="Q572" s="23">
        <f t="shared" si="155"/>
        <v>2.96</v>
      </c>
      <c r="R572" s="63" t="s">
        <v>209</v>
      </c>
      <c r="S572" s="23">
        <f t="shared" si="156"/>
        <v>67.2</v>
      </c>
    </row>
    <row r="573" spans="2:19" x14ac:dyDescent="0.25">
      <c r="B573" s="85">
        <v>150001</v>
      </c>
      <c r="C573" s="23" t="str">
        <f t="shared" si="144"/>
        <v>ГБУЗ "РКБ"</v>
      </c>
      <c r="D573" s="23" t="str">
        <f t="shared" si="145"/>
        <v>КС</v>
      </c>
      <c r="E573" s="55">
        <v>20171109</v>
      </c>
      <c r="F573" s="23" t="str">
        <f t="shared" si="146"/>
        <v>Другие нарушения, возникшие в перинатальном периоде (уровень 1)</v>
      </c>
      <c r="G573" s="19">
        <v>92</v>
      </c>
      <c r="H573" s="19">
        <v>18</v>
      </c>
      <c r="I573" s="25">
        <f t="shared" si="147"/>
        <v>110</v>
      </c>
      <c r="J573" s="23">
        <f t="shared" si="148"/>
        <v>1.39</v>
      </c>
      <c r="K573" s="149">
        <f t="shared" si="149"/>
        <v>1</v>
      </c>
      <c r="L573" s="93">
        <f t="shared" si="150"/>
        <v>24893.51</v>
      </c>
      <c r="M573" s="93">
        <f t="shared" si="151"/>
        <v>2290202.92</v>
      </c>
      <c r="N573" s="93">
        <f t="shared" si="152"/>
        <v>448083.18</v>
      </c>
      <c r="O573" s="93">
        <f t="shared" si="153"/>
        <v>2738286.1</v>
      </c>
      <c r="P573" s="23" t="str">
        <f t="shared" si="154"/>
        <v>Неонатология</v>
      </c>
      <c r="Q573" s="23">
        <f t="shared" si="155"/>
        <v>2.96</v>
      </c>
      <c r="R573" s="63" t="s">
        <v>209</v>
      </c>
      <c r="S573" s="23">
        <f t="shared" si="156"/>
        <v>152.89999999999998</v>
      </c>
    </row>
    <row r="574" spans="2:19" x14ac:dyDescent="0.25">
      <c r="B574" s="85">
        <v>150001</v>
      </c>
      <c r="C574" s="23" t="str">
        <f t="shared" si="144"/>
        <v>ГБУЗ "РКБ"</v>
      </c>
      <c r="D574" s="23" t="str">
        <f t="shared" si="145"/>
        <v>КС</v>
      </c>
      <c r="E574" s="55">
        <v>20171110</v>
      </c>
      <c r="F574" s="23" t="str">
        <f t="shared" si="146"/>
        <v>Другие нарушения, возникшие в перинатальном периоде (уровень 2)</v>
      </c>
      <c r="G574" s="19">
        <v>90</v>
      </c>
      <c r="H574" s="19">
        <v>25</v>
      </c>
      <c r="I574" s="25">
        <f t="shared" si="147"/>
        <v>115</v>
      </c>
      <c r="J574" s="23">
        <f t="shared" si="148"/>
        <v>1.89</v>
      </c>
      <c r="K574" s="149">
        <f t="shared" si="149"/>
        <v>1</v>
      </c>
      <c r="L574" s="93">
        <f t="shared" si="150"/>
        <v>33848.009999999995</v>
      </c>
      <c r="M574" s="93">
        <f t="shared" si="151"/>
        <v>3046320.8999999994</v>
      </c>
      <c r="N574" s="93">
        <f t="shared" si="152"/>
        <v>846200.24999999988</v>
      </c>
      <c r="O574" s="93">
        <f t="shared" si="153"/>
        <v>3892521.1499999994</v>
      </c>
      <c r="P574" s="23" t="str">
        <f t="shared" si="154"/>
        <v>Неонатология</v>
      </c>
      <c r="Q574" s="23">
        <f t="shared" si="155"/>
        <v>2.96</v>
      </c>
      <c r="R574" s="63" t="s">
        <v>209</v>
      </c>
      <c r="S574" s="23">
        <f t="shared" si="156"/>
        <v>217.35</v>
      </c>
    </row>
    <row r="575" spans="2:19" x14ac:dyDescent="0.25">
      <c r="B575" s="85">
        <v>150001</v>
      </c>
      <c r="C575" s="23" t="str">
        <f t="shared" si="144"/>
        <v>ГБУЗ "РКБ"</v>
      </c>
      <c r="D575" s="23" t="str">
        <f t="shared" si="145"/>
        <v>КС</v>
      </c>
      <c r="E575" s="55">
        <v>20171111</v>
      </c>
      <c r="F575" s="23" t="str">
        <f t="shared" si="146"/>
        <v>Другие нарушения, возникшие в перинатальном периоде (уровень 3)</v>
      </c>
      <c r="G575" s="19">
        <v>39</v>
      </c>
      <c r="H575" s="19">
        <v>11</v>
      </c>
      <c r="I575" s="25">
        <f t="shared" si="147"/>
        <v>50</v>
      </c>
      <c r="J575" s="23">
        <f t="shared" si="148"/>
        <v>2.56</v>
      </c>
      <c r="K575" s="149">
        <f t="shared" si="149"/>
        <v>1</v>
      </c>
      <c r="L575" s="93">
        <f t="shared" si="150"/>
        <v>45847.040000000001</v>
      </c>
      <c r="M575" s="93">
        <f t="shared" si="151"/>
        <v>1788034.56</v>
      </c>
      <c r="N575" s="93">
        <f t="shared" si="152"/>
        <v>504317.44</v>
      </c>
      <c r="O575" s="93">
        <f t="shared" si="153"/>
        <v>2292352</v>
      </c>
      <c r="P575" s="23" t="str">
        <f t="shared" si="154"/>
        <v>Неонатология</v>
      </c>
      <c r="Q575" s="23">
        <f t="shared" si="155"/>
        <v>2.96</v>
      </c>
      <c r="R575" s="63" t="s">
        <v>209</v>
      </c>
      <c r="S575" s="23">
        <f t="shared" si="156"/>
        <v>128</v>
      </c>
    </row>
    <row r="576" spans="2:19" ht="18.75" x14ac:dyDescent="0.3">
      <c r="B576" s="85">
        <v>150002</v>
      </c>
      <c r="C576" s="23" t="str">
        <f t="shared" si="144"/>
        <v>ГБУЗ "РДКБ"</v>
      </c>
      <c r="D576" s="23" t="str">
        <f t="shared" si="145"/>
        <v>КС</v>
      </c>
      <c r="E576" s="55">
        <v>20171105</v>
      </c>
      <c r="F576" s="23" t="str">
        <f t="shared" si="146"/>
        <v>Малая масса тела при рождении, недоношенность</v>
      </c>
      <c r="G576" s="45">
        <v>75</v>
      </c>
      <c r="H576" s="45">
        <v>5</v>
      </c>
      <c r="I576" s="25">
        <f t="shared" si="147"/>
        <v>80</v>
      </c>
      <c r="J576" s="23">
        <f t="shared" si="148"/>
        <v>4.21</v>
      </c>
      <c r="K576" s="149">
        <f t="shared" si="149"/>
        <v>1</v>
      </c>
      <c r="L576" s="93">
        <f t="shared" si="150"/>
        <v>75396.89</v>
      </c>
      <c r="M576" s="93">
        <f t="shared" si="151"/>
        <v>5654766.75</v>
      </c>
      <c r="N576" s="93">
        <f t="shared" si="152"/>
        <v>376984.45</v>
      </c>
      <c r="O576" s="93">
        <f t="shared" si="153"/>
        <v>6031751.2000000002</v>
      </c>
      <c r="P576" s="23" t="str">
        <f t="shared" si="154"/>
        <v>Неонатология</v>
      </c>
      <c r="Q576" s="23">
        <f t="shared" si="155"/>
        <v>2.96</v>
      </c>
      <c r="R576" s="63" t="s">
        <v>209</v>
      </c>
      <c r="S576" s="23">
        <f t="shared" si="156"/>
        <v>336.8</v>
      </c>
    </row>
    <row r="577" spans="1:19" ht="18.75" x14ac:dyDescent="0.3">
      <c r="B577" s="85">
        <v>150002</v>
      </c>
      <c r="C577" s="23" t="str">
        <f t="shared" si="144"/>
        <v>ГБУЗ "РДКБ"</v>
      </c>
      <c r="D577" s="23" t="str">
        <f t="shared" si="145"/>
        <v>КС</v>
      </c>
      <c r="E577" s="55">
        <v>20171106</v>
      </c>
      <c r="F577" s="23" t="str">
        <f t="shared" si="146"/>
        <v>Крайне малая масса тела при рождении, крайняя незрелость</v>
      </c>
      <c r="G577" s="45">
        <v>60</v>
      </c>
      <c r="H577" s="45">
        <v>2</v>
      </c>
      <c r="I577" s="25">
        <f t="shared" si="147"/>
        <v>62</v>
      </c>
      <c r="J577" s="23">
        <f t="shared" si="148"/>
        <v>16.02</v>
      </c>
      <c r="K577" s="149">
        <f t="shared" si="149"/>
        <v>1</v>
      </c>
      <c r="L577" s="93">
        <f t="shared" si="150"/>
        <v>286902.18</v>
      </c>
      <c r="M577" s="93">
        <f t="shared" si="151"/>
        <v>17214130.800000001</v>
      </c>
      <c r="N577" s="93">
        <f t="shared" si="152"/>
        <v>573804.36</v>
      </c>
      <c r="O577" s="93">
        <f t="shared" si="153"/>
        <v>17787935.16</v>
      </c>
      <c r="P577" s="23" t="str">
        <f t="shared" si="154"/>
        <v>Неонатология</v>
      </c>
      <c r="Q577" s="23">
        <f t="shared" si="155"/>
        <v>2.96</v>
      </c>
      <c r="R577" s="63" t="s">
        <v>209</v>
      </c>
      <c r="S577" s="23">
        <f t="shared" si="156"/>
        <v>993.24</v>
      </c>
    </row>
    <row r="578" spans="1:19" ht="18.75" x14ac:dyDescent="0.3">
      <c r="B578" s="85">
        <v>150002</v>
      </c>
      <c r="C578" s="23" t="str">
        <f t="shared" si="144"/>
        <v>ГБУЗ "РДКБ"</v>
      </c>
      <c r="D578" s="23" t="str">
        <f t="shared" si="145"/>
        <v>КС</v>
      </c>
      <c r="E578" s="55">
        <v>20171107</v>
      </c>
      <c r="F578" s="23" t="str">
        <f t="shared" si="146"/>
        <v>Лечение новорожденных с тяжелой патологией с применением аппаратных методов поддержки или замещения витальных функций</v>
      </c>
      <c r="G578" s="45">
        <v>70</v>
      </c>
      <c r="H578" s="45">
        <v>4</v>
      </c>
      <c r="I578" s="25">
        <f t="shared" si="147"/>
        <v>74</v>
      </c>
      <c r="J578" s="23">
        <f t="shared" si="148"/>
        <v>7.4</v>
      </c>
      <c r="K578" s="149">
        <f t="shared" si="149"/>
        <v>1</v>
      </c>
      <c r="L578" s="93">
        <f t="shared" si="150"/>
        <v>132526.6</v>
      </c>
      <c r="M578" s="93">
        <f t="shared" si="151"/>
        <v>9276862</v>
      </c>
      <c r="N578" s="93">
        <f t="shared" si="152"/>
        <v>530106.4</v>
      </c>
      <c r="O578" s="93">
        <f t="shared" si="153"/>
        <v>9806968.4000000004</v>
      </c>
      <c r="P578" s="23" t="str">
        <f t="shared" si="154"/>
        <v>Неонатология</v>
      </c>
      <c r="Q578" s="23">
        <f t="shared" si="155"/>
        <v>2.96</v>
      </c>
      <c r="R578" s="63" t="s">
        <v>209</v>
      </c>
      <c r="S578" s="23">
        <f t="shared" si="156"/>
        <v>547.6</v>
      </c>
    </row>
    <row r="579" spans="1:19" ht="18.75" x14ac:dyDescent="0.3">
      <c r="B579" s="85">
        <v>150002</v>
      </c>
      <c r="C579" s="23" t="str">
        <f t="shared" si="144"/>
        <v>ГБУЗ "РДКБ"</v>
      </c>
      <c r="D579" s="23" t="str">
        <f t="shared" si="145"/>
        <v>КС</v>
      </c>
      <c r="E579" s="55">
        <v>20171108</v>
      </c>
      <c r="F579" s="23" t="str">
        <f t="shared" si="146"/>
        <v>Геморрагические и гемолитические нарушения у новорожденных</v>
      </c>
      <c r="G579" s="45">
        <v>75</v>
      </c>
      <c r="H579" s="45">
        <v>5</v>
      </c>
      <c r="I579" s="25">
        <f t="shared" si="147"/>
        <v>80</v>
      </c>
      <c r="J579" s="23">
        <f t="shared" si="148"/>
        <v>1.92</v>
      </c>
      <c r="K579" s="149">
        <f t="shared" si="149"/>
        <v>1</v>
      </c>
      <c r="L579" s="93">
        <f t="shared" si="150"/>
        <v>34385.279999999999</v>
      </c>
      <c r="M579" s="93">
        <f t="shared" si="151"/>
        <v>2578896</v>
      </c>
      <c r="N579" s="93">
        <f t="shared" si="152"/>
        <v>171926.39999999999</v>
      </c>
      <c r="O579" s="93">
        <f t="shared" si="153"/>
        <v>2750822.3999999999</v>
      </c>
      <c r="P579" s="23" t="str">
        <f t="shared" si="154"/>
        <v>Неонатология</v>
      </c>
      <c r="Q579" s="23">
        <f t="shared" si="155"/>
        <v>2.96</v>
      </c>
      <c r="R579" s="63" t="s">
        <v>209</v>
      </c>
      <c r="S579" s="23">
        <f t="shared" si="156"/>
        <v>153.6</v>
      </c>
    </row>
    <row r="580" spans="1:19" ht="18.75" x14ac:dyDescent="0.3">
      <c r="B580" s="85">
        <v>150002</v>
      </c>
      <c r="C580" s="23" t="str">
        <f t="shared" si="144"/>
        <v>ГБУЗ "РДКБ"</v>
      </c>
      <c r="D580" s="23" t="str">
        <f t="shared" si="145"/>
        <v>КС</v>
      </c>
      <c r="E580" s="55">
        <v>20171109</v>
      </c>
      <c r="F580" s="23" t="str">
        <f t="shared" si="146"/>
        <v>Другие нарушения, возникшие в перинатальном периоде (уровень 1)</v>
      </c>
      <c r="G580" s="45">
        <v>148</v>
      </c>
      <c r="H580" s="45">
        <v>15</v>
      </c>
      <c r="I580" s="25">
        <f t="shared" si="147"/>
        <v>163</v>
      </c>
      <c r="J580" s="23">
        <f t="shared" si="148"/>
        <v>1.39</v>
      </c>
      <c r="K580" s="149">
        <f t="shared" si="149"/>
        <v>1</v>
      </c>
      <c r="L580" s="93">
        <f t="shared" si="150"/>
        <v>24893.51</v>
      </c>
      <c r="M580" s="93">
        <f t="shared" si="151"/>
        <v>3684239.48</v>
      </c>
      <c r="N580" s="93">
        <f t="shared" si="152"/>
        <v>373402.64999999997</v>
      </c>
      <c r="O580" s="93">
        <f t="shared" si="153"/>
        <v>4057642.13</v>
      </c>
      <c r="P580" s="23" t="str">
        <f t="shared" si="154"/>
        <v>Неонатология</v>
      </c>
      <c r="Q580" s="23">
        <f t="shared" si="155"/>
        <v>2.96</v>
      </c>
      <c r="R580" s="63" t="s">
        <v>209</v>
      </c>
      <c r="S580" s="23">
        <f t="shared" si="156"/>
        <v>226.57</v>
      </c>
    </row>
    <row r="581" spans="1:19" ht="18.75" x14ac:dyDescent="0.3">
      <c r="B581" s="85">
        <v>150002</v>
      </c>
      <c r="C581" s="23" t="str">
        <f t="shared" si="144"/>
        <v>ГБУЗ "РДКБ"</v>
      </c>
      <c r="D581" s="23" t="str">
        <f t="shared" si="145"/>
        <v>КС</v>
      </c>
      <c r="E581" s="55">
        <v>20171110</v>
      </c>
      <c r="F581" s="23" t="str">
        <f t="shared" si="146"/>
        <v>Другие нарушения, возникшие в перинатальном периоде (уровень 2)</v>
      </c>
      <c r="G581" s="45">
        <v>85</v>
      </c>
      <c r="H581" s="45">
        <v>10</v>
      </c>
      <c r="I581" s="25">
        <f t="shared" si="147"/>
        <v>95</v>
      </c>
      <c r="J581" s="23">
        <f t="shared" si="148"/>
        <v>1.89</v>
      </c>
      <c r="K581" s="149">
        <f t="shared" si="149"/>
        <v>1</v>
      </c>
      <c r="L581" s="93">
        <f t="shared" si="150"/>
        <v>33848.009999999995</v>
      </c>
      <c r="M581" s="93">
        <f t="shared" si="151"/>
        <v>2877080.8499999996</v>
      </c>
      <c r="N581" s="93">
        <f t="shared" si="152"/>
        <v>338480.1</v>
      </c>
      <c r="O581" s="93">
        <f t="shared" si="153"/>
        <v>3215560.9499999997</v>
      </c>
      <c r="P581" s="23" t="str">
        <f t="shared" si="154"/>
        <v>Неонатология</v>
      </c>
      <c r="Q581" s="23">
        <f t="shared" si="155"/>
        <v>2.96</v>
      </c>
      <c r="R581" s="63" t="s">
        <v>209</v>
      </c>
      <c r="S581" s="23">
        <f t="shared" si="156"/>
        <v>179.54999999999998</v>
      </c>
    </row>
    <row r="582" spans="1:19" ht="18.75" x14ac:dyDescent="0.3">
      <c r="B582" s="85">
        <v>150002</v>
      </c>
      <c r="C582" s="23" t="str">
        <f t="shared" si="144"/>
        <v>ГБУЗ "РДКБ"</v>
      </c>
      <c r="D582" s="23" t="str">
        <f t="shared" si="145"/>
        <v>КС</v>
      </c>
      <c r="E582" s="55">
        <v>20171111</v>
      </c>
      <c r="F582" s="23" t="str">
        <f t="shared" si="146"/>
        <v>Другие нарушения, возникшие в перинатальном периоде (уровень 3)</v>
      </c>
      <c r="G582" s="45">
        <v>45</v>
      </c>
      <c r="H582" s="45">
        <v>5</v>
      </c>
      <c r="I582" s="25">
        <f t="shared" si="147"/>
        <v>50</v>
      </c>
      <c r="J582" s="23">
        <f t="shared" si="148"/>
        <v>2.56</v>
      </c>
      <c r="K582" s="149">
        <f t="shared" si="149"/>
        <v>1</v>
      </c>
      <c r="L582" s="93">
        <f t="shared" si="150"/>
        <v>45847.040000000001</v>
      </c>
      <c r="M582" s="93">
        <f t="shared" si="151"/>
        <v>2063116.8</v>
      </c>
      <c r="N582" s="93">
        <f t="shared" si="152"/>
        <v>229235.20000000001</v>
      </c>
      <c r="O582" s="93">
        <f t="shared" si="153"/>
        <v>2292352</v>
      </c>
      <c r="P582" s="23" t="str">
        <f t="shared" si="154"/>
        <v>Неонатология</v>
      </c>
      <c r="Q582" s="23">
        <f t="shared" si="155"/>
        <v>2.96</v>
      </c>
      <c r="R582" s="63" t="s">
        <v>209</v>
      </c>
      <c r="S582" s="23">
        <f t="shared" si="156"/>
        <v>128</v>
      </c>
    </row>
    <row r="583" spans="1:19" x14ac:dyDescent="0.25">
      <c r="A583" s="13"/>
      <c r="B583" s="14">
        <v>150023</v>
      </c>
      <c r="C583" s="23" t="str">
        <f t="shared" si="144"/>
        <v>ГБУЗ "Родильный дом №1"</v>
      </c>
      <c r="D583" s="23" t="str">
        <f t="shared" si="145"/>
        <v>КС</v>
      </c>
      <c r="E583" s="55">
        <v>20171105</v>
      </c>
      <c r="F583" s="23" t="str">
        <f t="shared" si="146"/>
        <v>Малая масса тела при рождении, недоношенность</v>
      </c>
      <c r="G583" s="19">
        <v>20</v>
      </c>
      <c r="H583" s="19">
        <v>0</v>
      </c>
      <c r="I583" s="25">
        <f t="shared" si="147"/>
        <v>20</v>
      </c>
      <c r="J583" s="23">
        <f t="shared" si="148"/>
        <v>4.21</v>
      </c>
      <c r="K583" s="149">
        <f t="shared" si="149"/>
        <v>0.88</v>
      </c>
      <c r="L583" s="93">
        <f t="shared" si="150"/>
        <v>66349.263200000001</v>
      </c>
      <c r="M583" s="93">
        <f t="shared" si="151"/>
        <v>1326985.264</v>
      </c>
      <c r="N583" s="93">
        <f t="shared" si="152"/>
        <v>0</v>
      </c>
      <c r="O583" s="93">
        <f t="shared" si="153"/>
        <v>1326985.264</v>
      </c>
      <c r="P583" s="23" t="str">
        <f t="shared" si="154"/>
        <v>Неонатология</v>
      </c>
      <c r="Q583" s="23">
        <f t="shared" si="155"/>
        <v>2.96</v>
      </c>
      <c r="R583" s="63" t="s">
        <v>209</v>
      </c>
      <c r="S583" s="23">
        <f t="shared" si="156"/>
        <v>84.2</v>
      </c>
    </row>
    <row r="584" spans="1:19" x14ac:dyDescent="0.25">
      <c r="A584" s="13"/>
      <c r="B584" s="14">
        <v>150023</v>
      </c>
      <c r="C584" s="23" t="str">
        <f t="shared" si="144"/>
        <v>ГБУЗ "Родильный дом №1"</v>
      </c>
      <c r="D584" s="23" t="str">
        <f t="shared" si="145"/>
        <v>КС</v>
      </c>
      <c r="E584" s="55">
        <v>20171107</v>
      </c>
      <c r="F584" s="23" t="str">
        <f t="shared" si="146"/>
        <v>Лечение новорожденных с тяжелой патологией с применением аппаратных методов поддержки или замещения витальных функций</v>
      </c>
      <c r="G584" s="19">
        <v>35</v>
      </c>
      <c r="H584" s="19">
        <v>0</v>
      </c>
      <c r="I584" s="25">
        <f t="shared" si="147"/>
        <v>35</v>
      </c>
      <c r="J584" s="23">
        <f t="shared" si="148"/>
        <v>7.4</v>
      </c>
      <c r="K584" s="149">
        <f t="shared" si="149"/>
        <v>0.88</v>
      </c>
      <c r="L584" s="93">
        <f t="shared" si="150"/>
        <v>116623.40800000001</v>
      </c>
      <c r="M584" s="93">
        <f t="shared" si="151"/>
        <v>4081819.2800000003</v>
      </c>
      <c r="N584" s="93">
        <f t="shared" si="152"/>
        <v>0</v>
      </c>
      <c r="O584" s="93">
        <f t="shared" si="153"/>
        <v>4081819.2800000003</v>
      </c>
      <c r="P584" s="23" t="str">
        <f t="shared" si="154"/>
        <v>Неонатология</v>
      </c>
      <c r="Q584" s="23">
        <f t="shared" si="155"/>
        <v>2.96</v>
      </c>
      <c r="R584" s="63" t="s">
        <v>209</v>
      </c>
      <c r="S584" s="23">
        <f t="shared" si="156"/>
        <v>259</v>
      </c>
    </row>
    <row r="585" spans="1:19" x14ac:dyDescent="0.25">
      <c r="A585" s="13"/>
      <c r="B585" s="14">
        <v>150023</v>
      </c>
      <c r="C585" s="23" t="str">
        <f t="shared" si="144"/>
        <v>ГБУЗ "Родильный дом №1"</v>
      </c>
      <c r="D585" s="23" t="str">
        <f t="shared" si="145"/>
        <v>КС</v>
      </c>
      <c r="E585" s="55">
        <v>20171108</v>
      </c>
      <c r="F585" s="23" t="str">
        <f t="shared" si="146"/>
        <v>Геморрагические и гемолитические нарушения у новорожденных</v>
      </c>
      <c r="G585" s="19">
        <v>20</v>
      </c>
      <c r="H585" s="19">
        <v>0</v>
      </c>
      <c r="I585" s="25">
        <f t="shared" si="147"/>
        <v>20</v>
      </c>
      <c r="J585" s="23">
        <f t="shared" si="148"/>
        <v>1.92</v>
      </c>
      <c r="K585" s="149">
        <f t="shared" si="149"/>
        <v>0.88</v>
      </c>
      <c r="L585" s="93">
        <f t="shared" si="150"/>
        <v>30259.046399999999</v>
      </c>
      <c r="M585" s="93">
        <f t="shared" si="151"/>
        <v>605180.92799999996</v>
      </c>
      <c r="N585" s="93">
        <f t="shared" si="152"/>
        <v>0</v>
      </c>
      <c r="O585" s="93">
        <f t="shared" si="153"/>
        <v>605180.92799999996</v>
      </c>
      <c r="P585" s="23" t="str">
        <f t="shared" si="154"/>
        <v>Неонатология</v>
      </c>
      <c r="Q585" s="23">
        <f t="shared" si="155"/>
        <v>2.96</v>
      </c>
      <c r="R585" s="63" t="s">
        <v>209</v>
      </c>
      <c r="S585" s="23">
        <f t="shared" si="156"/>
        <v>38.4</v>
      </c>
    </row>
    <row r="586" spans="1:19" x14ac:dyDescent="0.25">
      <c r="B586" s="14">
        <v>150023</v>
      </c>
      <c r="C586" s="23" t="str">
        <f t="shared" si="144"/>
        <v>ГБУЗ "Родильный дом №1"</v>
      </c>
      <c r="D586" s="23" t="str">
        <f t="shared" si="145"/>
        <v>КС</v>
      </c>
      <c r="E586" s="55">
        <v>20171109</v>
      </c>
      <c r="F586" s="23" t="str">
        <f t="shared" si="146"/>
        <v>Другие нарушения, возникшие в перинатальном периоде (уровень 1)</v>
      </c>
      <c r="G586" s="19">
        <v>30</v>
      </c>
      <c r="H586" s="19">
        <v>0</v>
      </c>
      <c r="I586" s="25">
        <f t="shared" si="147"/>
        <v>30</v>
      </c>
      <c r="J586" s="23">
        <f t="shared" si="148"/>
        <v>1.39</v>
      </c>
      <c r="K586" s="149">
        <f t="shared" si="149"/>
        <v>0.88</v>
      </c>
      <c r="L586" s="93">
        <f t="shared" si="150"/>
        <v>21906.288799999998</v>
      </c>
      <c r="M586" s="93">
        <f t="shared" si="151"/>
        <v>657188.66399999999</v>
      </c>
      <c r="N586" s="93">
        <f t="shared" si="152"/>
        <v>0</v>
      </c>
      <c r="O586" s="93">
        <f t="shared" si="153"/>
        <v>657188.66399999999</v>
      </c>
      <c r="P586" s="23" t="str">
        <f t="shared" si="154"/>
        <v>Неонатология</v>
      </c>
      <c r="Q586" s="23">
        <f t="shared" si="155"/>
        <v>2.96</v>
      </c>
      <c r="R586" s="63" t="s">
        <v>209</v>
      </c>
      <c r="S586" s="23">
        <f t="shared" si="156"/>
        <v>41.699999999999996</v>
      </c>
    </row>
    <row r="587" spans="1:19" x14ac:dyDescent="0.25">
      <c r="B587" s="14">
        <v>150024</v>
      </c>
      <c r="C587" s="23" t="str">
        <f t="shared" si="144"/>
        <v>ГБУЗ "Родильный дом №2"</v>
      </c>
      <c r="D587" s="23" t="str">
        <f t="shared" si="145"/>
        <v>КС</v>
      </c>
      <c r="E587" s="55">
        <v>20171105</v>
      </c>
      <c r="F587" s="23" t="str">
        <f t="shared" si="146"/>
        <v>Малая масса тела при рождении, недоношенность</v>
      </c>
      <c r="G587" s="19">
        <v>32</v>
      </c>
      <c r="H587" s="19">
        <v>8</v>
      </c>
      <c r="I587" s="25">
        <f t="shared" si="147"/>
        <v>40</v>
      </c>
      <c r="J587" s="23">
        <f t="shared" si="148"/>
        <v>4.21</v>
      </c>
      <c r="K587" s="149">
        <f t="shared" si="149"/>
        <v>0.88</v>
      </c>
      <c r="L587" s="93">
        <f t="shared" si="150"/>
        <v>66349.263200000001</v>
      </c>
      <c r="M587" s="93">
        <f t="shared" si="151"/>
        <v>2123176.4224</v>
      </c>
      <c r="N587" s="93">
        <f t="shared" si="152"/>
        <v>530794.10560000001</v>
      </c>
      <c r="O587" s="93">
        <f t="shared" si="153"/>
        <v>2653970.5279999999</v>
      </c>
      <c r="P587" s="23" t="str">
        <f t="shared" si="154"/>
        <v>Неонатология</v>
      </c>
      <c r="Q587" s="23">
        <f t="shared" si="155"/>
        <v>2.96</v>
      </c>
      <c r="R587" s="63" t="s">
        <v>209</v>
      </c>
      <c r="S587" s="23">
        <f t="shared" si="156"/>
        <v>168.4</v>
      </c>
    </row>
    <row r="588" spans="1:19" x14ac:dyDescent="0.25">
      <c r="B588" s="14">
        <v>150024</v>
      </c>
      <c r="C588" s="23" t="str">
        <f t="shared" si="144"/>
        <v>ГБУЗ "Родильный дом №2"</v>
      </c>
      <c r="D588" s="23" t="str">
        <f t="shared" si="145"/>
        <v>КС</v>
      </c>
      <c r="E588" s="55">
        <v>20171108</v>
      </c>
      <c r="F588" s="23" t="str">
        <f t="shared" si="146"/>
        <v>Геморрагические и гемолитические нарушения у новорожденных</v>
      </c>
      <c r="G588" s="19">
        <v>8</v>
      </c>
      <c r="H588" s="19">
        <v>2</v>
      </c>
      <c r="I588" s="25">
        <f t="shared" si="147"/>
        <v>10</v>
      </c>
      <c r="J588" s="23">
        <f t="shared" si="148"/>
        <v>1.92</v>
      </c>
      <c r="K588" s="149">
        <f t="shared" si="149"/>
        <v>0.88</v>
      </c>
      <c r="L588" s="93">
        <f t="shared" si="150"/>
        <v>30259.046399999999</v>
      </c>
      <c r="M588" s="93">
        <f t="shared" si="151"/>
        <v>242072.37119999999</v>
      </c>
      <c r="N588" s="93">
        <f t="shared" si="152"/>
        <v>60518.092799999999</v>
      </c>
      <c r="O588" s="93">
        <f t="shared" si="153"/>
        <v>302590.46399999998</v>
      </c>
      <c r="P588" s="23" t="str">
        <f t="shared" si="154"/>
        <v>Неонатология</v>
      </c>
      <c r="Q588" s="23">
        <f t="shared" si="155"/>
        <v>2.96</v>
      </c>
      <c r="R588" s="63" t="s">
        <v>209</v>
      </c>
      <c r="S588" s="23">
        <f t="shared" si="156"/>
        <v>19.2</v>
      </c>
    </row>
    <row r="589" spans="1:19" x14ac:dyDescent="0.25">
      <c r="B589" s="14">
        <v>150024</v>
      </c>
      <c r="C589" s="23" t="str">
        <f t="shared" si="144"/>
        <v>ГБУЗ "Родильный дом №2"</v>
      </c>
      <c r="D589" s="23" t="str">
        <f t="shared" si="145"/>
        <v>КС</v>
      </c>
      <c r="E589" s="55">
        <v>20171109</v>
      </c>
      <c r="F589" s="23" t="str">
        <f t="shared" si="146"/>
        <v>Другие нарушения, возникшие в перинатальном периоде (уровень 1)</v>
      </c>
      <c r="G589" s="19">
        <v>40</v>
      </c>
      <c r="H589" s="19">
        <v>10</v>
      </c>
      <c r="I589" s="25">
        <f t="shared" si="147"/>
        <v>50</v>
      </c>
      <c r="J589" s="23">
        <f t="shared" si="148"/>
        <v>1.39</v>
      </c>
      <c r="K589" s="149">
        <f t="shared" si="149"/>
        <v>0.88</v>
      </c>
      <c r="L589" s="93">
        <f t="shared" si="150"/>
        <v>21906.288799999998</v>
      </c>
      <c r="M589" s="93">
        <f t="shared" si="151"/>
        <v>876251.55199999991</v>
      </c>
      <c r="N589" s="93">
        <f t="shared" si="152"/>
        <v>219062.88799999998</v>
      </c>
      <c r="O589" s="93">
        <f t="shared" si="153"/>
        <v>1095314.44</v>
      </c>
      <c r="P589" s="23" t="str">
        <f t="shared" si="154"/>
        <v>Неонатология</v>
      </c>
      <c r="Q589" s="23">
        <f t="shared" si="155"/>
        <v>2.96</v>
      </c>
      <c r="R589" s="63" t="s">
        <v>209</v>
      </c>
      <c r="S589" s="23">
        <f t="shared" si="156"/>
        <v>69.5</v>
      </c>
    </row>
    <row r="590" spans="1:19" x14ac:dyDescent="0.25">
      <c r="B590" s="14">
        <v>150024</v>
      </c>
      <c r="C590" s="23" t="str">
        <f t="shared" si="144"/>
        <v>ГБУЗ "Родильный дом №2"</v>
      </c>
      <c r="D590" s="23" t="str">
        <f t="shared" si="145"/>
        <v>КС</v>
      </c>
      <c r="E590" s="55">
        <v>20171110</v>
      </c>
      <c r="F590" s="23" t="str">
        <f t="shared" si="146"/>
        <v>Другие нарушения, возникшие в перинатальном периоде (уровень 2)</v>
      </c>
      <c r="G590" s="19">
        <v>8</v>
      </c>
      <c r="H590" s="19">
        <v>2</v>
      </c>
      <c r="I590" s="25">
        <f t="shared" si="147"/>
        <v>10</v>
      </c>
      <c r="J590" s="23">
        <f t="shared" si="148"/>
        <v>1.89</v>
      </c>
      <c r="K590" s="149">
        <f t="shared" si="149"/>
        <v>0.88</v>
      </c>
      <c r="L590" s="93">
        <f t="shared" si="150"/>
        <v>29786.248800000001</v>
      </c>
      <c r="M590" s="93">
        <f t="shared" si="151"/>
        <v>238289.99040000001</v>
      </c>
      <c r="N590" s="93">
        <f t="shared" si="152"/>
        <v>59572.497600000002</v>
      </c>
      <c r="O590" s="93">
        <f t="shared" si="153"/>
        <v>297862.48800000001</v>
      </c>
      <c r="P590" s="23" t="str">
        <f t="shared" si="154"/>
        <v>Неонатология</v>
      </c>
      <c r="Q590" s="23">
        <f t="shared" si="155"/>
        <v>2.96</v>
      </c>
      <c r="R590" s="63" t="s">
        <v>209</v>
      </c>
      <c r="S590" s="23">
        <f t="shared" si="156"/>
        <v>18.899999999999999</v>
      </c>
    </row>
    <row r="591" spans="1:19" x14ac:dyDescent="0.25">
      <c r="B591" s="14">
        <v>150024</v>
      </c>
      <c r="C591" s="23" t="str">
        <f t="shared" si="144"/>
        <v>ГБУЗ "Родильный дом №2"</v>
      </c>
      <c r="D591" s="23" t="str">
        <f t="shared" si="145"/>
        <v>КС</v>
      </c>
      <c r="E591" s="55">
        <v>20171111</v>
      </c>
      <c r="F591" s="23" t="str">
        <f t="shared" si="146"/>
        <v>Другие нарушения, возникшие в перинатальном периоде (уровень 3)</v>
      </c>
      <c r="G591" s="19">
        <v>36</v>
      </c>
      <c r="H591" s="19">
        <v>9</v>
      </c>
      <c r="I591" s="25">
        <f t="shared" si="147"/>
        <v>45</v>
      </c>
      <c r="J591" s="23">
        <f t="shared" si="148"/>
        <v>2.56</v>
      </c>
      <c r="K591" s="149">
        <f t="shared" si="149"/>
        <v>0.88</v>
      </c>
      <c r="L591" s="93">
        <f t="shared" si="150"/>
        <v>40345.395199999999</v>
      </c>
      <c r="M591" s="93">
        <f t="shared" si="151"/>
        <v>1452434.2272000001</v>
      </c>
      <c r="N591" s="93">
        <f t="shared" si="152"/>
        <v>363108.55680000002</v>
      </c>
      <c r="O591" s="93">
        <f t="shared" si="153"/>
        <v>1815542.784</v>
      </c>
      <c r="P591" s="23" t="str">
        <f t="shared" si="154"/>
        <v>Неонатология</v>
      </c>
      <c r="Q591" s="23">
        <f t="shared" si="155"/>
        <v>2.96</v>
      </c>
      <c r="R591" s="63" t="s">
        <v>209</v>
      </c>
      <c r="S591" s="23">
        <f t="shared" si="156"/>
        <v>115.2</v>
      </c>
    </row>
    <row r="592" spans="1:19" x14ac:dyDescent="0.25">
      <c r="B592" s="85">
        <v>150112</v>
      </c>
      <c r="C592" s="23" t="str">
        <f t="shared" si="144"/>
        <v>ГБУЗ "Моздокская ЦРБ"</v>
      </c>
      <c r="D592" s="23" t="str">
        <f t="shared" si="145"/>
        <v>КС</v>
      </c>
      <c r="E592" s="55">
        <v>20171108</v>
      </c>
      <c r="F592" s="23" t="str">
        <f t="shared" si="146"/>
        <v>Геморрагические и гемолитические нарушения у новорожденных</v>
      </c>
      <c r="G592" s="19">
        <v>25</v>
      </c>
      <c r="H592" s="19"/>
      <c r="I592" s="25">
        <f t="shared" si="147"/>
        <v>25</v>
      </c>
      <c r="J592" s="23">
        <f t="shared" si="148"/>
        <v>1.92</v>
      </c>
      <c r="K592" s="149">
        <f t="shared" si="149"/>
        <v>0.88</v>
      </c>
      <c r="L592" s="93">
        <f t="shared" si="150"/>
        <v>30259.046399999999</v>
      </c>
      <c r="M592" s="93">
        <f t="shared" si="151"/>
        <v>756476.16</v>
      </c>
      <c r="N592" s="93">
        <f t="shared" si="152"/>
        <v>0</v>
      </c>
      <c r="O592" s="93">
        <f t="shared" si="153"/>
        <v>756476.16</v>
      </c>
      <c r="P592" s="23" t="str">
        <f t="shared" si="154"/>
        <v>Неонатология</v>
      </c>
      <c r="Q592" s="23">
        <f t="shared" si="155"/>
        <v>2.96</v>
      </c>
      <c r="R592" s="63" t="s">
        <v>277</v>
      </c>
      <c r="S592" s="23">
        <f t="shared" si="156"/>
        <v>48</v>
      </c>
    </row>
    <row r="593" spans="2:19" x14ac:dyDescent="0.25">
      <c r="B593" s="85">
        <v>150112</v>
      </c>
      <c r="C593" s="23" t="str">
        <f t="shared" si="144"/>
        <v>ГБУЗ "Моздокская ЦРБ"</v>
      </c>
      <c r="D593" s="23" t="str">
        <f t="shared" si="145"/>
        <v>КС</v>
      </c>
      <c r="E593" s="55">
        <v>20171111</v>
      </c>
      <c r="F593" s="23" t="str">
        <f t="shared" si="146"/>
        <v>Другие нарушения, возникшие в перинатальном периоде (уровень 3)</v>
      </c>
      <c r="G593" s="19">
        <v>4</v>
      </c>
      <c r="H593" s="19"/>
      <c r="I593" s="25">
        <f t="shared" si="147"/>
        <v>4</v>
      </c>
      <c r="J593" s="23">
        <f t="shared" si="148"/>
        <v>2.56</v>
      </c>
      <c r="K593" s="149">
        <f t="shared" si="149"/>
        <v>0.88</v>
      </c>
      <c r="L593" s="93">
        <f t="shared" si="150"/>
        <v>40345.395199999999</v>
      </c>
      <c r="M593" s="93">
        <f t="shared" si="151"/>
        <v>161381.5808</v>
      </c>
      <c r="N593" s="93">
        <f t="shared" si="152"/>
        <v>0</v>
      </c>
      <c r="O593" s="93">
        <f t="shared" si="153"/>
        <v>161381.5808</v>
      </c>
      <c r="P593" s="23" t="str">
        <f t="shared" si="154"/>
        <v>Неонатология</v>
      </c>
      <c r="Q593" s="23">
        <f t="shared" si="155"/>
        <v>2.96</v>
      </c>
      <c r="R593" s="63" t="s">
        <v>277</v>
      </c>
      <c r="S593" s="23">
        <f t="shared" si="156"/>
        <v>10.24</v>
      </c>
    </row>
    <row r="594" spans="2:19" x14ac:dyDescent="0.25">
      <c r="B594" s="85">
        <v>150009</v>
      </c>
      <c r="C594" s="23" t="str">
        <f t="shared" si="132"/>
        <v>ГБУЗ "Ардонская ЦРБ"</v>
      </c>
      <c r="D594" s="23" t="str">
        <f t="shared" si="133"/>
        <v>КС</v>
      </c>
      <c r="E594" s="55">
        <v>20171112</v>
      </c>
      <c r="F594" s="23" t="str">
        <f t="shared" si="134"/>
        <v>Почечная недостаточность</v>
      </c>
      <c r="G594" s="19">
        <v>3</v>
      </c>
      <c r="H594" s="19"/>
      <c r="I594" s="25">
        <f t="shared" ref="I594:I634" si="157">G594+H594</f>
        <v>3</v>
      </c>
      <c r="J594" s="23">
        <f t="shared" si="135"/>
        <v>1.66</v>
      </c>
      <c r="K594" s="149">
        <f t="shared" si="136"/>
        <v>0.95099999999999996</v>
      </c>
      <c r="L594" s="93">
        <f t="shared" si="137"/>
        <v>28272.221939999999</v>
      </c>
      <c r="M594" s="93">
        <f t="shared" si="138"/>
        <v>84816.665819999995</v>
      </c>
      <c r="N594" s="93">
        <f t="shared" si="139"/>
        <v>0</v>
      </c>
      <c r="O594" s="93">
        <f t="shared" si="140"/>
        <v>84816.665819999995</v>
      </c>
      <c r="P594" s="23" t="str">
        <f t="shared" si="141"/>
        <v>Нефрология (без диализа)</v>
      </c>
      <c r="Q594" s="23">
        <f t="shared" si="142"/>
        <v>1.69</v>
      </c>
      <c r="R594" s="63" t="s">
        <v>309</v>
      </c>
      <c r="S594" s="23">
        <f t="shared" si="143"/>
        <v>4.9799999999999995</v>
      </c>
    </row>
    <row r="595" spans="2:19" x14ac:dyDescent="0.25">
      <c r="B595" s="85">
        <v>150001</v>
      </c>
      <c r="C595" s="23" t="str">
        <f t="shared" si="132"/>
        <v>ГБУЗ "РКБ"</v>
      </c>
      <c r="D595" s="23" t="str">
        <f t="shared" si="133"/>
        <v>КС</v>
      </c>
      <c r="E595" s="55">
        <v>20171112</v>
      </c>
      <c r="F595" s="23" t="str">
        <f t="shared" si="134"/>
        <v>Почечная недостаточность</v>
      </c>
      <c r="G595" s="19">
        <v>296</v>
      </c>
      <c r="H595" s="19">
        <v>84</v>
      </c>
      <c r="I595" s="25">
        <f t="shared" si="157"/>
        <v>380</v>
      </c>
      <c r="J595" s="23">
        <f t="shared" si="135"/>
        <v>1.66</v>
      </c>
      <c r="K595" s="149">
        <f t="shared" si="136"/>
        <v>1</v>
      </c>
      <c r="L595" s="93">
        <f t="shared" si="137"/>
        <v>29728.94</v>
      </c>
      <c r="M595" s="93">
        <f t="shared" si="138"/>
        <v>8799766.2400000002</v>
      </c>
      <c r="N595" s="93">
        <f t="shared" si="139"/>
        <v>2497230.96</v>
      </c>
      <c r="O595" s="93">
        <f t="shared" si="140"/>
        <v>11296997.199999999</v>
      </c>
      <c r="P595" s="23" t="str">
        <f t="shared" si="141"/>
        <v>Нефрология (без диализа)</v>
      </c>
      <c r="Q595" s="23">
        <f t="shared" si="142"/>
        <v>1.69</v>
      </c>
      <c r="R595" s="63" t="s">
        <v>496</v>
      </c>
      <c r="S595" s="23">
        <f t="shared" si="143"/>
        <v>630.79999999999995</v>
      </c>
    </row>
    <row r="596" spans="2:19" ht="18.75" x14ac:dyDescent="0.3">
      <c r="B596" s="85">
        <v>150002</v>
      </c>
      <c r="C596" s="23" t="str">
        <f t="shared" si="132"/>
        <v>ГБУЗ "РДКБ"</v>
      </c>
      <c r="D596" s="23" t="str">
        <f t="shared" si="133"/>
        <v>КС</v>
      </c>
      <c r="E596" s="55">
        <v>20171112</v>
      </c>
      <c r="F596" s="23" t="str">
        <f t="shared" si="134"/>
        <v>Почечная недостаточность</v>
      </c>
      <c r="G596" s="45">
        <v>8</v>
      </c>
      <c r="H596" s="45">
        <v>2</v>
      </c>
      <c r="I596" s="25">
        <f t="shared" si="157"/>
        <v>10</v>
      </c>
      <c r="J596" s="23">
        <f t="shared" si="135"/>
        <v>1.66</v>
      </c>
      <c r="K596" s="149">
        <f t="shared" si="136"/>
        <v>1</v>
      </c>
      <c r="L596" s="93">
        <f t="shared" si="137"/>
        <v>29728.94</v>
      </c>
      <c r="M596" s="93">
        <f t="shared" si="138"/>
        <v>237831.52</v>
      </c>
      <c r="N596" s="93">
        <f t="shared" si="139"/>
        <v>59457.88</v>
      </c>
      <c r="O596" s="93">
        <f t="shared" si="140"/>
        <v>297289.39999999997</v>
      </c>
      <c r="P596" s="23" t="str">
        <f t="shared" si="141"/>
        <v>Нефрология (без диализа)</v>
      </c>
      <c r="Q596" s="23">
        <f t="shared" si="142"/>
        <v>1.69</v>
      </c>
      <c r="R596" s="63" t="s">
        <v>496</v>
      </c>
      <c r="S596" s="23">
        <f t="shared" si="143"/>
        <v>16.599999999999998</v>
      </c>
    </row>
    <row r="597" spans="2:19" x14ac:dyDescent="0.25">
      <c r="B597" s="85">
        <v>150010</v>
      </c>
      <c r="C597" s="23" t="str">
        <f t="shared" si="132"/>
        <v>ГБУЗ "Ирафская ЦРБ"</v>
      </c>
      <c r="D597" s="23" t="str">
        <f t="shared" si="133"/>
        <v>КС</v>
      </c>
      <c r="E597" s="62">
        <v>20171112</v>
      </c>
      <c r="F597" s="23" t="str">
        <f t="shared" si="134"/>
        <v>Почечная недостаточность</v>
      </c>
      <c r="G597" s="19">
        <v>10</v>
      </c>
      <c r="H597" s="19">
        <v>0</v>
      </c>
      <c r="I597" s="25">
        <f t="shared" si="157"/>
        <v>10</v>
      </c>
      <c r="J597" s="23">
        <f t="shared" si="135"/>
        <v>1.66</v>
      </c>
      <c r="K597" s="149">
        <f t="shared" si="136"/>
        <v>0.8</v>
      </c>
      <c r="L597" s="93">
        <f t="shared" si="137"/>
        <v>23783.152000000002</v>
      </c>
      <c r="M597" s="93">
        <f t="shared" si="138"/>
        <v>237831.52000000002</v>
      </c>
      <c r="N597" s="93">
        <f t="shared" si="139"/>
        <v>0</v>
      </c>
      <c r="O597" s="93">
        <f t="shared" si="140"/>
        <v>237831.52000000002</v>
      </c>
      <c r="P597" s="23" t="str">
        <f t="shared" si="141"/>
        <v>Нефрология (без диализа)</v>
      </c>
      <c r="Q597" s="23">
        <f t="shared" si="142"/>
        <v>1.69</v>
      </c>
      <c r="R597" s="63" t="s">
        <v>309</v>
      </c>
      <c r="S597" s="23">
        <f t="shared" si="143"/>
        <v>16.599999999999998</v>
      </c>
    </row>
    <row r="598" spans="2:19" x14ac:dyDescent="0.25">
      <c r="B598" s="14">
        <v>150014</v>
      </c>
      <c r="C598" s="23" t="str">
        <f t="shared" si="132"/>
        <v>ГБУЗ "Правобережная ЦРКБ"</v>
      </c>
      <c r="D598" s="23" t="str">
        <f t="shared" si="133"/>
        <v>КС</v>
      </c>
      <c r="E598" s="62">
        <v>20171112</v>
      </c>
      <c r="F598" s="23" t="str">
        <f t="shared" si="134"/>
        <v>Почечная недостаточность</v>
      </c>
      <c r="G598" s="19">
        <v>11</v>
      </c>
      <c r="H598" s="19">
        <v>0</v>
      </c>
      <c r="I598" s="25">
        <f t="shared" si="157"/>
        <v>11</v>
      </c>
      <c r="J598" s="23">
        <f t="shared" si="135"/>
        <v>1.66</v>
      </c>
      <c r="K598" s="149">
        <f t="shared" si="136"/>
        <v>0.95099999999999996</v>
      </c>
      <c r="L598" s="93">
        <f t="shared" si="137"/>
        <v>28272.221939999999</v>
      </c>
      <c r="M598" s="93">
        <f t="shared" si="138"/>
        <v>310994.44134000002</v>
      </c>
      <c r="N598" s="93">
        <f t="shared" si="139"/>
        <v>0</v>
      </c>
      <c r="O598" s="93">
        <f t="shared" si="140"/>
        <v>310994.44134000002</v>
      </c>
      <c r="P598" s="23" t="str">
        <f t="shared" si="141"/>
        <v>Нефрология (без диализа)</v>
      </c>
      <c r="Q598" s="23">
        <f t="shared" si="142"/>
        <v>1.69</v>
      </c>
      <c r="R598" s="63" t="s">
        <v>309</v>
      </c>
      <c r="S598" s="23">
        <f t="shared" si="143"/>
        <v>18.259999999999998</v>
      </c>
    </row>
    <row r="599" spans="2:19" x14ac:dyDescent="0.25">
      <c r="B599" s="85">
        <v>150001</v>
      </c>
      <c r="C599" s="23" t="str">
        <f t="shared" si="132"/>
        <v>ГБУЗ "РКБ"</v>
      </c>
      <c r="D599" s="23" t="str">
        <f t="shared" si="133"/>
        <v>КС</v>
      </c>
      <c r="E599" s="55">
        <v>20171113</v>
      </c>
      <c r="F599" s="23" t="str">
        <f t="shared" si="134"/>
        <v>Формирование, имплантация, реконструкция, удаление, смена доступа для диализа</v>
      </c>
      <c r="G599" s="19">
        <v>17</v>
      </c>
      <c r="H599" s="19">
        <v>5</v>
      </c>
      <c r="I599" s="25">
        <f t="shared" si="157"/>
        <v>22</v>
      </c>
      <c r="J599" s="23">
        <f t="shared" si="135"/>
        <v>1.82</v>
      </c>
      <c r="K599" s="149">
        <f t="shared" si="136"/>
        <v>1</v>
      </c>
      <c r="L599" s="93">
        <f t="shared" si="137"/>
        <v>32594.38</v>
      </c>
      <c r="M599" s="93">
        <f t="shared" si="138"/>
        <v>554104.46</v>
      </c>
      <c r="N599" s="93">
        <f t="shared" si="139"/>
        <v>162971.9</v>
      </c>
      <c r="O599" s="93">
        <f t="shared" si="140"/>
        <v>717076.36</v>
      </c>
      <c r="P599" s="23" t="str">
        <f t="shared" si="141"/>
        <v>Нефрология (без диализа)</v>
      </c>
      <c r="Q599" s="23">
        <f t="shared" si="142"/>
        <v>1.69</v>
      </c>
      <c r="R599" s="63" t="s">
        <v>496</v>
      </c>
      <c r="S599" s="23">
        <f t="shared" si="143"/>
        <v>40.04</v>
      </c>
    </row>
    <row r="600" spans="2:19" ht="18.75" x14ac:dyDescent="0.3">
      <c r="B600" s="85">
        <v>150002</v>
      </c>
      <c r="C600" s="23" t="str">
        <f t="shared" ref="C600:C662" si="158">IF(B600&gt;0,VLOOKUP(B600,LPU,2,0),"")</f>
        <v>ГБУЗ "РДКБ"</v>
      </c>
      <c r="D600" s="23" t="str">
        <f t="shared" ref="D600:D662" si="159">IF(E600&gt;0,VLOOKUP(E600,KSG,6,0),"")</f>
        <v>КС</v>
      </c>
      <c r="E600" s="55">
        <v>20171113</v>
      </c>
      <c r="F600" s="23" t="str">
        <f t="shared" ref="F600:F662" si="160">IF(E600&gt;0,VLOOKUP(E600,KSG,2,0),"")</f>
        <v>Формирование, имплантация, реконструкция, удаление, смена доступа для диализа</v>
      </c>
      <c r="G600" s="45">
        <v>1</v>
      </c>
      <c r="H600" s="45"/>
      <c r="I600" s="25">
        <f t="shared" si="157"/>
        <v>1</v>
      </c>
      <c r="J600" s="23">
        <f t="shared" ref="J600:J662" si="161">IF(E600&gt;0,VLOOKUP(E600,KSG,3,0),"")</f>
        <v>1.82</v>
      </c>
      <c r="K600" s="149">
        <f t="shared" ref="K600:K662" si="162">IF(VLOOKUP(E600,KSG,7,0)=1,IF(D600="КС",VLOOKUP(B600,LPU,3,0),VLOOKUP(B600,LPU,4,0)),1)</f>
        <v>1</v>
      </c>
      <c r="L600" s="93">
        <f t="shared" ref="L600:L662" si="163">IF(D600="КС",K600*J600*$D$2,K600*J600*$D$3)</f>
        <v>32594.38</v>
      </c>
      <c r="M600" s="93">
        <f t="shared" ref="M600:M662" si="164">L600*G600</f>
        <v>32594.38</v>
      </c>
      <c r="N600" s="93">
        <f t="shared" ref="N600:N662" si="165">L600*H600</f>
        <v>0</v>
      </c>
      <c r="O600" s="93">
        <f t="shared" ref="O600:O662" si="166">M600+N600</f>
        <v>32594.38</v>
      </c>
      <c r="P600" s="23" t="str">
        <f t="shared" ref="P600:P662" si="167">IF(E600&gt;0,VLOOKUP(E600,KSG,4,0),"")</f>
        <v>Нефрология (без диализа)</v>
      </c>
      <c r="Q600" s="23">
        <f t="shared" ref="Q600:Q662" si="168">IF(E600&gt;0,VLOOKUP(E600,KSG,5,0),"")</f>
        <v>1.69</v>
      </c>
      <c r="R600" s="63" t="s">
        <v>496</v>
      </c>
      <c r="S600" s="23">
        <f t="shared" ref="S600:S662" si="169">I600*J600</f>
        <v>1.82</v>
      </c>
    </row>
    <row r="601" spans="2:19" x14ac:dyDescent="0.25">
      <c r="B601" s="85">
        <v>150009</v>
      </c>
      <c r="C601" s="23" t="str">
        <f t="shared" si="158"/>
        <v>ГБУЗ "Ардонская ЦРБ"</v>
      </c>
      <c r="D601" s="23" t="str">
        <f t="shared" si="159"/>
        <v>КС</v>
      </c>
      <c r="E601" s="55">
        <v>20171114</v>
      </c>
      <c r="F601" s="23" t="str">
        <f t="shared" si="160"/>
        <v>Гломерулярные болезни</v>
      </c>
      <c r="G601" s="19">
        <v>2</v>
      </c>
      <c r="H601" s="19"/>
      <c r="I601" s="25">
        <f t="shared" si="157"/>
        <v>2</v>
      </c>
      <c r="J601" s="23">
        <f t="shared" si="161"/>
        <v>1.71</v>
      </c>
      <c r="K601" s="149">
        <f t="shared" si="162"/>
        <v>0.95099999999999996</v>
      </c>
      <c r="L601" s="93">
        <f t="shared" si="163"/>
        <v>29123.794889999997</v>
      </c>
      <c r="M601" s="93">
        <f t="shared" si="164"/>
        <v>58247.589779999995</v>
      </c>
      <c r="N601" s="93">
        <f t="shared" si="165"/>
        <v>0</v>
      </c>
      <c r="O601" s="93">
        <f t="shared" si="166"/>
        <v>58247.589779999995</v>
      </c>
      <c r="P601" s="23" t="str">
        <f t="shared" si="167"/>
        <v>Нефрология (без диализа)</v>
      </c>
      <c r="Q601" s="23">
        <f t="shared" si="168"/>
        <v>1.69</v>
      </c>
      <c r="R601" s="63" t="s">
        <v>309</v>
      </c>
      <c r="S601" s="23">
        <f t="shared" si="169"/>
        <v>3.42</v>
      </c>
    </row>
    <row r="602" spans="2:19" x14ac:dyDescent="0.25">
      <c r="B602" s="85">
        <v>150001</v>
      </c>
      <c r="C602" s="23" t="str">
        <f t="shared" si="158"/>
        <v>ГБУЗ "РКБ"</v>
      </c>
      <c r="D602" s="23" t="str">
        <f t="shared" si="159"/>
        <v>КС</v>
      </c>
      <c r="E602" s="55">
        <v>20171114</v>
      </c>
      <c r="F602" s="23" t="str">
        <f t="shared" si="160"/>
        <v>Гломерулярные болезни</v>
      </c>
      <c r="G602" s="19">
        <v>57</v>
      </c>
      <c r="H602" s="19">
        <v>16</v>
      </c>
      <c r="I602" s="25">
        <f t="shared" si="157"/>
        <v>73</v>
      </c>
      <c r="J602" s="23">
        <f t="shared" si="161"/>
        <v>1.71</v>
      </c>
      <c r="K602" s="149">
        <f t="shared" si="162"/>
        <v>1</v>
      </c>
      <c r="L602" s="93">
        <f t="shared" si="163"/>
        <v>30624.39</v>
      </c>
      <c r="M602" s="93">
        <f t="shared" si="164"/>
        <v>1745590.23</v>
      </c>
      <c r="N602" s="93">
        <f t="shared" si="165"/>
        <v>489990.24</v>
      </c>
      <c r="O602" s="93">
        <f t="shared" si="166"/>
        <v>2235580.4699999997</v>
      </c>
      <c r="P602" s="23" t="str">
        <f t="shared" si="167"/>
        <v>Нефрология (без диализа)</v>
      </c>
      <c r="Q602" s="23">
        <f t="shared" si="168"/>
        <v>1.69</v>
      </c>
      <c r="R602" s="63" t="s">
        <v>496</v>
      </c>
      <c r="S602" s="23">
        <f t="shared" si="169"/>
        <v>124.83</v>
      </c>
    </row>
    <row r="603" spans="2:19" ht="18.75" x14ac:dyDescent="0.3">
      <c r="B603" s="85">
        <v>150002</v>
      </c>
      <c r="C603" s="23" t="str">
        <f t="shared" si="158"/>
        <v>ГБУЗ "РДКБ"</v>
      </c>
      <c r="D603" s="23" t="str">
        <f t="shared" si="159"/>
        <v>КС</v>
      </c>
      <c r="E603" s="55">
        <v>20171114</v>
      </c>
      <c r="F603" s="23" t="str">
        <f t="shared" si="160"/>
        <v>Гломерулярные болезни</v>
      </c>
      <c r="G603" s="45">
        <v>60</v>
      </c>
      <c r="H603" s="45">
        <v>10</v>
      </c>
      <c r="I603" s="25">
        <f t="shared" si="157"/>
        <v>70</v>
      </c>
      <c r="J603" s="23">
        <f t="shared" si="161"/>
        <v>1.71</v>
      </c>
      <c r="K603" s="149">
        <f t="shared" si="162"/>
        <v>1</v>
      </c>
      <c r="L603" s="93">
        <f t="shared" si="163"/>
        <v>30624.39</v>
      </c>
      <c r="M603" s="93">
        <f t="shared" si="164"/>
        <v>1837463.4</v>
      </c>
      <c r="N603" s="93">
        <f t="shared" si="165"/>
        <v>306243.90000000002</v>
      </c>
      <c r="O603" s="93">
        <f t="shared" si="166"/>
        <v>2143707.2999999998</v>
      </c>
      <c r="P603" s="23" t="str">
        <f t="shared" si="167"/>
        <v>Нефрология (без диализа)</v>
      </c>
      <c r="Q603" s="23">
        <f t="shared" si="168"/>
        <v>1.69</v>
      </c>
      <c r="R603" s="63" t="s">
        <v>496</v>
      </c>
      <c r="S603" s="23">
        <f t="shared" si="169"/>
        <v>119.7</v>
      </c>
    </row>
    <row r="604" spans="2:19" x14ac:dyDescent="0.25">
      <c r="B604" s="85">
        <v>150010</v>
      </c>
      <c r="C604" s="23" t="str">
        <f t="shared" si="158"/>
        <v>ГБУЗ "Ирафская ЦРБ"</v>
      </c>
      <c r="D604" s="23" t="str">
        <f t="shared" si="159"/>
        <v>КС</v>
      </c>
      <c r="E604" s="62">
        <v>20171114</v>
      </c>
      <c r="F604" s="23" t="str">
        <f t="shared" si="160"/>
        <v>Гломерулярные болезни</v>
      </c>
      <c r="G604" s="19">
        <v>5</v>
      </c>
      <c r="H604" s="19">
        <v>0</v>
      </c>
      <c r="I604" s="25">
        <f t="shared" si="157"/>
        <v>5</v>
      </c>
      <c r="J604" s="23">
        <f t="shared" si="161"/>
        <v>1.71</v>
      </c>
      <c r="K604" s="149">
        <f t="shared" si="162"/>
        <v>0.8</v>
      </c>
      <c r="L604" s="93">
        <f t="shared" si="163"/>
        <v>24499.512000000002</v>
      </c>
      <c r="M604" s="93">
        <f t="shared" si="164"/>
        <v>122497.56000000001</v>
      </c>
      <c r="N604" s="93">
        <f t="shared" si="165"/>
        <v>0</v>
      </c>
      <c r="O604" s="93">
        <f t="shared" si="166"/>
        <v>122497.56000000001</v>
      </c>
      <c r="P604" s="23" t="str">
        <f t="shared" si="167"/>
        <v>Нефрология (без диализа)</v>
      </c>
      <c r="Q604" s="23">
        <f t="shared" si="168"/>
        <v>1.69</v>
      </c>
      <c r="R604" s="63" t="s">
        <v>536</v>
      </c>
      <c r="S604" s="23">
        <f t="shared" si="169"/>
        <v>8.5500000000000007</v>
      </c>
    </row>
    <row r="605" spans="2:19" x14ac:dyDescent="0.25">
      <c r="B605" s="85">
        <v>150003</v>
      </c>
      <c r="C605" s="23" t="str">
        <f t="shared" si="158"/>
        <v>ГБУЗ "КБСП"</v>
      </c>
      <c r="D605" s="23" t="str">
        <f t="shared" si="159"/>
        <v>КС</v>
      </c>
      <c r="E605" s="87">
        <v>20171115</v>
      </c>
      <c r="F605" s="23" t="str">
        <f t="shared" si="160"/>
        <v>Операции на женских половых органах при злокачественных новообразованиях (уровень 1)</v>
      </c>
      <c r="G605" s="19">
        <v>3</v>
      </c>
      <c r="H605" s="19">
        <v>2</v>
      </c>
      <c r="I605" s="25">
        <f t="shared" si="157"/>
        <v>5</v>
      </c>
      <c r="J605" s="23">
        <f t="shared" si="161"/>
        <v>1.98</v>
      </c>
      <c r="K605" s="149">
        <f t="shared" si="162"/>
        <v>1.4</v>
      </c>
      <c r="L605" s="93">
        <f t="shared" si="163"/>
        <v>49643.748</v>
      </c>
      <c r="M605" s="93">
        <f t="shared" si="164"/>
        <v>148931.24400000001</v>
      </c>
      <c r="N605" s="93">
        <f t="shared" si="165"/>
        <v>99287.495999999999</v>
      </c>
      <c r="O605" s="93">
        <f t="shared" si="166"/>
        <v>248218.74</v>
      </c>
      <c r="P605" s="23" t="str">
        <f t="shared" si="167"/>
        <v>Онкология</v>
      </c>
      <c r="Q605" s="23">
        <f t="shared" si="168"/>
        <v>2.2400000000000002</v>
      </c>
      <c r="R605" s="63" t="s">
        <v>90</v>
      </c>
      <c r="S605" s="23">
        <f t="shared" si="169"/>
        <v>9.9</v>
      </c>
    </row>
    <row r="606" spans="2:19" x14ac:dyDescent="0.25">
      <c r="B606" s="85">
        <v>150001</v>
      </c>
      <c r="C606" s="23" t="str">
        <f t="shared" si="158"/>
        <v>ГБУЗ "РКБ"</v>
      </c>
      <c r="D606" s="23" t="str">
        <f t="shared" si="159"/>
        <v>КС</v>
      </c>
      <c r="E606" s="55">
        <v>20171115</v>
      </c>
      <c r="F606" s="23" t="str">
        <f t="shared" si="160"/>
        <v>Операции на женских половых органах при злокачественных новообразованиях (уровень 1)</v>
      </c>
      <c r="G606" s="19">
        <v>1</v>
      </c>
      <c r="H606" s="19">
        <v>0</v>
      </c>
      <c r="I606" s="25">
        <f t="shared" si="157"/>
        <v>1</v>
      </c>
      <c r="J606" s="23">
        <f t="shared" si="161"/>
        <v>1.98</v>
      </c>
      <c r="K606" s="149">
        <f t="shared" si="162"/>
        <v>1</v>
      </c>
      <c r="L606" s="93">
        <f t="shared" si="163"/>
        <v>35459.82</v>
      </c>
      <c r="M606" s="93">
        <f t="shared" si="164"/>
        <v>35459.82</v>
      </c>
      <c r="N606" s="93">
        <f t="shared" si="165"/>
        <v>0</v>
      </c>
      <c r="O606" s="93">
        <f t="shared" si="166"/>
        <v>35459.82</v>
      </c>
      <c r="P606" s="23" t="str">
        <f t="shared" si="167"/>
        <v>Онкология</v>
      </c>
      <c r="Q606" s="23">
        <f t="shared" si="168"/>
        <v>2.2400000000000002</v>
      </c>
      <c r="R606" s="63" t="s">
        <v>90</v>
      </c>
      <c r="S606" s="23">
        <f t="shared" si="169"/>
        <v>1.98</v>
      </c>
    </row>
    <row r="607" spans="2:19" x14ac:dyDescent="0.25">
      <c r="B607" s="14">
        <v>150031</v>
      </c>
      <c r="C607" s="23" t="str">
        <f t="shared" si="158"/>
        <v>ГБУЗ "РОД"</v>
      </c>
      <c r="D607" s="23" t="str">
        <f t="shared" si="159"/>
        <v>КС</v>
      </c>
      <c r="E607" s="62">
        <v>20171115</v>
      </c>
      <c r="F607" s="23" t="str">
        <f t="shared" si="160"/>
        <v>Операции на женских половых органах при злокачественных новообразованиях (уровень 1)</v>
      </c>
      <c r="G607" s="19">
        <v>80</v>
      </c>
      <c r="H607" s="19">
        <v>16</v>
      </c>
      <c r="I607" s="25">
        <f t="shared" si="157"/>
        <v>96</v>
      </c>
      <c r="J607" s="23">
        <f t="shared" si="161"/>
        <v>1.98</v>
      </c>
      <c r="K607" s="149">
        <f t="shared" si="162"/>
        <v>1</v>
      </c>
      <c r="L607" s="93">
        <f t="shared" si="163"/>
        <v>35459.82</v>
      </c>
      <c r="M607" s="93">
        <f t="shared" si="164"/>
        <v>2836785.6</v>
      </c>
      <c r="N607" s="93">
        <f t="shared" si="165"/>
        <v>567357.12</v>
      </c>
      <c r="O607" s="93">
        <f t="shared" si="166"/>
        <v>3404142.72</v>
      </c>
      <c r="P607" s="23" t="str">
        <f t="shared" si="167"/>
        <v>Онкология</v>
      </c>
      <c r="Q607" s="23">
        <f t="shared" si="168"/>
        <v>2.2400000000000002</v>
      </c>
      <c r="R607" s="63" t="s">
        <v>221</v>
      </c>
      <c r="S607" s="23">
        <f t="shared" si="169"/>
        <v>190.07999999999998</v>
      </c>
    </row>
    <row r="608" spans="2:19" x14ac:dyDescent="0.25">
      <c r="B608" s="14">
        <v>150014</v>
      </c>
      <c r="C608" s="23" t="str">
        <f t="shared" si="158"/>
        <v>ГБУЗ "Правобережная ЦРКБ"</v>
      </c>
      <c r="D608" s="23" t="str">
        <f t="shared" si="159"/>
        <v>КС</v>
      </c>
      <c r="E608" s="62">
        <v>20171115</v>
      </c>
      <c r="F608" s="23" t="str">
        <f t="shared" si="160"/>
        <v>Операции на женских половых органах при злокачественных новообразованиях (уровень 1)</v>
      </c>
      <c r="G608" s="19">
        <v>0</v>
      </c>
      <c r="H608" s="19">
        <v>0</v>
      </c>
      <c r="I608" s="25">
        <f t="shared" si="157"/>
        <v>0</v>
      </c>
      <c r="J608" s="23">
        <f t="shared" si="161"/>
        <v>1.98</v>
      </c>
      <c r="K608" s="149">
        <f t="shared" si="162"/>
        <v>0.95099999999999996</v>
      </c>
      <c r="L608" s="93">
        <f t="shared" si="163"/>
        <v>33722.288819999994</v>
      </c>
      <c r="M608" s="93">
        <f t="shared" si="164"/>
        <v>0</v>
      </c>
      <c r="N608" s="93">
        <f t="shared" si="165"/>
        <v>0</v>
      </c>
      <c r="O608" s="93">
        <f t="shared" si="166"/>
        <v>0</v>
      </c>
      <c r="P608" s="23" t="str">
        <f t="shared" si="167"/>
        <v>Онкология</v>
      </c>
      <c r="Q608" s="23">
        <f t="shared" si="168"/>
        <v>2.2400000000000002</v>
      </c>
      <c r="R608" s="63" t="s">
        <v>360</v>
      </c>
      <c r="S608" s="23">
        <f t="shared" si="169"/>
        <v>0</v>
      </c>
    </row>
    <row r="609" spans="2:19" x14ac:dyDescent="0.25">
      <c r="B609" s="14">
        <v>150031</v>
      </c>
      <c r="C609" s="23" t="str">
        <f t="shared" si="158"/>
        <v>ГБУЗ "РОД"</v>
      </c>
      <c r="D609" s="23" t="str">
        <f t="shared" si="159"/>
        <v>КС</v>
      </c>
      <c r="E609" s="62">
        <v>20171116</v>
      </c>
      <c r="F609" s="23" t="str">
        <f t="shared" si="160"/>
        <v>Операции на женских половых органах при злокачественных новообразованиях (уровень 2)</v>
      </c>
      <c r="G609" s="19">
        <v>18</v>
      </c>
      <c r="H609" s="19">
        <v>10</v>
      </c>
      <c r="I609" s="25">
        <f t="shared" si="157"/>
        <v>28</v>
      </c>
      <c r="J609" s="23">
        <f t="shared" si="161"/>
        <v>3.66</v>
      </c>
      <c r="K609" s="149">
        <f t="shared" si="162"/>
        <v>1</v>
      </c>
      <c r="L609" s="93">
        <f t="shared" si="163"/>
        <v>65546.94</v>
      </c>
      <c r="M609" s="93">
        <f t="shared" si="164"/>
        <v>1179844.92</v>
      </c>
      <c r="N609" s="93">
        <f t="shared" si="165"/>
        <v>655469.4</v>
      </c>
      <c r="O609" s="93">
        <f t="shared" si="166"/>
        <v>1835314.3199999998</v>
      </c>
      <c r="P609" s="23" t="str">
        <f t="shared" si="167"/>
        <v>Онкология</v>
      </c>
      <c r="Q609" s="23">
        <f t="shared" si="168"/>
        <v>2.2400000000000002</v>
      </c>
      <c r="R609" s="63" t="s">
        <v>221</v>
      </c>
      <c r="S609" s="23">
        <f t="shared" si="169"/>
        <v>102.48</v>
      </c>
    </row>
    <row r="610" spans="2:19" x14ac:dyDescent="0.25">
      <c r="B610" s="14">
        <v>150031</v>
      </c>
      <c r="C610" s="23" t="str">
        <f t="shared" si="158"/>
        <v>ГБУЗ "РОД"</v>
      </c>
      <c r="D610" s="23" t="str">
        <f t="shared" si="159"/>
        <v>КС</v>
      </c>
      <c r="E610" s="62">
        <v>20171117</v>
      </c>
      <c r="F610" s="23" t="str">
        <f t="shared" si="160"/>
        <v>Операции на женских половых органах при злокачественных новообразованиях (уровень 3)</v>
      </c>
      <c r="G610" s="19">
        <v>0</v>
      </c>
      <c r="H610" s="19">
        <v>0</v>
      </c>
      <c r="I610" s="25">
        <f t="shared" si="157"/>
        <v>0</v>
      </c>
      <c r="J610" s="23">
        <f t="shared" si="161"/>
        <v>4.05</v>
      </c>
      <c r="K610" s="149">
        <f t="shared" si="162"/>
        <v>1</v>
      </c>
      <c r="L610" s="93">
        <f t="shared" si="163"/>
        <v>72531.45</v>
      </c>
      <c r="M610" s="93">
        <f t="shared" si="164"/>
        <v>0</v>
      </c>
      <c r="N610" s="93">
        <f t="shared" si="165"/>
        <v>0</v>
      </c>
      <c r="O610" s="93">
        <f t="shared" si="166"/>
        <v>0</v>
      </c>
      <c r="P610" s="23" t="str">
        <f t="shared" si="167"/>
        <v>Онкология</v>
      </c>
      <c r="Q610" s="23">
        <f t="shared" si="168"/>
        <v>2.2400000000000002</v>
      </c>
      <c r="R610" s="63" t="s">
        <v>221</v>
      </c>
      <c r="S610" s="23">
        <f t="shared" si="169"/>
        <v>0</v>
      </c>
    </row>
    <row r="611" spans="2:19" x14ac:dyDescent="0.25">
      <c r="B611" s="85">
        <v>150003</v>
      </c>
      <c r="C611" s="23" t="str">
        <f t="shared" si="158"/>
        <v>ГБУЗ "КБСП"</v>
      </c>
      <c r="D611" s="23" t="str">
        <f t="shared" si="159"/>
        <v>КС</v>
      </c>
      <c r="E611" s="87">
        <v>20171118</v>
      </c>
      <c r="F611" s="23" t="str">
        <f t="shared" si="160"/>
        <v>Операции на кишечнике и анальной области при злокачественных новообразованиях (уровень 1)</v>
      </c>
      <c r="G611" s="19">
        <v>6</v>
      </c>
      <c r="H611" s="19">
        <v>3</v>
      </c>
      <c r="I611" s="25">
        <f t="shared" si="157"/>
        <v>9</v>
      </c>
      <c r="J611" s="23">
        <f t="shared" si="161"/>
        <v>2.4500000000000002</v>
      </c>
      <c r="K611" s="149">
        <f t="shared" si="162"/>
        <v>1.4</v>
      </c>
      <c r="L611" s="93">
        <f t="shared" si="163"/>
        <v>61427.87</v>
      </c>
      <c r="M611" s="93">
        <f t="shared" si="164"/>
        <v>368567.22000000003</v>
      </c>
      <c r="N611" s="93">
        <f t="shared" si="165"/>
        <v>184283.61000000002</v>
      </c>
      <c r="O611" s="93">
        <f t="shared" si="166"/>
        <v>552850.83000000007</v>
      </c>
      <c r="P611" s="23" t="str">
        <f t="shared" si="167"/>
        <v>Онкология</v>
      </c>
      <c r="Q611" s="23">
        <f t="shared" si="168"/>
        <v>2.2400000000000002</v>
      </c>
      <c r="R611" s="63" t="s">
        <v>360</v>
      </c>
      <c r="S611" s="23">
        <f t="shared" si="169"/>
        <v>22.05</v>
      </c>
    </row>
    <row r="612" spans="2:19" x14ac:dyDescent="0.25">
      <c r="B612" s="85">
        <v>150001</v>
      </c>
      <c r="C612" s="23" t="str">
        <f t="shared" si="158"/>
        <v>ГБУЗ "РКБ"</v>
      </c>
      <c r="D612" s="23" t="str">
        <f t="shared" si="159"/>
        <v>КС</v>
      </c>
      <c r="E612" s="55">
        <v>20171118</v>
      </c>
      <c r="F612" s="23" t="str">
        <f t="shared" si="160"/>
        <v>Операции на кишечнике и анальной области при злокачественных новообразованиях (уровень 1)</v>
      </c>
      <c r="G612" s="19">
        <v>35</v>
      </c>
      <c r="H612" s="19">
        <v>10</v>
      </c>
      <c r="I612" s="25">
        <f t="shared" si="157"/>
        <v>45</v>
      </c>
      <c r="J612" s="23">
        <f t="shared" si="161"/>
        <v>2.4500000000000002</v>
      </c>
      <c r="K612" s="149">
        <f t="shared" si="162"/>
        <v>1</v>
      </c>
      <c r="L612" s="93">
        <f t="shared" si="163"/>
        <v>43877.05</v>
      </c>
      <c r="M612" s="93">
        <f t="shared" si="164"/>
        <v>1535696.75</v>
      </c>
      <c r="N612" s="93">
        <f t="shared" si="165"/>
        <v>438770.5</v>
      </c>
      <c r="O612" s="93">
        <f t="shared" si="166"/>
        <v>1974467.25</v>
      </c>
      <c r="P612" s="23" t="str">
        <f t="shared" si="167"/>
        <v>Онкология</v>
      </c>
      <c r="Q612" s="23">
        <f t="shared" si="168"/>
        <v>2.2400000000000002</v>
      </c>
      <c r="R612" s="63" t="s">
        <v>174</v>
      </c>
      <c r="S612" s="23">
        <f t="shared" si="169"/>
        <v>110.25000000000001</v>
      </c>
    </row>
    <row r="613" spans="2:19" ht="30" x14ac:dyDescent="0.25">
      <c r="B613" s="85">
        <v>150015</v>
      </c>
      <c r="C613" s="23" t="str">
        <f t="shared" si="158"/>
        <v>ФГБОУ ВО  СОГМА МЗ</v>
      </c>
      <c r="D613" s="23" t="str">
        <f t="shared" si="159"/>
        <v>КС</v>
      </c>
      <c r="E613" s="41">
        <v>20171118</v>
      </c>
      <c r="F613" s="23" t="str">
        <f t="shared" si="160"/>
        <v>Операции на кишечнике и анальной области при злокачественных новообразованиях (уровень 1)</v>
      </c>
      <c r="G613" s="39">
        <v>7</v>
      </c>
      <c r="H613" s="39">
        <v>1</v>
      </c>
      <c r="I613" s="25">
        <f t="shared" si="157"/>
        <v>8</v>
      </c>
      <c r="J613" s="23">
        <f t="shared" si="161"/>
        <v>2.4500000000000002</v>
      </c>
      <c r="K613" s="149">
        <f t="shared" si="162"/>
        <v>1.4</v>
      </c>
      <c r="L613" s="93">
        <f t="shared" si="163"/>
        <v>61427.87</v>
      </c>
      <c r="M613" s="93">
        <f t="shared" si="164"/>
        <v>429995.09</v>
      </c>
      <c r="N613" s="93">
        <f t="shared" si="165"/>
        <v>61427.87</v>
      </c>
      <c r="O613" s="93">
        <f t="shared" si="166"/>
        <v>491422.96</v>
      </c>
      <c r="P613" s="23" t="str">
        <f t="shared" si="167"/>
        <v>Онкология</v>
      </c>
      <c r="Q613" s="23">
        <f t="shared" si="168"/>
        <v>2.2400000000000002</v>
      </c>
      <c r="R613" s="114" t="s">
        <v>532</v>
      </c>
      <c r="S613" s="23">
        <f t="shared" si="169"/>
        <v>19.600000000000001</v>
      </c>
    </row>
    <row r="614" spans="2:19" x14ac:dyDescent="0.25">
      <c r="B614" s="85">
        <v>150072</v>
      </c>
      <c r="C614" s="23" t="str">
        <f t="shared" si="158"/>
        <v>ФГБУ "СКММ центр МЗ РФ" (Беслан)</v>
      </c>
      <c r="D614" s="23" t="str">
        <f t="shared" si="159"/>
        <v>КС</v>
      </c>
      <c r="E614" s="60">
        <v>20171118</v>
      </c>
      <c r="F614" s="23" t="str">
        <f t="shared" si="160"/>
        <v>Операции на кишечнике и анальной области при злокачественных новообразованиях (уровень 1)</v>
      </c>
      <c r="G614" s="50">
        <v>3</v>
      </c>
      <c r="H614" s="50">
        <v>2</v>
      </c>
      <c r="I614" s="25">
        <f t="shared" si="157"/>
        <v>5</v>
      </c>
      <c r="J614" s="23">
        <f t="shared" si="161"/>
        <v>2.4500000000000002</v>
      </c>
      <c r="K614" s="149">
        <f t="shared" si="162"/>
        <v>1.4</v>
      </c>
      <c r="L614" s="93">
        <f t="shared" si="163"/>
        <v>61427.87</v>
      </c>
      <c r="M614" s="93">
        <f t="shared" si="164"/>
        <v>184283.61000000002</v>
      </c>
      <c r="N614" s="93">
        <f t="shared" si="165"/>
        <v>122855.74</v>
      </c>
      <c r="O614" s="93">
        <f t="shared" si="166"/>
        <v>307139.35000000003</v>
      </c>
      <c r="P614" s="23" t="str">
        <f t="shared" si="167"/>
        <v>Онкология</v>
      </c>
      <c r="Q614" s="23">
        <f t="shared" si="168"/>
        <v>2.2400000000000002</v>
      </c>
      <c r="R614" s="44" t="s">
        <v>221</v>
      </c>
      <c r="S614" s="23">
        <f t="shared" si="169"/>
        <v>12.25</v>
      </c>
    </row>
    <row r="615" spans="2:19" x14ac:dyDescent="0.25">
      <c r="B615" s="14">
        <v>150031</v>
      </c>
      <c r="C615" s="23" t="str">
        <f t="shared" si="158"/>
        <v>ГБУЗ "РОД"</v>
      </c>
      <c r="D615" s="23" t="str">
        <f t="shared" si="159"/>
        <v>КС</v>
      </c>
      <c r="E615" s="62">
        <v>20171118</v>
      </c>
      <c r="F615" s="23" t="str">
        <f t="shared" si="160"/>
        <v>Операции на кишечнике и анальной области при злокачественных новообразованиях (уровень 1)</v>
      </c>
      <c r="G615" s="19">
        <v>15</v>
      </c>
      <c r="H615" s="19">
        <v>8</v>
      </c>
      <c r="I615" s="25">
        <f t="shared" si="157"/>
        <v>23</v>
      </c>
      <c r="J615" s="23">
        <f t="shared" si="161"/>
        <v>2.4500000000000002</v>
      </c>
      <c r="K615" s="149">
        <f t="shared" si="162"/>
        <v>1</v>
      </c>
      <c r="L615" s="93">
        <f t="shared" si="163"/>
        <v>43877.05</v>
      </c>
      <c r="M615" s="93">
        <f t="shared" si="164"/>
        <v>658155.75</v>
      </c>
      <c r="N615" s="93">
        <f t="shared" si="165"/>
        <v>351016.4</v>
      </c>
      <c r="O615" s="93">
        <f t="shared" si="166"/>
        <v>1009172.15</v>
      </c>
      <c r="P615" s="23" t="str">
        <f t="shared" si="167"/>
        <v>Онкология</v>
      </c>
      <c r="Q615" s="23">
        <f t="shared" si="168"/>
        <v>2.2400000000000002</v>
      </c>
      <c r="R615" s="63" t="s">
        <v>221</v>
      </c>
      <c r="S615" s="23">
        <f t="shared" si="169"/>
        <v>56.35</v>
      </c>
    </row>
    <row r="616" spans="2:19" x14ac:dyDescent="0.25">
      <c r="B616" s="85">
        <v>150003</v>
      </c>
      <c r="C616" s="23" t="str">
        <f t="shared" si="158"/>
        <v>ГБУЗ "КБСП"</v>
      </c>
      <c r="D616" s="23" t="str">
        <f t="shared" si="159"/>
        <v>КС</v>
      </c>
      <c r="E616" s="87">
        <v>20171119</v>
      </c>
      <c r="F616" s="23" t="str">
        <f t="shared" si="160"/>
        <v>Операции на кишечнике и анальной области при злокачественных новообразованиях (уровень 2)</v>
      </c>
      <c r="G616" s="19">
        <v>25</v>
      </c>
      <c r="H616" s="19">
        <v>9</v>
      </c>
      <c r="I616" s="25">
        <f t="shared" si="157"/>
        <v>34</v>
      </c>
      <c r="J616" s="23">
        <f t="shared" si="161"/>
        <v>4.24</v>
      </c>
      <c r="K616" s="149">
        <f t="shared" si="162"/>
        <v>1.4</v>
      </c>
      <c r="L616" s="93">
        <f t="shared" si="163"/>
        <v>106307.82399999999</v>
      </c>
      <c r="M616" s="93">
        <f t="shared" si="164"/>
        <v>2657695.5999999996</v>
      </c>
      <c r="N616" s="93">
        <f t="shared" si="165"/>
        <v>956770.41599999997</v>
      </c>
      <c r="O616" s="93">
        <f t="shared" si="166"/>
        <v>3614466.0159999998</v>
      </c>
      <c r="P616" s="23" t="str">
        <f t="shared" si="167"/>
        <v>Онкология</v>
      </c>
      <c r="Q616" s="23">
        <f t="shared" si="168"/>
        <v>2.2400000000000002</v>
      </c>
      <c r="R616" s="63" t="s">
        <v>360</v>
      </c>
      <c r="S616" s="23">
        <f t="shared" si="169"/>
        <v>144.16</v>
      </c>
    </row>
    <row r="617" spans="2:19" x14ac:dyDescent="0.25">
      <c r="B617" s="85">
        <v>150001</v>
      </c>
      <c r="C617" s="23" t="str">
        <f t="shared" si="158"/>
        <v>ГБУЗ "РКБ"</v>
      </c>
      <c r="D617" s="23" t="str">
        <f t="shared" si="159"/>
        <v>КС</v>
      </c>
      <c r="E617" s="55">
        <v>20171119</v>
      </c>
      <c r="F617" s="23" t="str">
        <f t="shared" si="160"/>
        <v>Операции на кишечнике и анальной области при злокачественных новообразованиях (уровень 2)</v>
      </c>
      <c r="G617" s="19">
        <v>35</v>
      </c>
      <c r="H617" s="19">
        <v>9</v>
      </c>
      <c r="I617" s="25">
        <f t="shared" si="157"/>
        <v>44</v>
      </c>
      <c r="J617" s="23">
        <f t="shared" si="161"/>
        <v>4.24</v>
      </c>
      <c r="K617" s="149">
        <f t="shared" si="162"/>
        <v>1</v>
      </c>
      <c r="L617" s="93">
        <f t="shared" si="163"/>
        <v>75934.16</v>
      </c>
      <c r="M617" s="93">
        <f t="shared" si="164"/>
        <v>2657695.6</v>
      </c>
      <c r="N617" s="93">
        <f t="shared" si="165"/>
        <v>683407.44000000006</v>
      </c>
      <c r="O617" s="93">
        <f t="shared" si="166"/>
        <v>3341103.04</v>
      </c>
      <c r="P617" s="23" t="str">
        <f t="shared" si="167"/>
        <v>Онкология</v>
      </c>
      <c r="Q617" s="23">
        <f t="shared" si="168"/>
        <v>2.2400000000000002</v>
      </c>
      <c r="R617" s="63" t="s">
        <v>174</v>
      </c>
      <c r="S617" s="23">
        <f t="shared" si="169"/>
        <v>186.56</v>
      </c>
    </row>
    <row r="618" spans="2:19" x14ac:dyDescent="0.25">
      <c r="B618" s="85">
        <v>150001</v>
      </c>
      <c r="C618" s="23" t="str">
        <f t="shared" si="158"/>
        <v>ГБУЗ "РКБ"</v>
      </c>
      <c r="D618" s="23" t="str">
        <f t="shared" si="159"/>
        <v>КС</v>
      </c>
      <c r="E618" s="55">
        <v>20171119</v>
      </c>
      <c r="F618" s="23" t="str">
        <f t="shared" si="160"/>
        <v>Операции на кишечнике и анальной области при злокачественных новообразованиях (уровень 2)</v>
      </c>
      <c r="G618" s="19">
        <v>2</v>
      </c>
      <c r="H618" s="19">
        <v>0</v>
      </c>
      <c r="I618" s="25">
        <f t="shared" si="157"/>
        <v>2</v>
      </c>
      <c r="J618" s="23">
        <f t="shared" si="161"/>
        <v>4.24</v>
      </c>
      <c r="K618" s="149">
        <f t="shared" si="162"/>
        <v>1</v>
      </c>
      <c r="L618" s="93">
        <f t="shared" si="163"/>
        <v>75934.16</v>
      </c>
      <c r="M618" s="93">
        <f t="shared" si="164"/>
        <v>151868.32</v>
      </c>
      <c r="N618" s="93">
        <f t="shared" si="165"/>
        <v>0</v>
      </c>
      <c r="O618" s="93">
        <f t="shared" si="166"/>
        <v>151868.32</v>
      </c>
      <c r="P618" s="23" t="str">
        <f t="shared" si="167"/>
        <v>Онкология</v>
      </c>
      <c r="Q618" s="23">
        <f t="shared" si="168"/>
        <v>2.2400000000000002</v>
      </c>
      <c r="R618" s="63" t="s">
        <v>360</v>
      </c>
      <c r="S618" s="23">
        <f t="shared" si="169"/>
        <v>8.48</v>
      </c>
    </row>
    <row r="619" spans="2:19" ht="30" x14ac:dyDescent="0.25">
      <c r="B619" s="85">
        <v>150015</v>
      </c>
      <c r="C619" s="23" t="str">
        <f t="shared" si="158"/>
        <v>ФГБОУ ВО  СОГМА МЗ</v>
      </c>
      <c r="D619" s="23" t="str">
        <f t="shared" si="159"/>
        <v>КС</v>
      </c>
      <c r="E619" s="41">
        <v>20171119</v>
      </c>
      <c r="F619" s="23" t="str">
        <f t="shared" si="160"/>
        <v>Операции на кишечнике и анальной области при злокачественных новообразованиях (уровень 2)</v>
      </c>
      <c r="G619" s="39">
        <v>7</v>
      </c>
      <c r="H619" s="39">
        <v>1</v>
      </c>
      <c r="I619" s="25">
        <f t="shared" si="157"/>
        <v>8</v>
      </c>
      <c r="J619" s="23">
        <f t="shared" si="161"/>
        <v>4.24</v>
      </c>
      <c r="K619" s="149">
        <f t="shared" si="162"/>
        <v>1.4</v>
      </c>
      <c r="L619" s="93">
        <f t="shared" si="163"/>
        <v>106307.82399999999</v>
      </c>
      <c r="M619" s="93">
        <f t="shared" si="164"/>
        <v>744154.76799999992</v>
      </c>
      <c r="N619" s="93">
        <f t="shared" si="165"/>
        <v>106307.82399999999</v>
      </c>
      <c r="O619" s="93">
        <f t="shared" si="166"/>
        <v>850462.59199999995</v>
      </c>
      <c r="P619" s="23" t="str">
        <f t="shared" si="167"/>
        <v>Онкология</v>
      </c>
      <c r="Q619" s="23">
        <f t="shared" si="168"/>
        <v>2.2400000000000002</v>
      </c>
      <c r="R619" s="114" t="s">
        <v>532</v>
      </c>
      <c r="S619" s="23">
        <f t="shared" si="169"/>
        <v>33.92</v>
      </c>
    </row>
    <row r="620" spans="2:19" x14ac:dyDescent="0.25">
      <c r="B620" s="85">
        <v>150072</v>
      </c>
      <c r="C620" s="23" t="str">
        <f t="shared" si="158"/>
        <v>ФГБУ "СКММ центр МЗ РФ" (Беслан)</v>
      </c>
      <c r="D620" s="23" t="str">
        <f t="shared" si="159"/>
        <v>КС</v>
      </c>
      <c r="E620" s="60">
        <v>20171119</v>
      </c>
      <c r="F620" s="23" t="str">
        <f t="shared" si="160"/>
        <v>Операции на кишечнике и анальной области при злокачественных новообразованиях (уровень 2)</v>
      </c>
      <c r="G620" s="50">
        <v>10</v>
      </c>
      <c r="H620" s="50">
        <v>5</v>
      </c>
      <c r="I620" s="25">
        <f t="shared" si="157"/>
        <v>15</v>
      </c>
      <c r="J620" s="23">
        <f t="shared" si="161"/>
        <v>4.24</v>
      </c>
      <c r="K620" s="149">
        <f t="shared" si="162"/>
        <v>1.4</v>
      </c>
      <c r="L620" s="93">
        <f t="shared" si="163"/>
        <v>106307.82399999999</v>
      </c>
      <c r="M620" s="93">
        <f t="shared" si="164"/>
        <v>1063078.24</v>
      </c>
      <c r="N620" s="93">
        <f t="shared" si="165"/>
        <v>531539.12</v>
      </c>
      <c r="O620" s="93">
        <f t="shared" si="166"/>
        <v>1594617.3599999999</v>
      </c>
      <c r="P620" s="23" t="str">
        <f t="shared" si="167"/>
        <v>Онкология</v>
      </c>
      <c r="Q620" s="23">
        <f t="shared" si="168"/>
        <v>2.2400000000000002</v>
      </c>
      <c r="R620" s="44" t="s">
        <v>221</v>
      </c>
      <c r="S620" s="23">
        <f t="shared" si="169"/>
        <v>63.6</v>
      </c>
    </row>
    <row r="621" spans="2:19" x14ac:dyDescent="0.25">
      <c r="B621" s="14">
        <v>150031</v>
      </c>
      <c r="C621" s="23" t="str">
        <f t="shared" si="158"/>
        <v>ГБУЗ "РОД"</v>
      </c>
      <c r="D621" s="23" t="str">
        <f t="shared" si="159"/>
        <v>КС</v>
      </c>
      <c r="E621" s="62">
        <v>20171119</v>
      </c>
      <c r="F621" s="23" t="str">
        <f t="shared" si="160"/>
        <v>Операции на кишечнике и анальной области при злокачественных новообразованиях (уровень 2)</v>
      </c>
      <c r="G621" s="19">
        <v>35</v>
      </c>
      <c r="H621" s="19">
        <v>5</v>
      </c>
      <c r="I621" s="25">
        <f t="shared" si="157"/>
        <v>40</v>
      </c>
      <c r="J621" s="23">
        <f t="shared" si="161"/>
        <v>4.24</v>
      </c>
      <c r="K621" s="149">
        <f t="shared" si="162"/>
        <v>1</v>
      </c>
      <c r="L621" s="93">
        <f t="shared" si="163"/>
        <v>75934.16</v>
      </c>
      <c r="M621" s="93">
        <f t="shared" si="164"/>
        <v>2657695.6</v>
      </c>
      <c r="N621" s="93">
        <f t="shared" si="165"/>
        <v>379670.80000000005</v>
      </c>
      <c r="O621" s="93">
        <f t="shared" si="166"/>
        <v>3037366.4000000004</v>
      </c>
      <c r="P621" s="23" t="str">
        <f t="shared" si="167"/>
        <v>Онкология</v>
      </c>
      <c r="Q621" s="23">
        <f t="shared" si="168"/>
        <v>2.2400000000000002</v>
      </c>
      <c r="R621" s="63" t="s">
        <v>221</v>
      </c>
      <c r="S621" s="23">
        <f t="shared" si="169"/>
        <v>169.60000000000002</v>
      </c>
    </row>
    <row r="622" spans="2:19" x14ac:dyDescent="0.25">
      <c r="B622" s="85">
        <v>150001</v>
      </c>
      <c r="C622" s="23" t="str">
        <f t="shared" si="158"/>
        <v>ГБУЗ "РКБ"</v>
      </c>
      <c r="D622" s="23" t="str">
        <f t="shared" si="159"/>
        <v>КС</v>
      </c>
      <c r="E622" s="55">
        <v>20171120</v>
      </c>
      <c r="F622" s="23" t="str">
        <f t="shared" si="160"/>
        <v>Операции при злокачественных новообразованиях почки и мочевыделительной системы (уровень 1)</v>
      </c>
      <c r="G622" s="19">
        <v>4</v>
      </c>
      <c r="H622" s="19">
        <v>1</v>
      </c>
      <c r="I622" s="25">
        <f t="shared" si="157"/>
        <v>5</v>
      </c>
      <c r="J622" s="23">
        <f t="shared" si="161"/>
        <v>1.4</v>
      </c>
      <c r="K622" s="149">
        <f t="shared" si="162"/>
        <v>1</v>
      </c>
      <c r="L622" s="93">
        <f t="shared" si="163"/>
        <v>25072.6</v>
      </c>
      <c r="M622" s="93">
        <f t="shared" si="164"/>
        <v>100290.4</v>
      </c>
      <c r="N622" s="93">
        <f t="shared" si="165"/>
        <v>25072.6</v>
      </c>
      <c r="O622" s="93">
        <f t="shared" si="166"/>
        <v>125363</v>
      </c>
      <c r="P622" s="23" t="str">
        <f t="shared" si="167"/>
        <v>Онкология</v>
      </c>
      <c r="Q622" s="23">
        <f t="shared" si="168"/>
        <v>2.2400000000000002</v>
      </c>
      <c r="R622" s="63" t="s">
        <v>344</v>
      </c>
      <c r="S622" s="23">
        <f t="shared" si="169"/>
        <v>7</v>
      </c>
    </row>
    <row r="623" spans="2:19" x14ac:dyDescent="0.25">
      <c r="B623" s="14">
        <v>150031</v>
      </c>
      <c r="C623" s="23" t="str">
        <f t="shared" si="158"/>
        <v>ГБУЗ "РОД"</v>
      </c>
      <c r="D623" s="23" t="str">
        <f t="shared" si="159"/>
        <v>КС</v>
      </c>
      <c r="E623" s="62">
        <v>20171120</v>
      </c>
      <c r="F623" s="23" t="str">
        <f t="shared" si="160"/>
        <v>Операции при злокачественных новообразованиях почки и мочевыделительной системы (уровень 1)</v>
      </c>
      <c r="G623" s="19">
        <v>5</v>
      </c>
      <c r="H623" s="19">
        <v>5</v>
      </c>
      <c r="I623" s="25">
        <f t="shared" si="157"/>
        <v>10</v>
      </c>
      <c r="J623" s="23">
        <f t="shared" si="161"/>
        <v>1.4</v>
      </c>
      <c r="K623" s="149">
        <f t="shared" si="162"/>
        <v>1</v>
      </c>
      <c r="L623" s="93">
        <f t="shared" si="163"/>
        <v>25072.6</v>
      </c>
      <c r="M623" s="93">
        <f t="shared" si="164"/>
        <v>125363</v>
      </c>
      <c r="N623" s="93">
        <f t="shared" si="165"/>
        <v>125363</v>
      </c>
      <c r="O623" s="93">
        <f t="shared" si="166"/>
        <v>250726</v>
      </c>
      <c r="P623" s="23" t="str">
        <f t="shared" si="167"/>
        <v>Онкология</v>
      </c>
      <c r="Q623" s="23">
        <f t="shared" si="168"/>
        <v>2.2400000000000002</v>
      </c>
      <c r="R623" s="63" t="s">
        <v>221</v>
      </c>
      <c r="S623" s="23">
        <f t="shared" si="169"/>
        <v>14</v>
      </c>
    </row>
    <row r="624" spans="2:19" x14ac:dyDescent="0.25">
      <c r="B624" s="85">
        <v>150001</v>
      </c>
      <c r="C624" s="23" t="str">
        <f t="shared" si="158"/>
        <v>ГБУЗ "РКБ"</v>
      </c>
      <c r="D624" s="23" t="str">
        <f t="shared" si="159"/>
        <v>КС</v>
      </c>
      <c r="E624" s="55">
        <v>20171121</v>
      </c>
      <c r="F624" s="23" t="str">
        <f t="shared" si="160"/>
        <v>Операции при злокачественных новообразованиях почки и мочевыделительной системы (уровень 2)</v>
      </c>
      <c r="G624" s="19">
        <v>27</v>
      </c>
      <c r="H624" s="19">
        <v>8</v>
      </c>
      <c r="I624" s="25">
        <f t="shared" si="157"/>
        <v>35</v>
      </c>
      <c r="J624" s="23">
        <f t="shared" si="161"/>
        <v>2.46</v>
      </c>
      <c r="K624" s="149">
        <f t="shared" si="162"/>
        <v>1</v>
      </c>
      <c r="L624" s="93">
        <f t="shared" si="163"/>
        <v>44056.14</v>
      </c>
      <c r="M624" s="93">
        <f t="shared" si="164"/>
        <v>1189515.78</v>
      </c>
      <c r="N624" s="93">
        <f t="shared" si="165"/>
        <v>352449.12</v>
      </c>
      <c r="O624" s="93">
        <f t="shared" si="166"/>
        <v>1541964.9</v>
      </c>
      <c r="P624" s="23" t="str">
        <f t="shared" si="167"/>
        <v>Онкология</v>
      </c>
      <c r="Q624" s="23">
        <f t="shared" si="168"/>
        <v>2.2400000000000002</v>
      </c>
      <c r="R624" s="63" t="s">
        <v>344</v>
      </c>
      <c r="S624" s="23">
        <f t="shared" si="169"/>
        <v>86.1</v>
      </c>
    </row>
    <row r="625" spans="2:19" x14ac:dyDescent="0.25">
      <c r="B625" s="14">
        <v>150031</v>
      </c>
      <c r="C625" s="23" t="str">
        <f t="shared" si="158"/>
        <v>ГБУЗ "РОД"</v>
      </c>
      <c r="D625" s="23" t="str">
        <f t="shared" si="159"/>
        <v>КС</v>
      </c>
      <c r="E625" s="62">
        <v>20171121</v>
      </c>
      <c r="F625" s="23" t="str">
        <f t="shared" si="160"/>
        <v>Операции при злокачественных новообразованиях почки и мочевыделительной системы (уровень 2)</v>
      </c>
      <c r="G625" s="19">
        <v>40</v>
      </c>
      <c r="H625" s="19">
        <v>10</v>
      </c>
      <c r="I625" s="25">
        <f t="shared" si="157"/>
        <v>50</v>
      </c>
      <c r="J625" s="23">
        <f t="shared" si="161"/>
        <v>2.46</v>
      </c>
      <c r="K625" s="149">
        <f t="shared" si="162"/>
        <v>1</v>
      </c>
      <c r="L625" s="93">
        <f t="shared" si="163"/>
        <v>44056.14</v>
      </c>
      <c r="M625" s="93">
        <f t="shared" si="164"/>
        <v>1762245.6</v>
      </c>
      <c r="N625" s="93">
        <f t="shared" si="165"/>
        <v>440561.4</v>
      </c>
      <c r="O625" s="93">
        <f t="shared" si="166"/>
        <v>2202807</v>
      </c>
      <c r="P625" s="23" t="str">
        <f t="shared" si="167"/>
        <v>Онкология</v>
      </c>
      <c r="Q625" s="23">
        <f t="shared" si="168"/>
        <v>2.2400000000000002</v>
      </c>
      <c r="R625" s="63" t="s">
        <v>221</v>
      </c>
      <c r="S625" s="23">
        <f t="shared" si="169"/>
        <v>123</v>
      </c>
    </row>
    <row r="626" spans="2:19" x14ac:dyDescent="0.25">
      <c r="B626" s="14">
        <v>150031</v>
      </c>
      <c r="C626" s="23" t="str">
        <f t="shared" si="158"/>
        <v>ГБУЗ "РОД"</v>
      </c>
      <c r="D626" s="23" t="str">
        <f t="shared" si="159"/>
        <v>КС</v>
      </c>
      <c r="E626" s="62">
        <v>20171122</v>
      </c>
      <c r="F626" s="23" t="str">
        <f t="shared" si="160"/>
        <v>Операции при злокачественных новообразованиях почки и мочевыделительной системы (уровень 3)</v>
      </c>
      <c r="G626" s="19">
        <v>0</v>
      </c>
      <c r="H626" s="19">
        <v>0</v>
      </c>
      <c r="I626" s="25">
        <f t="shared" si="157"/>
        <v>0</v>
      </c>
      <c r="J626" s="23">
        <f t="shared" si="161"/>
        <v>3.24</v>
      </c>
      <c r="K626" s="149">
        <f t="shared" si="162"/>
        <v>1</v>
      </c>
      <c r="L626" s="93">
        <f t="shared" si="163"/>
        <v>58025.16</v>
      </c>
      <c r="M626" s="93">
        <f t="shared" si="164"/>
        <v>0</v>
      </c>
      <c r="N626" s="93">
        <f t="shared" si="165"/>
        <v>0</v>
      </c>
      <c r="O626" s="93">
        <f t="shared" si="166"/>
        <v>0</v>
      </c>
      <c r="P626" s="23" t="str">
        <f t="shared" si="167"/>
        <v>Онкология</v>
      </c>
      <c r="Q626" s="23">
        <f t="shared" si="168"/>
        <v>2.2400000000000002</v>
      </c>
      <c r="R626" s="63" t="s">
        <v>221</v>
      </c>
      <c r="S626" s="23">
        <f t="shared" si="169"/>
        <v>0</v>
      </c>
    </row>
    <row r="627" spans="2:19" x14ac:dyDescent="0.25">
      <c r="B627" s="14">
        <v>150031</v>
      </c>
      <c r="C627" s="23" t="str">
        <f t="shared" si="158"/>
        <v>ГБУЗ "РОД"</v>
      </c>
      <c r="D627" s="23" t="str">
        <f t="shared" si="159"/>
        <v>КС</v>
      </c>
      <c r="E627" s="62">
        <v>20171123</v>
      </c>
      <c r="F627" s="23" t="str">
        <f t="shared" si="160"/>
        <v>Операции при злокачественных новообразованиях кожи (уровень 1)</v>
      </c>
      <c r="G627" s="19">
        <v>200</v>
      </c>
      <c r="H627" s="19">
        <v>50</v>
      </c>
      <c r="I627" s="25">
        <f t="shared" si="157"/>
        <v>250</v>
      </c>
      <c r="J627" s="23">
        <f t="shared" si="161"/>
        <v>1.0900000000000001</v>
      </c>
      <c r="K627" s="149">
        <f t="shared" si="162"/>
        <v>1</v>
      </c>
      <c r="L627" s="93">
        <f t="shared" si="163"/>
        <v>19520.810000000001</v>
      </c>
      <c r="M627" s="93">
        <f t="shared" si="164"/>
        <v>3904162.0000000005</v>
      </c>
      <c r="N627" s="93">
        <f t="shared" si="165"/>
        <v>976040.50000000012</v>
      </c>
      <c r="O627" s="93">
        <f t="shared" si="166"/>
        <v>4880202.5000000009</v>
      </c>
      <c r="P627" s="23" t="str">
        <f t="shared" si="167"/>
        <v>Онкология</v>
      </c>
      <c r="Q627" s="23">
        <f t="shared" si="168"/>
        <v>2.2400000000000002</v>
      </c>
      <c r="R627" s="63" t="s">
        <v>221</v>
      </c>
      <c r="S627" s="23">
        <f t="shared" si="169"/>
        <v>272.5</v>
      </c>
    </row>
    <row r="628" spans="2:19" x14ac:dyDescent="0.25">
      <c r="B628" s="14">
        <v>150031</v>
      </c>
      <c r="C628" s="23" t="str">
        <f t="shared" si="158"/>
        <v>ГБУЗ "РОД"</v>
      </c>
      <c r="D628" s="23" t="str">
        <f t="shared" si="159"/>
        <v>КС</v>
      </c>
      <c r="E628" s="62">
        <v>20171124</v>
      </c>
      <c r="F628" s="23" t="str">
        <f t="shared" si="160"/>
        <v>Операции при злокачественных новообразованиях кожи (уровень 2)</v>
      </c>
      <c r="G628" s="19">
        <v>18</v>
      </c>
      <c r="H628" s="19">
        <v>5</v>
      </c>
      <c r="I628" s="25">
        <f t="shared" si="157"/>
        <v>23</v>
      </c>
      <c r="J628" s="23">
        <f t="shared" si="161"/>
        <v>1.36</v>
      </c>
      <c r="K628" s="149">
        <f t="shared" si="162"/>
        <v>1</v>
      </c>
      <c r="L628" s="93">
        <f t="shared" si="163"/>
        <v>24356.240000000002</v>
      </c>
      <c r="M628" s="93">
        <f t="shared" si="164"/>
        <v>438412.32</v>
      </c>
      <c r="N628" s="93">
        <f t="shared" si="165"/>
        <v>121781.20000000001</v>
      </c>
      <c r="O628" s="93">
        <f t="shared" si="166"/>
        <v>560193.52</v>
      </c>
      <c r="P628" s="23" t="str">
        <f t="shared" si="167"/>
        <v>Онкология</v>
      </c>
      <c r="Q628" s="23">
        <f t="shared" si="168"/>
        <v>2.2400000000000002</v>
      </c>
      <c r="R628" s="63" t="s">
        <v>221</v>
      </c>
      <c r="S628" s="23">
        <f t="shared" si="169"/>
        <v>31.28</v>
      </c>
    </row>
    <row r="629" spans="2:19" x14ac:dyDescent="0.25">
      <c r="B629" s="14">
        <v>150031</v>
      </c>
      <c r="C629" s="23" t="str">
        <f t="shared" si="158"/>
        <v>ГБУЗ "РОД"</v>
      </c>
      <c r="D629" s="23" t="str">
        <f t="shared" si="159"/>
        <v>КС</v>
      </c>
      <c r="E629" s="62">
        <v>20171125</v>
      </c>
      <c r="F629" s="23" t="str">
        <f t="shared" si="160"/>
        <v>Операции при злокачественных новообразованиях кожи (уровень 3)</v>
      </c>
      <c r="G629" s="19">
        <v>0</v>
      </c>
      <c r="H629" s="19">
        <v>0</v>
      </c>
      <c r="I629" s="25">
        <f t="shared" si="157"/>
        <v>0</v>
      </c>
      <c r="J629" s="23">
        <f t="shared" si="161"/>
        <v>1.41</v>
      </c>
      <c r="K629" s="149">
        <f t="shared" si="162"/>
        <v>1</v>
      </c>
      <c r="L629" s="93">
        <f t="shared" si="163"/>
        <v>25251.69</v>
      </c>
      <c r="M629" s="93">
        <f t="shared" si="164"/>
        <v>0</v>
      </c>
      <c r="N629" s="93">
        <f t="shared" si="165"/>
        <v>0</v>
      </c>
      <c r="O629" s="93">
        <f t="shared" si="166"/>
        <v>0</v>
      </c>
      <c r="P629" s="23" t="str">
        <f t="shared" si="167"/>
        <v>Онкология</v>
      </c>
      <c r="Q629" s="23">
        <f t="shared" si="168"/>
        <v>2.2400000000000002</v>
      </c>
      <c r="R629" s="63" t="s">
        <v>221</v>
      </c>
      <c r="S629" s="23">
        <f t="shared" si="169"/>
        <v>0</v>
      </c>
    </row>
    <row r="630" spans="2:19" x14ac:dyDescent="0.25">
      <c r="B630" s="14">
        <v>150031</v>
      </c>
      <c r="C630" s="23" t="str">
        <f t="shared" si="158"/>
        <v>ГБУЗ "РОД"</v>
      </c>
      <c r="D630" s="23" t="str">
        <f t="shared" si="159"/>
        <v>КС</v>
      </c>
      <c r="E630" s="62">
        <v>20171126</v>
      </c>
      <c r="F630" s="23" t="str">
        <f t="shared" si="160"/>
        <v>Операции при злокачественном новообразовании щитовидной железы (уровень 1)</v>
      </c>
      <c r="G630" s="19">
        <v>0</v>
      </c>
      <c r="H630" s="19">
        <v>0</v>
      </c>
      <c r="I630" s="25">
        <f t="shared" si="157"/>
        <v>0</v>
      </c>
      <c r="J630" s="23">
        <f t="shared" si="161"/>
        <v>1.88</v>
      </c>
      <c r="K630" s="149">
        <f t="shared" si="162"/>
        <v>1</v>
      </c>
      <c r="L630" s="93">
        <f t="shared" si="163"/>
        <v>33668.92</v>
      </c>
      <c r="M630" s="93">
        <f t="shared" si="164"/>
        <v>0</v>
      </c>
      <c r="N630" s="93">
        <f t="shared" si="165"/>
        <v>0</v>
      </c>
      <c r="O630" s="93">
        <f t="shared" si="166"/>
        <v>0</v>
      </c>
      <c r="P630" s="23" t="str">
        <f t="shared" si="167"/>
        <v>Онкология</v>
      </c>
      <c r="Q630" s="23">
        <f t="shared" si="168"/>
        <v>2.2400000000000002</v>
      </c>
      <c r="R630" s="63" t="s">
        <v>221</v>
      </c>
      <c r="S630" s="23">
        <f t="shared" si="169"/>
        <v>0</v>
      </c>
    </row>
    <row r="631" spans="2:19" x14ac:dyDescent="0.25">
      <c r="B631" s="14">
        <v>150031</v>
      </c>
      <c r="C631" s="23" t="str">
        <f t="shared" si="158"/>
        <v>ГБУЗ "РОД"</v>
      </c>
      <c r="D631" s="23" t="str">
        <f t="shared" si="159"/>
        <v>КС</v>
      </c>
      <c r="E631" s="62">
        <v>20171127</v>
      </c>
      <c r="F631" s="23" t="str">
        <f t="shared" si="160"/>
        <v>Операции при злокачественном новообразовании щитовидной железы (уровень 2)</v>
      </c>
      <c r="G631" s="19">
        <v>0</v>
      </c>
      <c r="H631" s="19">
        <v>0</v>
      </c>
      <c r="I631" s="25">
        <f t="shared" si="157"/>
        <v>0</v>
      </c>
      <c r="J631" s="23">
        <f t="shared" si="161"/>
        <v>1.92</v>
      </c>
      <c r="K631" s="149">
        <f t="shared" si="162"/>
        <v>1</v>
      </c>
      <c r="L631" s="93">
        <f t="shared" si="163"/>
        <v>34385.279999999999</v>
      </c>
      <c r="M631" s="93">
        <f t="shared" si="164"/>
        <v>0</v>
      </c>
      <c r="N631" s="93">
        <f t="shared" si="165"/>
        <v>0</v>
      </c>
      <c r="O631" s="93">
        <f t="shared" si="166"/>
        <v>0</v>
      </c>
      <c r="P631" s="23" t="str">
        <f t="shared" si="167"/>
        <v>Онкология</v>
      </c>
      <c r="Q631" s="23">
        <f t="shared" si="168"/>
        <v>2.2400000000000002</v>
      </c>
      <c r="R631" s="63" t="s">
        <v>221</v>
      </c>
      <c r="S631" s="23">
        <f t="shared" si="169"/>
        <v>0</v>
      </c>
    </row>
    <row r="632" spans="2:19" x14ac:dyDescent="0.25">
      <c r="B632" s="14">
        <v>150031</v>
      </c>
      <c r="C632" s="23" t="str">
        <f t="shared" si="158"/>
        <v>ГБУЗ "РОД"</v>
      </c>
      <c r="D632" s="23" t="str">
        <f t="shared" si="159"/>
        <v>КС</v>
      </c>
      <c r="E632" s="62">
        <v>20171128</v>
      </c>
      <c r="F632" s="23" t="str">
        <f t="shared" si="160"/>
        <v>Мастэктомия, другие операции при злокачественном новообразовании молочной железы (уровень 1)</v>
      </c>
      <c r="G632" s="19">
        <v>150</v>
      </c>
      <c r="H632" s="19">
        <v>40</v>
      </c>
      <c r="I632" s="25">
        <f t="shared" si="157"/>
        <v>190</v>
      </c>
      <c r="J632" s="23">
        <f t="shared" si="161"/>
        <v>2.29</v>
      </c>
      <c r="K632" s="149">
        <f t="shared" si="162"/>
        <v>1</v>
      </c>
      <c r="L632" s="93">
        <f t="shared" si="163"/>
        <v>41011.61</v>
      </c>
      <c r="M632" s="93">
        <f t="shared" si="164"/>
        <v>6151741.5</v>
      </c>
      <c r="N632" s="93">
        <f t="shared" si="165"/>
        <v>1640464.4</v>
      </c>
      <c r="O632" s="93">
        <f t="shared" si="166"/>
        <v>7792205.9000000004</v>
      </c>
      <c r="P632" s="23" t="str">
        <f t="shared" si="167"/>
        <v>Онкология</v>
      </c>
      <c r="Q632" s="23">
        <f t="shared" si="168"/>
        <v>2.2400000000000002</v>
      </c>
      <c r="R632" s="63" t="s">
        <v>221</v>
      </c>
      <c r="S632" s="23">
        <f t="shared" si="169"/>
        <v>435.1</v>
      </c>
    </row>
    <row r="633" spans="2:19" x14ac:dyDescent="0.25">
      <c r="B633" s="14">
        <v>150031</v>
      </c>
      <c r="C633" s="23" t="str">
        <f t="shared" si="158"/>
        <v>ГБУЗ "РОД"</v>
      </c>
      <c r="D633" s="23" t="str">
        <f t="shared" si="159"/>
        <v>КС</v>
      </c>
      <c r="E633" s="62">
        <v>20171129</v>
      </c>
      <c r="F633" s="23" t="str">
        <f t="shared" si="160"/>
        <v>Мастэктомия, другие операции при злокачественном новообразовании молочной железы (уровень 2)</v>
      </c>
      <c r="G633" s="19">
        <v>0</v>
      </c>
      <c r="H633" s="19">
        <v>0</v>
      </c>
      <c r="I633" s="25">
        <f t="shared" si="157"/>
        <v>0</v>
      </c>
      <c r="J633" s="23">
        <f t="shared" si="161"/>
        <v>3.12</v>
      </c>
      <c r="K633" s="149">
        <f t="shared" si="162"/>
        <v>1</v>
      </c>
      <c r="L633" s="93">
        <f t="shared" si="163"/>
        <v>55876.08</v>
      </c>
      <c r="M633" s="93">
        <f t="shared" si="164"/>
        <v>0</v>
      </c>
      <c r="N633" s="93">
        <f t="shared" si="165"/>
        <v>0</v>
      </c>
      <c r="O633" s="93">
        <f t="shared" si="166"/>
        <v>0</v>
      </c>
      <c r="P633" s="23" t="str">
        <f t="shared" si="167"/>
        <v>Онкология</v>
      </c>
      <c r="Q633" s="23">
        <f t="shared" si="168"/>
        <v>2.2400000000000002</v>
      </c>
      <c r="R633" s="63" t="s">
        <v>221</v>
      </c>
      <c r="S633" s="23">
        <f t="shared" si="169"/>
        <v>0</v>
      </c>
    </row>
    <row r="634" spans="2:19" x14ac:dyDescent="0.25">
      <c r="B634" s="85">
        <v>150003</v>
      </c>
      <c r="C634" s="23" t="str">
        <f t="shared" si="158"/>
        <v>ГБУЗ "КБСП"</v>
      </c>
      <c r="D634" s="23" t="str">
        <f t="shared" si="159"/>
        <v>КС</v>
      </c>
      <c r="E634" s="87">
        <v>20171130</v>
      </c>
      <c r="F634" s="23" t="str">
        <f t="shared" si="160"/>
        <v>Операции при злокачественном новообразовании желчного пузыря, желчных протоков (уровень 1)</v>
      </c>
      <c r="G634" s="19">
        <v>1</v>
      </c>
      <c r="H634" s="19">
        <v>1</v>
      </c>
      <c r="I634" s="25">
        <f t="shared" si="157"/>
        <v>2</v>
      </c>
      <c r="J634" s="23">
        <f t="shared" si="161"/>
        <v>1.96</v>
      </c>
      <c r="K634" s="149">
        <f t="shared" si="162"/>
        <v>1.4</v>
      </c>
      <c r="L634" s="93">
        <f t="shared" si="163"/>
        <v>49142.295999999995</v>
      </c>
      <c r="M634" s="93">
        <f t="shared" si="164"/>
        <v>49142.295999999995</v>
      </c>
      <c r="N634" s="93">
        <f t="shared" si="165"/>
        <v>49142.295999999995</v>
      </c>
      <c r="O634" s="93">
        <f t="shared" si="166"/>
        <v>98284.59199999999</v>
      </c>
      <c r="P634" s="23" t="str">
        <f t="shared" si="167"/>
        <v>Онкология</v>
      </c>
      <c r="Q634" s="23">
        <f t="shared" si="168"/>
        <v>2.2400000000000002</v>
      </c>
      <c r="R634" s="63" t="s">
        <v>360</v>
      </c>
      <c r="S634" s="23">
        <f t="shared" si="169"/>
        <v>3.92</v>
      </c>
    </row>
    <row r="635" spans="2:19" x14ac:dyDescent="0.25">
      <c r="B635" s="85">
        <v>150001</v>
      </c>
      <c r="C635" s="23" t="str">
        <f t="shared" si="158"/>
        <v>ГБУЗ "РКБ"</v>
      </c>
      <c r="D635" s="23" t="str">
        <f t="shared" si="159"/>
        <v>КС</v>
      </c>
      <c r="E635" s="55">
        <v>20171130</v>
      </c>
      <c r="F635" s="23" t="str">
        <f t="shared" si="160"/>
        <v>Операции при злокачественном новообразовании желчного пузыря, желчных протоков (уровень 1)</v>
      </c>
      <c r="G635" s="19">
        <v>12</v>
      </c>
      <c r="H635" s="19">
        <v>3</v>
      </c>
      <c r="I635" s="25">
        <f t="shared" ref="I635:I702" si="170">G635+H635</f>
        <v>15</v>
      </c>
      <c r="J635" s="23">
        <f t="shared" si="161"/>
        <v>1.96</v>
      </c>
      <c r="K635" s="149">
        <f t="shared" si="162"/>
        <v>1</v>
      </c>
      <c r="L635" s="93">
        <f t="shared" si="163"/>
        <v>35101.64</v>
      </c>
      <c r="M635" s="93">
        <f t="shared" si="164"/>
        <v>421219.68</v>
      </c>
      <c r="N635" s="93">
        <f t="shared" si="165"/>
        <v>105304.92</v>
      </c>
      <c r="O635" s="93">
        <f t="shared" si="166"/>
        <v>526524.6</v>
      </c>
      <c r="P635" s="23" t="str">
        <f t="shared" si="167"/>
        <v>Онкология</v>
      </c>
      <c r="Q635" s="23">
        <f t="shared" si="168"/>
        <v>2.2400000000000002</v>
      </c>
      <c r="R635" s="63" t="s">
        <v>360</v>
      </c>
      <c r="S635" s="23">
        <f t="shared" si="169"/>
        <v>29.4</v>
      </c>
    </row>
    <row r="636" spans="2:19" ht="30" x14ac:dyDescent="0.25">
      <c r="B636" s="85">
        <v>150015</v>
      </c>
      <c r="C636" s="23" t="str">
        <f t="shared" si="158"/>
        <v>ФГБОУ ВО  СОГМА МЗ</v>
      </c>
      <c r="D636" s="23" t="str">
        <f t="shared" si="159"/>
        <v>КС</v>
      </c>
      <c r="E636" s="41">
        <v>20171130</v>
      </c>
      <c r="F636" s="23" t="str">
        <f t="shared" si="160"/>
        <v>Операции при злокачественном новообразовании желчного пузыря, желчных протоков (уровень 1)</v>
      </c>
      <c r="G636" s="39">
        <v>3</v>
      </c>
      <c r="H636" s="39"/>
      <c r="I636" s="25">
        <f t="shared" si="170"/>
        <v>3</v>
      </c>
      <c r="J636" s="23">
        <f t="shared" si="161"/>
        <v>1.96</v>
      </c>
      <c r="K636" s="149">
        <f t="shared" si="162"/>
        <v>1.4</v>
      </c>
      <c r="L636" s="93">
        <f t="shared" si="163"/>
        <v>49142.295999999995</v>
      </c>
      <c r="M636" s="93">
        <f t="shared" si="164"/>
        <v>147426.88799999998</v>
      </c>
      <c r="N636" s="93">
        <f t="shared" si="165"/>
        <v>0</v>
      </c>
      <c r="O636" s="93">
        <f t="shared" si="166"/>
        <v>147426.88799999998</v>
      </c>
      <c r="P636" s="23" t="str">
        <f t="shared" si="167"/>
        <v>Онкология</v>
      </c>
      <c r="Q636" s="23">
        <f t="shared" si="168"/>
        <v>2.2400000000000002</v>
      </c>
      <c r="R636" s="114" t="s">
        <v>532</v>
      </c>
      <c r="S636" s="23">
        <f t="shared" si="169"/>
        <v>5.88</v>
      </c>
    </row>
    <row r="637" spans="2:19" x14ac:dyDescent="0.25">
      <c r="B637" s="85">
        <v>150072</v>
      </c>
      <c r="C637" s="23" t="str">
        <f t="shared" si="158"/>
        <v>ФГБУ "СКММ центр МЗ РФ" (Беслан)</v>
      </c>
      <c r="D637" s="23" t="str">
        <f t="shared" si="159"/>
        <v>КС</v>
      </c>
      <c r="E637" s="60">
        <v>20171130</v>
      </c>
      <c r="F637" s="23" t="str">
        <f t="shared" si="160"/>
        <v>Операции при злокачественном новообразовании желчного пузыря, желчных протоков (уровень 1)</v>
      </c>
      <c r="G637" s="50">
        <v>2</v>
      </c>
      <c r="H637" s="50">
        <v>0</v>
      </c>
      <c r="I637" s="25">
        <f t="shared" si="170"/>
        <v>2</v>
      </c>
      <c r="J637" s="23">
        <f t="shared" si="161"/>
        <v>1.96</v>
      </c>
      <c r="K637" s="149">
        <f t="shared" si="162"/>
        <v>1.4</v>
      </c>
      <c r="L637" s="93">
        <f t="shared" si="163"/>
        <v>49142.295999999995</v>
      </c>
      <c r="M637" s="93">
        <f t="shared" si="164"/>
        <v>98284.59199999999</v>
      </c>
      <c r="N637" s="93">
        <f t="shared" si="165"/>
        <v>0</v>
      </c>
      <c r="O637" s="93">
        <f t="shared" si="166"/>
        <v>98284.59199999999</v>
      </c>
      <c r="P637" s="23" t="str">
        <f t="shared" si="167"/>
        <v>Онкология</v>
      </c>
      <c r="Q637" s="23">
        <f t="shared" si="168"/>
        <v>2.2400000000000002</v>
      </c>
      <c r="R637" s="44" t="s">
        <v>221</v>
      </c>
      <c r="S637" s="23">
        <f t="shared" si="169"/>
        <v>3.92</v>
      </c>
    </row>
    <row r="638" spans="2:19" x14ac:dyDescent="0.25">
      <c r="B638" s="14">
        <v>150031</v>
      </c>
      <c r="C638" s="23" t="str">
        <f t="shared" si="158"/>
        <v>ГБУЗ "РОД"</v>
      </c>
      <c r="D638" s="23" t="str">
        <f t="shared" si="159"/>
        <v>КС</v>
      </c>
      <c r="E638" s="62">
        <v>20171130</v>
      </c>
      <c r="F638" s="23" t="str">
        <f t="shared" si="160"/>
        <v>Операции при злокачественном новообразовании желчного пузыря, желчных протоков (уровень 1)</v>
      </c>
      <c r="G638" s="19">
        <v>2</v>
      </c>
      <c r="H638" s="19">
        <v>0</v>
      </c>
      <c r="I638" s="25">
        <f t="shared" si="170"/>
        <v>2</v>
      </c>
      <c r="J638" s="23">
        <f t="shared" si="161"/>
        <v>1.96</v>
      </c>
      <c r="K638" s="149">
        <f t="shared" si="162"/>
        <v>1</v>
      </c>
      <c r="L638" s="93">
        <f t="shared" si="163"/>
        <v>35101.64</v>
      </c>
      <c r="M638" s="93">
        <f t="shared" si="164"/>
        <v>70203.28</v>
      </c>
      <c r="N638" s="93">
        <f t="shared" si="165"/>
        <v>0</v>
      </c>
      <c r="O638" s="93">
        <f t="shared" si="166"/>
        <v>70203.28</v>
      </c>
      <c r="P638" s="23" t="str">
        <f t="shared" si="167"/>
        <v>Онкология</v>
      </c>
      <c r="Q638" s="23">
        <f t="shared" si="168"/>
        <v>2.2400000000000002</v>
      </c>
      <c r="R638" s="63" t="s">
        <v>221</v>
      </c>
      <c r="S638" s="23">
        <f t="shared" si="169"/>
        <v>3.92</v>
      </c>
    </row>
    <row r="639" spans="2:19" x14ac:dyDescent="0.25">
      <c r="B639" s="85">
        <v>150003</v>
      </c>
      <c r="C639" s="23" t="str">
        <f t="shared" si="158"/>
        <v>ГБУЗ "КБСП"</v>
      </c>
      <c r="D639" s="23" t="str">
        <f t="shared" si="159"/>
        <v>КС</v>
      </c>
      <c r="E639" s="87">
        <v>20171131</v>
      </c>
      <c r="F639" s="23" t="str">
        <f t="shared" si="160"/>
        <v>Операции при злокачественном новообразовании желчного пузыря, желчных протоков (уровень 2)</v>
      </c>
      <c r="G639" s="19">
        <v>1</v>
      </c>
      <c r="H639" s="19">
        <v>1</v>
      </c>
      <c r="I639" s="25">
        <f t="shared" si="170"/>
        <v>2</v>
      </c>
      <c r="J639" s="23">
        <f t="shared" si="161"/>
        <v>2.17</v>
      </c>
      <c r="K639" s="149">
        <f t="shared" si="162"/>
        <v>1.4</v>
      </c>
      <c r="L639" s="93">
        <f t="shared" si="163"/>
        <v>54407.541999999994</v>
      </c>
      <c r="M639" s="93">
        <f t="shared" si="164"/>
        <v>54407.541999999994</v>
      </c>
      <c r="N639" s="93">
        <f t="shared" si="165"/>
        <v>54407.541999999994</v>
      </c>
      <c r="O639" s="93">
        <f t="shared" si="166"/>
        <v>108815.08399999999</v>
      </c>
      <c r="P639" s="23" t="str">
        <f t="shared" si="167"/>
        <v>Онкология</v>
      </c>
      <c r="Q639" s="23">
        <f t="shared" si="168"/>
        <v>2.2400000000000002</v>
      </c>
      <c r="R639" s="63" t="s">
        <v>360</v>
      </c>
      <c r="S639" s="23">
        <f t="shared" si="169"/>
        <v>4.34</v>
      </c>
    </row>
    <row r="640" spans="2:19" x14ac:dyDescent="0.25">
      <c r="B640" s="85">
        <v>150001</v>
      </c>
      <c r="C640" s="23" t="str">
        <f t="shared" si="158"/>
        <v>ГБУЗ "РКБ"</v>
      </c>
      <c r="D640" s="23" t="str">
        <f t="shared" si="159"/>
        <v>КС</v>
      </c>
      <c r="E640" s="55">
        <v>20171131</v>
      </c>
      <c r="F640" s="23" t="str">
        <f t="shared" si="160"/>
        <v>Операции при злокачественном новообразовании желчного пузыря, желчных протоков (уровень 2)</v>
      </c>
      <c r="G640" s="19">
        <v>2</v>
      </c>
      <c r="H640" s="19">
        <v>13</v>
      </c>
      <c r="I640" s="25">
        <f t="shared" si="170"/>
        <v>15</v>
      </c>
      <c r="J640" s="23">
        <f t="shared" si="161"/>
        <v>2.17</v>
      </c>
      <c r="K640" s="149">
        <f t="shared" si="162"/>
        <v>1</v>
      </c>
      <c r="L640" s="93">
        <f t="shared" si="163"/>
        <v>38862.53</v>
      </c>
      <c r="M640" s="93">
        <f t="shared" si="164"/>
        <v>77725.06</v>
      </c>
      <c r="N640" s="93">
        <f t="shared" si="165"/>
        <v>505212.89</v>
      </c>
      <c r="O640" s="93">
        <f t="shared" si="166"/>
        <v>582937.94999999995</v>
      </c>
      <c r="P640" s="23" t="str">
        <f t="shared" si="167"/>
        <v>Онкология</v>
      </c>
      <c r="Q640" s="23">
        <f t="shared" si="168"/>
        <v>2.2400000000000002</v>
      </c>
      <c r="R640" s="63" t="s">
        <v>360</v>
      </c>
      <c r="S640" s="23">
        <f t="shared" si="169"/>
        <v>32.549999999999997</v>
      </c>
    </row>
    <row r="641" spans="2:19" ht="30" x14ac:dyDescent="0.25">
      <c r="B641" s="85">
        <v>150015</v>
      </c>
      <c r="C641" s="23" t="str">
        <f t="shared" si="158"/>
        <v>ФГБОУ ВО  СОГМА МЗ</v>
      </c>
      <c r="D641" s="23" t="str">
        <f t="shared" si="159"/>
        <v>КС</v>
      </c>
      <c r="E641" s="41">
        <v>20171131</v>
      </c>
      <c r="F641" s="23" t="str">
        <f t="shared" si="160"/>
        <v>Операции при злокачественном новообразовании желчного пузыря, желчных протоков (уровень 2)</v>
      </c>
      <c r="G641" s="39">
        <v>2</v>
      </c>
      <c r="H641" s="39"/>
      <c r="I641" s="25">
        <f t="shared" si="170"/>
        <v>2</v>
      </c>
      <c r="J641" s="23">
        <f t="shared" si="161"/>
        <v>2.17</v>
      </c>
      <c r="K641" s="149">
        <f t="shared" si="162"/>
        <v>1.4</v>
      </c>
      <c r="L641" s="93">
        <f t="shared" si="163"/>
        <v>54407.541999999994</v>
      </c>
      <c r="M641" s="93">
        <f t="shared" si="164"/>
        <v>108815.08399999999</v>
      </c>
      <c r="N641" s="93">
        <f t="shared" si="165"/>
        <v>0</v>
      </c>
      <c r="O641" s="93">
        <f t="shared" si="166"/>
        <v>108815.08399999999</v>
      </c>
      <c r="P641" s="23" t="str">
        <f t="shared" si="167"/>
        <v>Онкология</v>
      </c>
      <c r="Q641" s="23">
        <f t="shared" si="168"/>
        <v>2.2400000000000002</v>
      </c>
      <c r="R641" s="114" t="s">
        <v>532</v>
      </c>
      <c r="S641" s="23">
        <f t="shared" si="169"/>
        <v>4.34</v>
      </c>
    </row>
    <row r="642" spans="2:19" x14ac:dyDescent="0.25">
      <c r="B642" s="14">
        <v>150031</v>
      </c>
      <c r="C642" s="23" t="str">
        <f t="shared" si="158"/>
        <v>ГБУЗ "РОД"</v>
      </c>
      <c r="D642" s="23" t="str">
        <f t="shared" si="159"/>
        <v>КС</v>
      </c>
      <c r="E642" s="62">
        <v>20171131</v>
      </c>
      <c r="F642" s="23" t="str">
        <f t="shared" si="160"/>
        <v>Операции при злокачественном новообразовании желчного пузыря, желчных протоков (уровень 2)</v>
      </c>
      <c r="G642" s="19">
        <v>0</v>
      </c>
      <c r="H642" s="19">
        <v>0</v>
      </c>
      <c r="I642" s="25">
        <f t="shared" si="170"/>
        <v>0</v>
      </c>
      <c r="J642" s="23">
        <f t="shared" si="161"/>
        <v>2.17</v>
      </c>
      <c r="K642" s="149">
        <f t="shared" si="162"/>
        <v>1</v>
      </c>
      <c r="L642" s="93">
        <f t="shared" si="163"/>
        <v>38862.53</v>
      </c>
      <c r="M642" s="93">
        <f t="shared" si="164"/>
        <v>0</v>
      </c>
      <c r="N642" s="93">
        <f t="shared" si="165"/>
        <v>0</v>
      </c>
      <c r="O642" s="93">
        <f t="shared" si="166"/>
        <v>0</v>
      </c>
      <c r="P642" s="23" t="str">
        <f t="shared" si="167"/>
        <v>Онкология</v>
      </c>
      <c r="Q642" s="23">
        <f t="shared" si="168"/>
        <v>2.2400000000000002</v>
      </c>
      <c r="R642" s="63" t="s">
        <v>221</v>
      </c>
      <c r="S642" s="23">
        <f t="shared" si="169"/>
        <v>0</v>
      </c>
    </row>
    <row r="643" spans="2:19" x14ac:dyDescent="0.25">
      <c r="B643" s="85">
        <v>150003</v>
      </c>
      <c r="C643" s="23" t="str">
        <f t="shared" si="158"/>
        <v>ГБУЗ "КБСП"</v>
      </c>
      <c r="D643" s="23" t="str">
        <f t="shared" si="159"/>
        <v>КС</v>
      </c>
      <c r="E643" s="87">
        <v>20171132</v>
      </c>
      <c r="F643" s="23" t="str">
        <f t="shared" si="160"/>
        <v>Операции при злокачественном новообразовании пищевода, желудка (уровень 1)</v>
      </c>
      <c r="G643" s="19">
        <v>2</v>
      </c>
      <c r="H643" s="19">
        <v>1</v>
      </c>
      <c r="I643" s="25">
        <f t="shared" si="170"/>
        <v>3</v>
      </c>
      <c r="J643" s="23">
        <f t="shared" si="161"/>
        <v>2.02</v>
      </c>
      <c r="K643" s="149">
        <f t="shared" si="162"/>
        <v>1.4</v>
      </c>
      <c r="L643" s="93">
        <f t="shared" si="163"/>
        <v>50646.651999999995</v>
      </c>
      <c r="M643" s="93">
        <f t="shared" si="164"/>
        <v>101293.30399999999</v>
      </c>
      <c r="N643" s="93">
        <f t="shared" si="165"/>
        <v>50646.651999999995</v>
      </c>
      <c r="O643" s="93">
        <f t="shared" si="166"/>
        <v>151939.95599999998</v>
      </c>
      <c r="P643" s="23" t="str">
        <f t="shared" si="167"/>
        <v>Онкология</v>
      </c>
      <c r="Q643" s="23">
        <f t="shared" si="168"/>
        <v>2.2400000000000002</v>
      </c>
      <c r="R643" s="63" t="s">
        <v>360</v>
      </c>
      <c r="S643" s="23">
        <f t="shared" si="169"/>
        <v>6.0600000000000005</v>
      </c>
    </row>
    <row r="644" spans="2:19" x14ac:dyDescent="0.25">
      <c r="B644" s="85">
        <v>150001</v>
      </c>
      <c r="C644" s="23" t="str">
        <f t="shared" si="158"/>
        <v>ГБУЗ "РКБ"</v>
      </c>
      <c r="D644" s="23" t="str">
        <f t="shared" si="159"/>
        <v>КС</v>
      </c>
      <c r="E644" s="55">
        <v>20171132</v>
      </c>
      <c r="F644" s="23" t="str">
        <f t="shared" si="160"/>
        <v>Операции при злокачественном новообразовании пищевода, желудка (уровень 1)</v>
      </c>
      <c r="G644" s="19">
        <v>2</v>
      </c>
      <c r="H644" s="19">
        <v>1</v>
      </c>
      <c r="I644" s="25">
        <f t="shared" si="170"/>
        <v>3</v>
      </c>
      <c r="J644" s="23">
        <f t="shared" si="161"/>
        <v>2.02</v>
      </c>
      <c r="K644" s="149">
        <f t="shared" si="162"/>
        <v>1</v>
      </c>
      <c r="L644" s="93">
        <f t="shared" si="163"/>
        <v>36176.18</v>
      </c>
      <c r="M644" s="93">
        <f t="shared" si="164"/>
        <v>72352.36</v>
      </c>
      <c r="N644" s="93">
        <f t="shared" si="165"/>
        <v>36176.18</v>
      </c>
      <c r="O644" s="93">
        <f t="shared" si="166"/>
        <v>108528.54000000001</v>
      </c>
      <c r="P644" s="23" t="str">
        <f t="shared" si="167"/>
        <v>Онкология</v>
      </c>
      <c r="Q644" s="23">
        <f t="shared" si="168"/>
        <v>2.2400000000000002</v>
      </c>
      <c r="R644" s="63" t="s">
        <v>360</v>
      </c>
      <c r="S644" s="23">
        <f t="shared" si="169"/>
        <v>6.0600000000000005</v>
      </c>
    </row>
    <row r="645" spans="2:19" ht="30" x14ac:dyDescent="0.25">
      <c r="B645" s="85">
        <v>150015</v>
      </c>
      <c r="C645" s="23" t="str">
        <f t="shared" si="158"/>
        <v>ФГБОУ ВО  СОГМА МЗ</v>
      </c>
      <c r="D645" s="23" t="str">
        <f t="shared" si="159"/>
        <v>КС</v>
      </c>
      <c r="E645" s="41">
        <v>20171132</v>
      </c>
      <c r="F645" s="23" t="str">
        <f t="shared" si="160"/>
        <v>Операции при злокачественном новообразовании пищевода, желудка (уровень 1)</v>
      </c>
      <c r="G645" s="39">
        <v>3</v>
      </c>
      <c r="H645" s="39"/>
      <c r="I645" s="25">
        <f t="shared" si="170"/>
        <v>3</v>
      </c>
      <c r="J645" s="23">
        <f t="shared" si="161"/>
        <v>2.02</v>
      </c>
      <c r="K645" s="149">
        <f t="shared" si="162"/>
        <v>1.4</v>
      </c>
      <c r="L645" s="93">
        <f t="shared" si="163"/>
        <v>50646.651999999995</v>
      </c>
      <c r="M645" s="93">
        <f t="shared" si="164"/>
        <v>151939.95599999998</v>
      </c>
      <c r="N645" s="93">
        <f t="shared" si="165"/>
        <v>0</v>
      </c>
      <c r="O645" s="93">
        <f t="shared" si="166"/>
        <v>151939.95599999998</v>
      </c>
      <c r="P645" s="23" t="str">
        <f t="shared" si="167"/>
        <v>Онкология</v>
      </c>
      <c r="Q645" s="23">
        <f t="shared" si="168"/>
        <v>2.2400000000000002</v>
      </c>
      <c r="R645" s="114" t="s">
        <v>532</v>
      </c>
      <c r="S645" s="23">
        <f t="shared" si="169"/>
        <v>6.0600000000000005</v>
      </c>
    </row>
    <row r="646" spans="2:19" x14ac:dyDescent="0.25">
      <c r="B646" s="85">
        <v>150072</v>
      </c>
      <c r="C646" s="23" t="str">
        <f t="shared" si="158"/>
        <v>ФГБУ "СКММ центр МЗ РФ" (Беслан)</v>
      </c>
      <c r="D646" s="23" t="str">
        <f t="shared" si="159"/>
        <v>КС</v>
      </c>
      <c r="E646" s="60">
        <v>20171132</v>
      </c>
      <c r="F646" s="23" t="str">
        <f t="shared" si="160"/>
        <v>Операции при злокачественном новообразовании пищевода, желудка (уровень 1)</v>
      </c>
      <c r="G646" s="50">
        <v>2</v>
      </c>
      <c r="H646" s="50">
        <v>0</v>
      </c>
      <c r="I646" s="25">
        <f t="shared" si="170"/>
        <v>2</v>
      </c>
      <c r="J646" s="23">
        <f t="shared" si="161"/>
        <v>2.02</v>
      </c>
      <c r="K646" s="149">
        <f t="shared" si="162"/>
        <v>1.4</v>
      </c>
      <c r="L646" s="93">
        <f t="shared" si="163"/>
        <v>50646.651999999995</v>
      </c>
      <c r="M646" s="93">
        <f t="shared" si="164"/>
        <v>101293.30399999999</v>
      </c>
      <c r="N646" s="93">
        <f t="shared" si="165"/>
        <v>0</v>
      </c>
      <c r="O646" s="93">
        <f t="shared" si="166"/>
        <v>101293.30399999999</v>
      </c>
      <c r="P646" s="23" t="str">
        <f t="shared" si="167"/>
        <v>Онкология</v>
      </c>
      <c r="Q646" s="23">
        <f t="shared" si="168"/>
        <v>2.2400000000000002</v>
      </c>
      <c r="R646" s="44" t="s">
        <v>221</v>
      </c>
      <c r="S646" s="23">
        <f t="shared" si="169"/>
        <v>4.04</v>
      </c>
    </row>
    <row r="647" spans="2:19" x14ac:dyDescent="0.25">
      <c r="B647" s="14">
        <v>150007</v>
      </c>
      <c r="C647" s="23" t="str">
        <f t="shared" si="158"/>
        <v>ГБУЗ "Алагирская ЦРБ"</v>
      </c>
      <c r="D647" s="23" t="str">
        <f t="shared" si="159"/>
        <v>КС</v>
      </c>
      <c r="E647" s="62">
        <v>20171132</v>
      </c>
      <c r="F647" s="23" t="str">
        <f t="shared" si="160"/>
        <v>Операции при злокачественном новообразовании пищевода, желудка (уровень 1)</v>
      </c>
      <c r="G647" s="19">
        <v>2</v>
      </c>
      <c r="H647" s="19">
        <v>0</v>
      </c>
      <c r="I647" s="25">
        <f t="shared" si="170"/>
        <v>2</v>
      </c>
      <c r="J647" s="23">
        <f t="shared" si="161"/>
        <v>2.02</v>
      </c>
      <c r="K647" s="149">
        <f t="shared" si="162"/>
        <v>0.875</v>
      </c>
      <c r="L647" s="93">
        <f t="shared" si="163"/>
        <v>31654.157500000001</v>
      </c>
      <c r="M647" s="93">
        <f t="shared" si="164"/>
        <v>63308.315000000002</v>
      </c>
      <c r="N647" s="93">
        <f t="shared" si="165"/>
        <v>0</v>
      </c>
      <c r="O647" s="93">
        <f t="shared" si="166"/>
        <v>63308.315000000002</v>
      </c>
      <c r="P647" s="23" t="str">
        <f t="shared" si="167"/>
        <v>Онкология</v>
      </c>
      <c r="Q647" s="23">
        <f t="shared" si="168"/>
        <v>2.2400000000000002</v>
      </c>
      <c r="R647" s="63" t="s">
        <v>360</v>
      </c>
      <c r="S647" s="23">
        <f t="shared" si="169"/>
        <v>4.04</v>
      </c>
    </row>
    <row r="648" spans="2:19" x14ac:dyDescent="0.25">
      <c r="B648" s="14">
        <v>150031</v>
      </c>
      <c r="C648" s="23" t="str">
        <f t="shared" si="158"/>
        <v>ГБУЗ "РОД"</v>
      </c>
      <c r="D648" s="23" t="str">
        <f t="shared" si="159"/>
        <v>КС</v>
      </c>
      <c r="E648" s="62">
        <v>20171132</v>
      </c>
      <c r="F648" s="23" t="str">
        <f t="shared" si="160"/>
        <v>Операции при злокачественном новообразовании пищевода, желудка (уровень 1)</v>
      </c>
      <c r="G648" s="19">
        <v>10</v>
      </c>
      <c r="H648" s="19">
        <v>5</v>
      </c>
      <c r="I648" s="25">
        <f t="shared" si="170"/>
        <v>15</v>
      </c>
      <c r="J648" s="23">
        <f t="shared" si="161"/>
        <v>2.02</v>
      </c>
      <c r="K648" s="149">
        <f t="shared" si="162"/>
        <v>1</v>
      </c>
      <c r="L648" s="93">
        <f t="shared" si="163"/>
        <v>36176.18</v>
      </c>
      <c r="M648" s="93">
        <f t="shared" si="164"/>
        <v>361761.8</v>
      </c>
      <c r="N648" s="93">
        <f t="shared" si="165"/>
        <v>180880.9</v>
      </c>
      <c r="O648" s="93">
        <f t="shared" si="166"/>
        <v>542642.69999999995</v>
      </c>
      <c r="P648" s="23" t="str">
        <f t="shared" si="167"/>
        <v>Онкология</v>
      </c>
      <c r="Q648" s="23">
        <f t="shared" si="168"/>
        <v>2.2400000000000002</v>
      </c>
      <c r="R648" s="63" t="s">
        <v>221</v>
      </c>
      <c r="S648" s="23">
        <f t="shared" si="169"/>
        <v>30.3</v>
      </c>
    </row>
    <row r="649" spans="2:19" x14ac:dyDescent="0.25">
      <c r="B649" s="14">
        <v>150014</v>
      </c>
      <c r="C649" s="23" t="str">
        <f t="shared" si="158"/>
        <v>ГБУЗ "Правобережная ЦРКБ"</v>
      </c>
      <c r="D649" s="23" t="str">
        <f t="shared" si="159"/>
        <v>КС</v>
      </c>
      <c r="E649" s="62">
        <v>20171132</v>
      </c>
      <c r="F649" s="23" t="str">
        <f t="shared" si="160"/>
        <v>Операции при злокачественном новообразовании пищевода, желудка (уровень 1)</v>
      </c>
      <c r="G649" s="19">
        <v>0</v>
      </c>
      <c r="H649" s="19">
        <v>0</v>
      </c>
      <c r="I649" s="25">
        <f t="shared" si="170"/>
        <v>0</v>
      </c>
      <c r="J649" s="23">
        <f t="shared" si="161"/>
        <v>2.02</v>
      </c>
      <c r="K649" s="149">
        <f t="shared" si="162"/>
        <v>0.95099999999999996</v>
      </c>
      <c r="L649" s="93">
        <f t="shared" si="163"/>
        <v>34403.547180000001</v>
      </c>
      <c r="M649" s="93">
        <f t="shared" si="164"/>
        <v>0</v>
      </c>
      <c r="N649" s="93">
        <f t="shared" si="165"/>
        <v>0</v>
      </c>
      <c r="O649" s="93">
        <f t="shared" si="166"/>
        <v>0</v>
      </c>
      <c r="P649" s="23" t="str">
        <f t="shared" si="167"/>
        <v>Онкология</v>
      </c>
      <c r="Q649" s="23">
        <f t="shared" si="168"/>
        <v>2.2400000000000002</v>
      </c>
      <c r="R649" s="63" t="s">
        <v>360</v>
      </c>
      <c r="S649" s="23">
        <f t="shared" si="169"/>
        <v>0</v>
      </c>
    </row>
    <row r="650" spans="2:19" x14ac:dyDescent="0.25">
      <c r="B650" s="85">
        <v>150003</v>
      </c>
      <c r="C650" s="23" t="str">
        <f t="shared" si="158"/>
        <v>ГБУЗ "КБСП"</v>
      </c>
      <c r="D650" s="23" t="str">
        <f t="shared" si="159"/>
        <v>КС</v>
      </c>
      <c r="E650" s="87">
        <v>20171133</v>
      </c>
      <c r="F650" s="23" t="str">
        <f t="shared" si="160"/>
        <v>Операции при злокачественном новообразовании пищевода, желудка (уровень 2)</v>
      </c>
      <c r="G650" s="19">
        <v>3</v>
      </c>
      <c r="H650" s="19">
        <v>1</v>
      </c>
      <c r="I650" s="25">
        <f t="shared" si="170"/>
        <v>4</v>
      </c>
      <c r="J650" s="23">
        <f t="shared" si="161"/>
        <v>2.57</v>
      </c>
      <c r="K650" s="149">
        <f t="shared" si="162"/>
        <v>1.4</v>
      </c>
      <c r="L650" s="93">
        <f t="shared" si="163"/>
        <v>64436.581999999988</v>
      </c>
      <c r="M650" s="93">
        <f t="shared" si="164"/>
        <v>193309.74599999996</v>
      </c>
      <c r="N650" s="93">
        <f t="shared" si="165"/>
        <v>64436.581999999988</v>
      </c>
      <c r="O650" s="93">
        <f t="shared" si="166"/>
        <v>257746.32799999995</v>
      </c>
      <c r="P650" s="23" t="str">
        <f t="shared" si="167"/>
        <v>Онкология</v>
      </c>
      <c r="Q650" s="23">
        <f t="shared" si="168"/>
        <v>2.2400000000000002</v>
      </c>
      <c r="R650" s="63" t="s">
        <v>360</v>
      </c>
      <c r="S650" s="23">
        <f t="shared" si="169"/>
        <v>10.28</v>
      </c>
    </row>
    <row r="651" spans="2:19" x14ac:dyDescent="0.25">
      <c r="B651" s="85">
        <v>150001</v>
      </c>
      <c r="C651" s="23" t="str">
        <f t="shared" si="158"/>
        <v>ГБУЗ "РКБ"</v>
      </c>
      <c r="D651" s="23" t="str">
        <f t="shared" si="159"/>
        <v>КС</v>
      </c>
      <c r="E651" s="55">
        <v>20171133</v>
      </c>
      <c r="F651" s="23" t="str">
        <f t="shared" si="160"/>
        <v>Операции при злокачественном новообразовании пищевода, желудка (уровень 2)</v>
      </c>
      <c r="G651" s="19">
        <v>2</v>
      </c>
      <c r="H651" s="19">
        <v>1</v>
      </c>
      <c r="I651" s="25">
        <f t="shared" si="170"/>
        <v>3</v>
      </c>
      <c r="J651" s="23">
        <f t="shared" si="161"/>
        <v>2.57</v>
      </c>
      <c r="K651" s="149">
        <f t="shared" si="162"/>
        <v>1</v>
      </c>
      <c r="L651" s="93">
        <f t="shared" si="163"/>
        <v>46026.13</v>
      </c>
      <c r="M651" s="93">
        <f t="shared" si="164"/>
        <v>92052.26</v>
      </c>
      <c r="N651" s="93">
        <f t="shared" si="165"/>
        <v>46026.13</v>
      </c>
      <c r="O651" s="93">
        <f t="shared" si="166"/>
        <v>138078.38999999998</v>
      </c>
      <c r="P651" s="23" t="str">
        <f t="shared" si="167"/>
        <v>Онкология</v>
      </c>
      <c r="Q651" s="23">
        <f t="shared" si="168"/>
        <v>2.2400000000000002</v>
      </c>
      <c r="R651" s="63" t="s">
        <v>360</v>
      </c>
      <c r="S651" s="23">
        <f t="shared" si="169"/>
        <v>7.7099999999999991</v>
      </c>
    </row>
    <row r="652" spans="2:19" ht="30" x14ac:dyDescent="0.25">
      <c r="B652" s="85">
        <v>150015</v>
      </c>
      <c r="C652" s="23" t="str">
        <f t="shared" si="158"/>
        <v>ФГБОУ ВО  СОГМА МЗ</v>
      </c>
      <c r="D652" s="23" t="str">
        <f t="shared" si="159"/>
        <v>КС</v>
      </c>
      <c r="E652" s="41">
        <v>20171133</v>
      </c>
      <c r="F652" s="23" t="str">
        <f t="shared" si="160"/>
        <v>Операции при злокачественном новообразовании пищевода, желудка (уровень 2)</v>
      </c>
      <c r="G652" s="39">
        <v>2</v>
      </c>
      <c r="H652" s="39"/>
      <c r="I652" s="25">
        <f t="shared" si="170"/>
        <v>2</v>
      </c>
      <c r="J652" s="23">
        <f t="shared" si="161"/>
        <v>2.57</v>
      </c>
      <c r="K652" s="149">
        <f t="shared" si="162"/>
        <v>1.4</v>
      </c>
      <c r="L652" s="93">
        <f t="shared" si="163"/>
        <v>64436.581999999988</v>
      </c>
      <c r="M652" s="93">
        <f t="shared" si="164"/>
        <v>128873.16399999998</v>
      </c>
      <c r="N652" s="93">
        <f t="shared" si="165"/>
        <v>0</v>
      </c>
      <c r="O652" s="93">
        <f t="shared" si="166"/>
        <v>128873.16399999998</v>
      </c>
      <c r="P652" s="23" t="str">
        <f t="shared" si="167"/>
        <v>Онкология</v>
      </c>
      <c r="Q652" s="23">
        <f t="shared" si="168"/>
        <v>2.2400000000000002</v>
      </c>
      <c r="R652" s="114" t="s">
        <v>532</v>
      </c>
      <c r="S652" s="23">
        <f t="shared" si="169"/>
        <v>5.14</v>
      </c>
    </row>
    <row r="653" spans="2:19" x14ac:dyDescent="0.25">
      <c r="B653" s="85">
        <v>150072</v>
      </c>
      <c r="C653" s="23" t="str">
        <f t="shared" si="158"/>
        <v>ФГБУ "СКММ центр МЗ РФ" (Беслан)</v>
      </c>
      <c r="D653" s="23" t="str">
        <f t="shared" si="159"/>
        <v>КС</v>
      </c>
      <c r="E653" s="60">
        <v>20171133</v>
      </c>
      <c r="F653" s="23" t="str">
        <f t="shared" si="160"/>
        <v>Операции при злокачественном новообразовании пищевода, желудка (уровень 2)</v>
      </c>
      <c r="G653" s="50">
        <v>2</v>
      </c>
      <c r="H653" s="50">
        <v>0</v>
      </c>
      <c r="I653" s="25">
        <f t="shared" si="170"/>
        <v>2</v>
      </c>
      <c r="J653" s="23">
        <f t="shared" si="161"/>
        <v>2.57</v>
      </c>
      <c r="K653" s="149">
        <f t="shared" si="162"/>
        <v>1.4</v>
      </c>
      <c r="L653" s="93">
        <f t="shared" si="163"/>
        <v>64436.581999999988</v>
      </c>
      <c r="M653" s="93">
        <f t="shared" si="164"/>
        <v>128873.16399999998</v>
      </c>
      <c r="N653" s="93">
        <f t="shared" si="165"/>
        <v>0</v>
      </c>
      <c r="O653" s="93">
        <f t="shared" si="166"/>
        <v>128873.16399999998</v>
      </c>
      <c r="P653" s="23" t="str">
        <f t="shared" si="167"/>
        <v>Онкология</v>
      </c>
      <c r="Q653" s="23">
        <f t="shared" si="168"/>
        <v>2.2400000000000002</v>
      </c>
      <c r="R653" s="44" t="s">
        <v>221</v>
      </c>
      <c r="S653" s="23">
        <f t="shared" si="169"/>
        <v>5.14</v>
      </c>
    </row>
    <row r="654" spans="2:19" x14ac:dyDescent="0.25">
      <c r="B654" s="14">
        <v>150031</v>
      </c>
      <c r="C654" s="23" t="str">
        <f t="shared" si="158"/>
        <v>ГБУЗ "РОД"</v>
      </c>
      <c r="D654" s="23" t="str">
        <f t="shared" si="159"/>
        <v>КС</v>
      </c>
      <c r="E654" s="62">
        <v>20171133</v>
      </c>
      <c r="F654" s="23" t="str">
        <f t="shared" si="160"/>
        <v>Операции при злокачественном новообразовании пищевода, желудка (уровень 2)</v>
      </c>
      <c r="G654" s="19">
        <v>7</v>
      </c>
      <c r="H654" s="19">
        <v>3</v>
      </c>
      <c r="I654" s="25">
        <f t="shared" si="170"/>
        <v>10</v>
      </c>
      <c r="J654" s="23">
        <f t="shared" si="161"/>
        <v>2.57</v>
      </c>
      <c r="K654" s="149">
        <f t="shared" si="162"/>
        <v>1</v>
      </c>
      <c r="L654" s="93">
        <f t="shared" si="163"/>
        <v>46026.13</v>
      </c>
      <c r="M654" s="93">
        <f t="shared" si="164"/>
        <v>322182.90999999997</v>
      </c>
      <c r="N654" s="93">
        <f t="shared" si="165"/>
        <v>138078.38999999998</v>
      </c>
      <c r="O654" s="93">
        <f t="shared" si="166"/>
        <v>460261.29999999993</v>
      </c>
      <c r="P654" s="23" t="str">
        <f t="shared" si="167"/>
        <v>Онкология</v>
      </c>
      <c r="Q654" s="23">
        <f t="shared" si="168"/>
        <v>2.2400000000000002</v>
      </c>
      <c r="R654" s="63" t="s">
        <v>221</v>
      </c>
      <c r="S654" s="23">
        <f t="shared" si="169"/>
        <v>25.7</v>
      </c>
    </row>
    <row r="655" spans="2:19" x14ac:dyDescent="0.25">
      <c r="B655" s="85">
        <v>150013</v>
      </c>
      <c r="C655" s="23" t="str">
        <f t="shared" si="158"/>
        <v>НУЗ "Узловая больница на ст. Владикавказ ОАО "РЖД"</v>
      </c>
      <c r="D655" s="23" t="str">
        <f t="shared" si="159"/>
        <v>КС</v>
      </c>
      <c r="E655" s="55">
        <v>20171134</v>
      </c>
      <c r="F655" s="23" t="str">
        <f t="shared" si="160"/>
        <v>Операции при злокачественном новообразовании пищевода, желудка (уровень 3)</v>
      </c>
      <c r="G655" s="19">
        <v>1</v>
      </c>
      <c r="H655" s="19">
        <v>1</v>
      </c>
      <c r="I655" s="25">
        <f t="shared" si="170"/>
        <v>2</v>
      </c>
      <c r="J655" s="23">
        <f t="shared" si="161"/>
        <v>3.14</v>
      </c>
      <c r="K655" s="149">
        <f t="shared" si="162"/>
        <v>0.88</v>
      </c>
      <c r="L655" s="93">
        <f t="shared" si="163"/>
        <v>49486.148800000003</v>
      </c>
      <c r="M655" s="93">
        <f t="shared" si="164"/>
        <v>49486.148800000003</v>
      </c>
      <c r="N655" s="93">
        <f t="shared" si="165"/>
        <v>49486.148800000003</v>
      </c>
      <c r="O655" s="93">
        <f t="shared" si="166"/>
        <v>98972.297600000005</v>
      </c>
      <c r="P655" s="23" t="str">
        <f t="shared" si="167"/>
        <v>Онкология</v>
      </c>
      <c r="Q655" s="23">
        <f t="shared" si="168"/>
        <v>2.2400000000000002</v>
      </c>
      <c r="R655" s="63" t="s">
        <v>360</v>
      </c>
      <c r="S655" s="23">
        <f t="shared" si="169"/>
        <v>6.28</v>
      </c>
    </row>
    <row r="656" spans="2:19" x14ac:dyDescent="0.25">
      <c r="B656" s="85">
        <v>150003</v>
      </c>
      <c r="C656" s="23" t="str">
        <f t="shared" si="158"/>
        <v>ГБУЗ "КБСП"</v>
      </c>
      <c r="D656" s="23" t="str">
        <f t="shared" si="159"/>
        <v>КС</v>
      </c>
      <c r="E656" s="87">
        <v>20171134</v>
      </c>
      <c r="F656" s="23" t="str">
        <f t="shared" si="160"/>
        <v>Операции при злокачественном новообразовании пищевода, желудка (уровень 3)</v>
      </c>
      <c r="G656" s="19">
        <v>1</v>
      </c>
      <c r="H656" s="19">
        <v>1</v>
      </c>
      <c r="I656" s="25">
        <f t="shared" si="170"/>
        <v>2</v>
      </c>
      <c r="J656" s="23">
        <f t="shared" si="161"/>
        <v>3.14</v>
      </c>
      <c r="K656" s="149">
        <f t="shared" si="162"/>
        <v>1.4</v>
      </c>
      <c r="L656" s="93">
        <f t="shared" si="163"/>
        <v>78727.963999999993</v>
      </c>
      <c r="M656" s="93">
        <f t="shared" si="164"/>
        <v>78727.963999999993</v>
      </c>
      <c r="N656" s="93">
        <f t="shared" si="165"/>
        <v>78727.963999999993</v>
      </c>
      <c r="O656" s="93">
        <f t="shared" si="166"/>
        <v>157455.92799999999</v>
      </c>
      <c r="P656" s="23" t="str">
        <f t="shared" si="167"/>
        <v>Онкология</v>
      </c>
      <c r="Q656" s="23">
        <f t="shared" si="168"/>
        <v>2.2400000000000002</v>
      </c>
      <c r="R656" s="63" t="s">
        <v>360</v>
      </c>
      <c r="S656" s="23">
        <f t="shared" si="169"/>
        <v>6.28</v>
      </c>
    </row>
    <row r="657" spans="2:19" x14ac:dyDescent="0.25">
      <c r="B657" s="85">
        <v>150001</v>
      </c>
      <c r="C657" s="23" t="str">
        <f t="shared" si="158"/>
        <v>ГБУЗ "РКБ"</v>
      </c>
      <c r="D657" s="23" t="str">
        <f t="shared" si="159"/>
        <v>КС</v>
      </c>
      <c r="E657" s="55">
        <v>20171134</v>
      </c>
      <c r="F657" s="23" t="str">
        <f t="shared" si="160"/>
        <v>Операции при злокачественном новообразовании пищевода, желудка (уровень 3)</v>
      </c>
      <c r="G657" s="19">
        <v>2</v>
      </c>
      <c r="H657" s="19">
        <v>1</v>
      </c>
      <c r="I657" s="25">
        <f t="shared" si="170"/>
        <v>3</v>
      </c>
      <c r="J657" s="23">
        <f t="shared" si="161"/>
        <v>3.14</v>
      </c>
      <c r="K657" s="149">
        <f t="shared" si="162"/>
        <v>1</v>
      </c>
      <c r="L657" s="93">
        <f t="shared" si="163"/>
        <v>56234.26</v>
      </c>
      <c r="M657" s="93">
        <f t="shared" si="164"/>
        <v>112468.52</v>
      </c>
      <c r="N657" s="93">
        <f t="shared" si="165"/>
        <v>56234.26</v>
      </c>
      <c r="O657" s="93">
        <f t="shared" si="166"/>
        <v>168702.78</v>
      </c>
      <c r="P657" s="23" t="str">
        <f t="shared" si="167"/>
        <v>Онкология</v>
      </c>
      <c r="Q657" s="23">
        <f t="shared" si="168"/>
        <v>2.2400000000000002</v>
      </c>
      <c r="R657" s="63" t="s">
        <v>360</v>
      </c>
      <c r="S657" s="23">
        <f t="shared" si="169"/>
        <v>9.42</v>
      </c>
    </row>
    <row r="658" spans="2:19" x14ac:dyDescent="0.25">
      <c r="B658" s="85">
        <v>150072</v>
      </c>
      <c r="C658" s="23" t="str">
        <f t="shared" si="158"/>
        <v>ФГБУ "СКММ центр МЗ РФ" (Беслан)</v>
      </c>
      <c r="D658" s="23" t="str">
        <f t="shared" si="159"/>
        <v>КС</v>
      </c>
      <c r="E658" s="60">
        <v>20171134</v>
      </c>
      <c r="F658" s="23" t="str">
        <f t="shared" si="160"/>
        <v>Операции при злокачественном новообразовании пищевода, желудка (уровень 3)</v>
      </c>
      <c r="G658" s="50">
        <v>2</v>
      </c>
      <c r="H658" s="50">
        <v>0</v>
      </c>
      <c r="I658" s="25">
        <f t="shared" si="170"/>
        <v>2</v>
      </c>
      <c r="J658" s="23">
        <f t="shared" si="161"/>
        <v>3.14</v>
      </c>
      <c r="K658" s="149">
        <f t="shared" si="162"/>
        <v>1.4</v>
      </c>
      <c r="L658" s="93">
        <f t="shared" si="163"/>
        <v>78727.963999999993</v>
      </c>
      <c r="M658" s="93">
        <f t="shared" si="164"/>
        <v>157455.92799999999</v>
      </c>
      <c r="N658" s="93">
        <f t="shared" si="165"/>
        <v>0</v>
      </c>
      <c r="O658" s="93">
        <f t="shared" si="166"/>
        <v>157455.92799999999</v>
      </c>
      <c r="P658" s="23" t="str">
        <f t="shared" si="167"/>
        <v>Онкология</v>
      </c>
      <c r="Q658" s="23">
        <f t="shared" si="168"/>
        <v>2.2400000000000002</v>
      </c>
      <c r="R658" s="44" t="s">
        <v>221</v>
      </c>
      <c r="S658" s="23">
        <f t="shared" si="169"/>
        <v>6.28</v>
      </c>
    </row>
    <row r="659" spans="2:19" x14ac:dyDescent="0.25">
      <c r="B659" s="14">
        <v>150031</v>
      </c>
      <c r="C659" s="23" t="str">
        <f t="shared" si="158"/>
        <v>ГБУЗ "РОД"</v>
      </c>
      <c r="D659" s="23" t="str">
        <f t="shared" si="159"/>
        <v>КС</v>
      </c>
      <c r="E659" s="62">
        <v>20171134</v>
      </c>
      <c r="F659" s="23" t="str">
        <f t="shared" si="160"/>
        <v>Операции при злокачественном новообразовании пищевода, желудка (уровень 3)</v>
      </c>
      <c r="G659" s="19">
        <v>3</v>
      </c>
      <c r="H659" s="19">
        <v>2</v>
      </c>
      <c r="I659" s="25">
        <f t="shared" si="170"/>
        <v>5</v>
      </c>
      <c r="J659" s="23">
        <f t="shared" si="161"/>
        <v>3.14</v>
      </c>
      <c r="K659" s="149">
        <f t="shared" si="162"/>
        <v>1</v>
      </c>
      <c r="L659" s="93">
        <f t="shared" si="163"/>
        <v>56234.26</v>
      </c>
      <c r="M659" s="93">
        <f t="shared" si="164"/>
        <v>168702.78</v>
      </c>
      <c r="N659" s="93">
        <f t="shared" si="165"/>
        <v>112468.52</v>
      </c>
      <c r="O659" s="93">
        <f t="shared" si="166"/>
        <v>281171.3</v>
      </c>
      <c r="P659" s="23" t="str">
        <f t="shared" si="167"/>
        <v>Онкология</v>
      </c>
      <c r="Q659" s="23">
        <f t="shared" si="168"/>
        <v>2.2400000000000002</v>
      </c>
      <c r="R659" s="63" t="s">
        <v>221</v>
      </c>
      <c r="S659" s="23">
        <f t="shared" si="169"/>
        <v>15.700000000000001</v>
      </c>
    </row>
    <row r="660" spans="2:19" x14ac:dyDescent="0.25">
      <c r="B660" s="85">
        <v>150003</v>
      </c>
      <c r="C660" s="23" t="str">
        <f t="shared" si="158"/>
        <v>ГБУЗ "КБСП"</v>
      </c>
      <c r="D660" s="23" t="str">
        <f t="shared" si="159"/>
        <v>КС</v>
      </c>
      <c r="E660" s="87">
        <v>20171135</v>
      </c>
      <c r="F660" s="23" t="str">
        <f t="shared" si="160"/>
        <v>Другие операции при злокачественном новообразовании брюшной полости</v>
      </c>
      <c r="G660" s="19">
        <v>1</v>
      </c>
      <c r="H660" s="19">
        <v>1</v>
      </c>
      <c r="I660" s="25">
        <f t="shared" si="170"/>
        <v>2</v>
      </c>
      <c r="J660" s="23">
        <f t="shared" si="161"/>
        <v>2.48</v>
      </c>
      <c r="K660" s="149">
        <f t="shared" si="162"/>
        <v>1.4</v>
      </c>
      <c r="L660" s="93">
        <f t="shared" si="163"/>
        <v>62180.048000000003</v>
      </c>
      <c r="M660" s="93">
        <f t="shared" si="164"/>
        <v>62180.048000000003</v>
      </c>
      <c r="N660" s="93">
        <f t="shared" si="165"/>
        <v>62180.048000000003</v>
      </c>
      <c r="O660" s="93">
        <f t="shared" si="166"/>
        <v>124360.09600000001</v>
      </c>
      <c r="P660" s="23" t="str">
        <f t="shared" si="167"/>
        <v>Онкология</v>
      </c>
      <c r="Q660" s="23">
        <f t="shared" si="168"/>
        <v>2.2400000000000002</v>
      </c>
      <c r="R660" s="63" t="s">
        <v>360</v>
      </c>
      <c r="S660" s="23">
        <f t="shared" si="169"/>
        <v>4.96</v>
      </c>
    </row>
    <row r="661" spans="2:19" ht="30" x14ac:dyDescent="0.25">
      <c r="B661" s="85">
        <v>150015</v>
      </c>
      <c r="C661" s="23" t="str">
        <f t="shared" si="158"/>
        <v>ФГБОУ ВО  СОГМА МЗ</v>
      </c>
      <c r="D661" s="23" t="str">
        <f t="shared" si="159"/>
        <v>КС</v>
      </c>
      <c r="E661" s="41">
        <v>20171135</v>
      </c>
      <c r="F661" s="23" t="str">
        <f t="shared" si="160"/>
        <v>Другие операции при злокачественном новообразовании брюшной полости</v>
      </c>
      <c r="G661" s="39">
        <v>4</v>
      </c>
      <c r="H661" s="39">
        <v>1</v>
      </c>
      <c r="I661" s="25">
        <f t="shared" si="170"/>
        <v>5</v>
      </c>
      <c r="J661" s="23">
        <f t="shared" si="161"/>
        <v>2.48</v>
      </c>
      <c r="K661" s="149">
        <f t="shared" si="162"/>
        <v>1.4</v>
      </c>
      <c r="L661" s="93">
        <f t="shared" si="163"/>
        <v>62180.048000000003</v>
      </c>
      <c r="M661" s="93">
        <f t="shared" si="164"/>
        <v>248720.19200000001</v>
      </c>
      <c r="N661" s="93">
        <f t="shared" si="165"/>
        <v>62180.048000000003</v>
      </c>
      <c r="O661" s="93">
        <f t="shared" si="166"/>
        <v>310900.24</v>
      </c>
      <c r="P661" s="23" t="str">
        <f t="shared" si="167"/>
        <v>Онкология</v>
      </c>
      <c r="Q661" s="23">
        <f t="shared" si="168"/>
        <v>2.2400000000000002</v>
      </c>
      <c r="R661" s="114" t="s">
        <v>532</v>
      </c>
      <c r="S661" s="23">
        <f t="shared" si="169"/>
        <v>12.4</v>
      </c>
    </row>
    <row r="662" spans="2:19" x14ac:dyDescent="0.25">
      <c r="B662" s="85">
        <v>150072</v>
      </c>
      <c r="C662" s="23" t="str">
        <f t="shared" si="158"/>
        <v>ФГБУ "СКММ центр МЗ РФ" (Беслан)</v>
      </c>
      <c r="D662" s="23" t="str">
        <f t="shared" si="159"/>
        <v>КС</v>
      </c>
      <c r="E662" s="60">
        <v>20171135</v>
      </c>
      <c r="F662" s="23" t="str">
        <f t="shared" si="160"/>
        <v>Другие операции при злокачественном новообразовании брюшной полости</v>
      </c>
      <c r="G662" s="50">
        <v>2</v>
      </c>
      <c r="H662" s="50">
        <v>0</v>
      </c>
      <c r="I662" s="25">
        <f t="shared" si="170"/>
        <v>2</v>
      </c>
      <c r="J662" s="23">
        <f t="shared" si="161"/>
        <v>2.48</v>
      </c>
      <c r="K662" s="149">
        <f t="shared" si="162"/>
        <v>1.4</v>
      </c>
      <c r="L662" s="93">
        <f t="shared" si="163"/>
        <v>62180.048000000003</v>
      </c>
      <c r="M662" s="93">
        <f t="shared" si="164"/>
        <v>124360.09600000001</v>
      </c>
      <c r="N662" s="93">
        <f t="shared" si="165"/>
        <v>0</v>
      </c>
      <c r="O662" s="93">
        <f t="shared" si="166"/>
        <v>124360.09600000001</v>
      </c>
      <c r="P662" s="23" t="str">
        <f t="shared" si="167"/>
        <v>Онкология</v>
      </c>
      <c r="Q662" s="23">
        <f t="shared" si="168"/>
        <v>2.2400000000000002</v>
      </c>
      <c r="R662" s="44" t="s">
        <v>221</v>
      </c>
      <c r="S662" s="23">
        <f t="shared" si="169"/>
        <v>4.96</v>
      </c>
    </row>
    <row r="663" spans="2:19" x14ac:dyDescent="0.25">
      <c r="B663" s="14">
        <v>150031</v>
      </c>
      <c r="C663" s="23" t="str">
        <f t="shared" ref="C663:C730" si="171">IF(B663&gt;0,VLOOKUP(B663,LPU,2,0),"")</f>
        <v>ГБУЗ "РОД"</v>
      </c>
      <c r="D663" s="23" t="str">
        <f t="shared" ref="D663:D730" si="172">IF(E663&gt;0,VLOOKUP(E663,KSG,6,0),"")</f>
        <v>КС</v>
      </c>
      <c r="E663" s="62">
        <v>20171135</v>
      </c>
      <c r="F663" s="23" t="str">
        <f t="shared" ref="F663:F730" si="173">IF(E663&gt;0,VLOOKUP(E663,KSG,2,0),"")</f>
        <v>Другие операции при злокачественном новообразовании брюшной полости</v>
      </c>
      <c r="G663" s="19">
        <v>7</v>
      </c>
      <c r="H663" s="19">
        <v>3</v>
      </c>
      <c r="I663" s="25">
        <f t="shared" si="170"/>
        <v>10</v>
      </c>
      <c r="J663" s="23">
        <f t="shared" ref="J663:J730" si="174">IF(E663&gt;0,VLOOKUP(E663,KSG,3,0),"")</f>
        <v>2.48</v>
      </c>
      <c r="K663" s="149">
        <f t="shared" ref="K663:K730" si="175">IF(VLOOKUP(E663,KSG,7,0)=1,IF(D663="КС",VLOOKUP(B663,LPU,3,0),VLOOKUP(B663,LPU,4,0)),1)</f>
        <v>1</v>
      </c>
      <c r="L663" s="93">
        <f t="shared" ref="L663:L730" si="176">IF(D663="КС",K663*J663*$D$2,K663*J663*$D$3)</f>
        <v>44414.32</v>
      </c>
      <c r="M663" s="93">
        <f t="shared" ref="M663:M730" si="177">L663*G663</f>
        <v>310900.24</v>
      </c>
      <c r="N663" s="93">
        <f t="shared" ref="N663:N730" si="178">L663*H663</f>
        <v>133242.96</v>
      </c>
      <c r="O663" s="93">
        <f t="shared" ref="O663:O730" si="179">M663+N663</f>
        <v>444143.19999999995</v>
      </c>
      <c r="P663" s="23" t="str">
        <f t="shared" ref="P663:P730" si="180">IF(E663&gt;0,VLOOKUP(E663,KSG,4,0),"")</f>
        <v>Онкология</v>
      </c>
      <c r="Q663" s="23">
        <f t="shared" ref="Q663:Q730" si="181">IF(E663&gt;0,VLOOKUP(E663,KSG,5,0),"")</f>
        <v>2.2400000000000002</v>
      </c>
      <c r="R663" s="63" t="s">
        <v>221</v>
      </c>
      <c r="S663" s="23">
        <f t="shared" ref="S663:S730" si="182">I663*J663</f>
        <v>24.8</v>
      </c>
    </row>
    <row r="664" spans="2:19" x14ac:dyDescent="0.25">
      <c r="B664" s="85">
        <v>150009</v>
      </c>
      <c r="C664" s="23" t="str">
        <f t="shared" si="171"/>
        <v>ГБУЗ "Ардонская ЦРБ"</v>
      </c>
      <c r="D664" s="23" t="str">
        <f t="shared" si="172"/>
        <v>КС</v>
      </c>
      <c r="E664" s="55">
        <v>20171136</v>
      </c>
      <c r="F664" s="23" t="str">
        <f t="shared" si="173"/>
        <v>Злокачественное новообразование без специального противоопухолевого лечения</v>
      </c>
      <c r="G664" s="19">
        <v>4</v>
      </c>
      <c r="H664" s="19"/>
      <c r="I664" s="25">
        <f t="shared" si="170"/>
        <v>4</v>
      </c>
      <c r="J664" s="23">
        <f t="shared" si="174"/>
        <v>0.5</v>
      </c>
      <c r="K664" s="149">
        <f t="shared" si="175"/>
        <v>0.95099999999999996</v>
      </c>
      <c r="L664" s="93">
        <f t="shared" si="176"/>
        <v>8515.7294999999995</v>
      </c>
      <c r="M664" s="93">
        <f t="shared" si="177"/>
        <v>34062.917999999998</v>
      </c>
      <c r="N664" s="93">
        <f t="shared" si="178"/>
        <v>0</v>
      </c>
      <c r="O664" s="93">
        <f t="shared" si="179"/>
        <v>34062.917999999998</v>
      </c>
      <c r="P664" s="23" t="str">
        <f t="shared" si="180"/>
        <v>Онкология</v>
      </c>
      <c r="Q664" s="23">
        <f t="shared" si="181"/>
        <v>2.2400000000000002</v>
      </c>
      <c r="R664" s="63" t="s">
        <v>309</v>
      </c>
      <c r="S664" s="23">
        <f t="shared" si="182"/>
        <v>2</v>
      </c>
    </row>
    <row r="665" spans="2:19" x14ac:dyDescent="0.25">
      <c r="B665" s="85">
        <v>150003</v>
      </c>
      <c r="C665" s="23" t="str">
        <f t="shared" si="171"/>
        <v>ГБУЗ "КБСП"</v>
      </c>
      <c r="D665" s="23" t="str">
        <f t="shared" si="172"/>
        <v>КС</v>
      </c>
      <c r="E665" s="87">
        <v>20171136</v>
      </c>
      <c r="F665" s="23" t="str">
        <f t="shared" si="173"/>
        <v>Злокачественное новообразование без специального противоопухолевого лечения</v>
      </c>
      <c r="G665" s="19">
        <v>7</v>
      </c>
      <c r="H665" s="19">
        <v>3</v>
      </c>
      <c r="I665" s="25">
        <f t="shared" si="170"/>
        <v>10</v>
      </c>
      <c r="J665" s="23">
        <f t="shared" si="174"/>
        <v>0.5</v>
      </c>
      <c r="K665" s="149">
        <f t="shared" si="175"/>
        <v>1.4</v>
      </c>
      <c r="L665" s="93">
        <f t="shared" si="176"/>
        <v>12536.3</v>
      </c>
      <c r="M665" s="93">
        <f t="shared" si="177"/>
        <v>87754.099999999991</v>
      </c>
      <c r="N665" s="93">
        <f t="shared" si="178"/>
        <v>37608.899999999994</v>
      </c>
      <c r="O665" s="93">
        <f t="shared" si="179"/>
        <v>125362.99999999999</v>
      </c>
      <c r="P665" s="23" t="str">
        <f t="shared" si="180"/>
        <v>Онкология</v>
      </c>
      <c r="Q665" s="23">
        <f t="shared" si="181"/>
        <v>2.2400000000000002</v>
      </c>
      <c r="R665" s="63" t="s">
        <v>90</v>
      </c>
      <c r="S665" s="23">
        <f t="shared" si="182"/>
        <v>5</v>
      </c>
    </row>
    <row r="666" spans="2:19" x14ac:dyDescent="0.25">
      <c r="B666" s="85">
        <v>150003</v>
      </c>
      <c r="C666" s="23" t="str">
        <f t="shared" si="171"/>
        <v>ГБУЗ "КБСП"</v>
      </c>
      <c r="D666" s="23" t="str">
        <f t="shared" si="172"/>
        <v>КС</v>
      </c>
      <c r="E666" s="87">
        <v>20171136</v>
      </c>
      <c r="F666" s="23" t="str">
        <f t="shared" si="173"/>
        <v>Злокачественное новообразование без специального противоопухолевого лечения</v>
      </c>
      <c r="G666" s="19">
        <v>4</v>
      </c>
      <c r="H666" s="19">
        <v>2</v>
      </c>
      <c r="I666" s="25">
        <f t="shared" si="170"/>
        <v>6</v>
      </c>
      <c r="J666" s="23">
        <f t="shared" si="174"/>
        <v>0.5</v>
      </c>
      <c r="K666" s="149">
        <f t="shared" si="175"/>
        <v>1.4</v>
      </c>
      <c r="L666" s="93">
        <f t="shared" si="176"/>
        <v>12536.3</v>
      </c>
      <c r="M666" s="93">
        <f t="shared" si="177"/>
        <v>50145.2</v>
      </c>
      <c r="N666" s="93">
        <f t="shared" si="178"/>
        <v>25072.6</v>
      </c>
      <c r="O666" s="93">
        <f t="shared" si="179"/>
        <v>75217.799999999988</v>
      </c>
      <c r="P666" s="23" t="str">
        <f t="shared" si="180"/>
        <v>Онкология</v>
      </c>
      <c r="Q666" s="23">
        <f t="shared" si="181"/>
        <v>2.2400000000000002</v>
      </c>
      <c r="R666" s="63" t="s">
        <v>107</v>
      </c>
      <c r="S666" s="23">
        <f t="shared" si="182"/>
        <v>3</v>
      </c>
    </row>
    <row r="667" spans="2:19" x14ac:dyDescent="0.25">
      <c r="B667" s="85">
        <v>150003</v>
      </c>
      <c r="C667" s="23" t="str">
        <f t="shared" si="171"/>
        <v>ГБУЗ "КБСП"</v>
      </c>
      <c r="D667" s="23" t="str">
        <f t="shared" si="172"/>
        <v>КС</v>
      </c>
      <c r="E667" s="87">
        <v>20171136</v>
      </c>
      <c r="F667" s="23" t="str">
        <f t="shared" si="173"/>
        <v>Злокачественное новообразование без специального противоопухолевого лечения</v>
      </c>
      <c r="G667" s="19">
        <v>6</v>
      </c>
      <c r="H667" s="19">
        <v>2</v>
      </c>
      <c r="I667" s="25">
        <f t="shared" si="170"/>
        <v>8</v>
      </c>
      <c r="J667" s="23">
        <f t="shared" si="174"/>
        <v>0.5</v>
      </c>
      <c r="K667" s="149">
        <f t="shared" si="175"/>
        <v>1.4</v>
      </c>
      <c r="L667" s="93">
        <f t="shared" si="176"/>
        <v>12536.3</v>
      </c>
      <c r="M667" s="93">
        <f t="shared" si="177"/>
        <v>75217.799999999988</v>
      </c>
      <c r="N667" s="93">
        <f t="shared" si="178"/>
        <v>25072.6</v>
      </c>
      <c r="O667" s="93">
        <f t="shared" si="179"/>
        <v>100290.4</v>
      </c>
      <c r="P667" s="23" t="str">
        <f t="shared" si="180"/>
        <v>Онкология</v>
      </c>
      <c r="Q667" s="23">
        <f t="shared" si="181"/>
        <v>2.2400000000000002</v>
      </c>
      <c r="R667" s="63" t="s">
        <v>309</v>
      </c>
      <c r="S667" s="23">
        <f t="shared" si="182"/>
        <v>4</v>
      </c>
    </row>
    <row r="668" spans="2:19" x14ac:dyDescent="0.25">
      <c r="B668" s="85">
        <v>150003</v>
      </c>
      <c r="C668" s="23" t="str">
        <f t="shared" si="171"/>
        <v>ГБУЗ "КБСП"</v>
      </c>
      <c r="D668" s="23" t="str">
        <f t="shared" si="172"/>
        <v>КС</v>
      </c>
      <c r="E668" s="87">
        <v>20171136</v>
      </c>
      <c r="F668" s="23" t="str">
        <f t="shared" si="173"/>
        <v>Злокачественное новообразование без специального противоопухолевого лечения</v>
      </c>
      <c r="G668" s="19">
        <v>35</v>
      </c>
      <c r="H668" s="19">
        <v>15</v>
      </c>
      <c r="I668" s="25">
        <f t="shared" si="170"/>
        <v>50</v>
      </c>
      <c r="J668" s="23">
        <f t="shared" si="174"/>
        <v>0.5</v>
      </c>
      <c r="K668" s="149">
        <f t="shared" si="175"/>
        <v>1.4</v>
      </c>
      <c r="L668" s="93">
        <f t="shared" si="176"/>
        <v>12536.3</v>
      </c>
      <c r="M668" s="93">
        <f t="shared" si="177"/>
        <v>438770.5</v>
      </c>
      <c r="N668" s="93">
        <f t="shared" si="178"/>
        <v>188044.5</v>
      </c>
      <c r="O668" s="93">
        <f t="shared" si="179"/>
        <v>626815</v>
      </c>
      <c r="P668" s="23" t="str">
        <f t="shared" si="180"/>
        <v>Онкология</v>
      </c>
      <c r="Q668" s="23">
        <f t="shared" si="181"/>
        <v>2.2400000000000002</v>
      </c>
      <c r="R668" s="63" t="s">
        <v>360</v>
      </c>
      <c r="S668" s="23">
        <f t="shared" si="182"/>
        <v>25</v>
      </c>
    </row>
    <row r="669" spans="2:19" ht="15.75" x14ac:dyDescent="0.25">
      <c r="B669" s="85">
        <v>150019</v>
      </c>
      <c r="C669" s="23" t="str">
        <f t="shared" si="171"/>
        <v>ГБУЗ "Дигорская ЦРБ"</v>
      </c>
      <c r="D669" s="23" t="str">
        <f t="shared" si="172"/>
        <v>КС</v>
      </c>
      <c r="E669" s="55">
        <v>20171136</v>
      </c>
      <c r="F669" s="23" t="str">
        <f t="shared" si="173"/>
        <v>Злокачественное новообразование без специального противоопухолевого лечения</v>
      </c>
      <c r="G669" s="38">
        <v>0</v>
      </c>
      <c r="H669" s="38"/>
      <c r="I669" s="25">
        <f t="shared" si="170"/>
        <v>0</v>
      </c>
      <c r="J669" s="23">
        <f t="shared" si="174"/>
        <v>0.5</v>
      </c>
      <c r="K669" s="149">
        <f t="shared" si="175"/>
        <v>0.875</v>
      </c>
      <c r="L669" s="93">
        <f t="shared" si="176"/>
        <v>7835.1875</v>
      </c>
      <c r="M669" s="93">
        <f t="shared" si="177"/>
        <v>0</v>
      </c>
      <c r="N669" s="93">
        <f t="shared" si="178"/>
        <v>0</v>
      </c>
      <c r="O669" s="93">
        <f t="shared" si="179"/>
        <v>0</v>
      </c>
      <c r="P669" s="23" t="str">
        <f t="shared" si="180"/>
        <v>Онкология</v>
      </c>
      <c r="Q669" s="23">
        <f t="shared" si="181"/>
        <v>2.2400000000000002</v>
      </c>
      <c r="R669" s="63" t="s">
        <v>360</v>
      </c>
      <c r="S669" s="23">
        <f t="shared" si="182"/>
        <v>0</v>
      </c>
    </row>
    <row r="670" spans="2:19" x14ac:dyDescent="0.25">
      <c r="B670" s="85">
        <v>150001</v>
      </c>
      <c r="C670" s="23" t="str">
        <f t="shared" si="171"/>
        <v>ГБУЗ "РКБ"</v>
      </c>
      <c r="D670" s="23" t="str">
        <f t="shared" si="172"/>
        <v>КС</v>
      </c>
      <c r="E670" s="55">
        <v>20171136</v>
      </c>
      <c r="F670" s="23" t="str">
        <f t="shared" si="173"/>
        <v>Злокачественное новообразование без специального противоопухолевого лечения</v>
      </c>
      <c r="G670" s="19">
        <v>1</v>
      </c>
      <c r="H670" s="19">
        <v>1</v>
      </c>
      <c r="I670" s="25">
        <f t="shared" si="170"/>
        <v>2</v>
      </c>
      <c r="J670" s="23">
        <f t="shared" si="174"/>
        <v>0.5</v>
      </c>
      <c r="K670" s="149">
        <f t="shared" si="175"/>
        <v>1</v>
      </c>
      <c r="L670" s="93">
        <f t="shared" si="176"/>
        <v>8954.5</v>
      </c>
      <c r="M670" s="93">
        <f t="shared" si="177"/>
        <v>8954.5</v>
      </c>
      <c r="N670" s="93">
        <f t="shared" si="178"/>
        <v>8954.5</v>
      </c>
      <c r="O670" s="93">
        <f t="shared" si="179"/>
        <v>17909</v>
      </c>
      <c r="P670" s="23" t="str">
        <f t="shared" si="180"/>
        <v>Онкология</v>
      </c>
      <c r="Q670" s="23">
        <f t="shared" si="181"/>
        <v>2.2400000000000002</v>
      </c>
      <c r="R670" s="63" t="s">
        <v>90</v>
      </c>
      <c r="S670" s="23">
        <f t="shared" si="182"/>
        <v>1</v>
      </c>
    </row>
    <row r="671" spans="2:19" x14ac:dyDescent="0.25">
      <c r="B671" s="85">
        <v>150001</v>
      </c>
      <c r="C671" s="23" t="str">
        <f t="shared" si="171"/>
        <v>ГБУЗ "РКБ"</v>
      </c>
      <c r="D671" s="23" t="str">
        <f t="shared" si="172"/>
        <v>КС</v>
      </c>
      <c r="E671" s="55">
        <v>20171136</v>
      </c>
      <c r="F671" s="23" t="str">
        <f t="shared" si="173"/>
        <v>Злокачественное новообразование без специального противоопухолевого лечения</v>
      </c>
      <c r="G671" s="19">
        <v>2</v>
      </c>
      <c r="H671" s="19">
        <v>1</v>
      </c>
      <c r="I671" s="25">
        <f t="shared" si="170"/>
        <v>3</v>
      </c>
      <c r="J671" s="23">
        <f t="shared" si="174"/>
        <v>0.5</v>
      </c>
      <c r="K671" s="149">
        <f t="shared" si="175"/>
        <v>1</v>
      </c>
      <c r="L671" s="93">
        <f t="shared" si="176"/>
        <v>8954.5</v>
      </c>
      <c r="M671" s="93">
        <f t="shared" si="177"/>
        <v>17909</v>
      </c>
      <c r="N671" s="93">
        <f t="shared" si="178"/>
        <v>8954.5</v>
      </c>
      <c r="O671" s="93">
        <f t="shared" si="179"/>
        <v>26863.5</v>
      </c>
      <c r="P671" s="23" t="str">
        <f t="shared" si="180"/>
        <v>Онкология</v>
      </c>
      <c r="Q671" s="23">
        <f t="shared" si="181"/>
        <v>2.2400000000000002</v>
      </c>
      <c r="R671" s="63" t="s">
        <v>107</v>
      </c>
      <c r="S671" s="23">
        <f t="shared" si="182"/>
        <v>1.5</v>
      </c>
    </row>
    <row r="672" spans="2:19" x14ac:dyDescent="0.25">
      <c r="B672" s="85">
        <v>150001</v>
      </c>
      <c r="C672" s="23" t="str">
        <f t="shared" si="171"/>
        <v>ГБУЗ "РКБ"</v>
      </c>
      <c r="D672" s="23" t="str">
        <f t="shared" si="172"/>
        <v>КС</v>
      </c>
      <c r="E672" s="55">
        <v>20171136</v>
      </c>
      <c r="F672" s="23" t="str">
        <f t="shared" si="173"/>
        <v>Злокачественное новообразование без специального противоопухолевого лечения</v>
      </c>
      <c r="G672" s="19">
        <v>8</v>
      </c>
      <c r="H672" s="19">
        <v>2</v>
      </c>
      <c r="I672" s="25">
        <f t="shared" si="170"/>
        <v>10</v>
      </c>
      <c r="J672" s="23">
        <f t="shared" si="174"/>
        <v>0.5</v>
      </c>
      <c r="K672" s="149">
        <f t="shared" si="175"/>
        <v>1</v>
      </c>
      <c r="L672" s="93">
        <f t="shared" si="176"/>
        <v>8954.5</v>
      </c>
      <c r="M672" s="93">
        <f t="shared" si="177"/>
        <v>71636</v>
      </c>
      <c r="N672" s="93">
        <f t="shared" si="178"/>
        <v>17909</v>
      </c>
      <c r="O672" s="93">
        <f t="shared" si="179"/>
        <v>89545</v>
      </c>
      <c r="P672" s="23" t="str">
        <f t="shared" si="180"/>
        <v>Онкология</v>
      </c>
      <c r="Q672" s="23">
        <f t="shared" si="181"/>
        <v>2.2400000000000002</v>
      </c>
      <c r="R672" s="63" t="s">
        <v>174</v>
      </c>
      <c r="S672" s="23">
        <f t="shared" si="182"/>
        <v>5</v>
      </c>
    </row>
    <row r="673" spans="2:19" x14ac:dyDescent="0.25">
      <c r="B673" s="85">
        <v>150001</v>
      </c>
      <c r="C673" s="23" t="str">
        <f t="shared" si="171"/>
        <v>ГБУЗ "РКБ"</v>
      </c>
      <c r="D673" s="23" t="str">
        <f t="shared" si="172"/>
        <v>КС</v>
      </c>
      <c r="E673" s="55">
        <v>20171136</v>
      </c>
      <c r="F673" s="23" t="str">
        <f t="shared" si="173"/>
        <v>Злокачественное новообразование без специального противоопухолевого лечения</v>
      </c>
      <c r="G673" s="19">
        <v>8</v>
      </c>
      <c r="H673" s="19">
        <v>2</v>
      </c>
      <c r="I673" s="25">
        <f t="shared" si="170"/>
        <v>10</v>
      </c>
      <c r="J673" s="23">
        <f t="shared" si="174"/>
        <v>0.5</v>
      </c>
      <c r="K673" s="149">
        <f t="shared" si="175"/>
        <v>1</v>
      </c>
      <c r="L673" s="93">
        <f t="shared" si="176"/>
        <v>8954.5</v>
      </c>
      <c r="M673" s="93">
        <f t="shared" si="177"/>
        <v>71636</v>
      </c>
      <c r="N673" s="93">
        <f t="shared" si="178"/>
        <v>17909</v>
      </c>
      <c r="O673" s="93">
        <f t="shared" si="179"/>
        <v>89545</v>
      </c>
      <c r="P673" s="23" t="str">
        <f t="shared" si="180"/>
        <v>Онкология</v>
      </c>
      <c r="Q673" s="23">
        <f t="shared" si="181"/>
        <v>2.2400000000000002</v>
      </c>
      <c r="R673" s="63" t="s">
        <v>196</v>
      </c>
      <c r="S673" s="23">
        <f t="shared" si="182"/>
        <v>5</v>
      </c>
    </row>
    <row r="674" spans="2:19" x14ac:dyDescent="0.25">
      <c r="B674" s="85">
        <v>150001</v>
      </c>
      <c r="C674" s="23" t="str">
        <f t="shared" si="171"/>
        <v>ГБУЗ "РКБ"</v>
      </c>
      <c r="D674" s="23" t="str">
        <f t="shared" si="172"/>
        <v>КС</v>
      </c>
      <c r="E674" s="55">
        <v>20171136</v>
      </c>
      <c r="F674" s="23" t="str">
        <f t="shared" si="173"/>
        <v>Злокачественное новообразование без специального противоопухолевого лечения</v>
      </c>
      <c r="G674" s="19">
        <v>1</v>
      </c>
      <c r="H674" s="19">
        <v>1</v>
      </c>
      <c r="I674" s="25">
        <f t="shared" si="170"/>
        <v>2</v>
      </c>
      <c r="J674" s="23">
        <f t="shared" si="174"/>
        <v>0.5</v>
      </c>
      <c r="K674" s="149">
        <f t="shared" si="175"/>
        <v>1</v>
      </c>
      <c r="L674" s="93">
        <f t="shared" si="176"/>
        <v>8954.5</v>
      </c>
      <c r="M674" s="93">
        <f t="shared" si="177"/>
        <v>8954.5</v>
      </c>
      <c r="N674" s="93">
        <f t="shared" si="178"/>
        <v>8954.5</v>
      </c>
      <c r="O674" s="93">
        <f t="shared" si="179"/>
        <v>17909</v>
      </c>
      <c r="P674" s="23" t="str">
        <f t="shared" si="180"/>
        <v>Онкология</v>
      </c>
      <c r="Q674" s="23">
        <f t="shared" si="181"/>
        <v>2.2400000000000002</v>
      </c>
      <c r="R674" s="63" t="s">
        <v>257</v>
      </c>
      <c r="S674" s="23">
        <f t="shared" si="182"/>
        <v>1</v>
      </c>
    </row>
    <row r="675" spans="2:19" x14ac:dyDescent="0.25">
      <c r="B675" s="85">
        <v>150001</v>
      </c>
      <c r="C675" s="23" t="str">
        <f t="shared" si="171"/>
        <v>ГБУЗ "РКБ"</v>
      </c>
      <c r="D675" s="23" t="str">
        <f t="shared" si="172"/>
        <v>КС</v>
      </c>
      <c r="E675" s="55">
        <v>20171136</v>
      </c>
      <c r="F675" s="23" t="str">
        <f t="shared" si="173"/>
        <v>Злокачественное новообразование без специального противоопухолевого лечения</v>
      </c>
      <c r="G675" s="19">
        <v>16</v>
      </c>
      <c r="H675" s="19">
        <v>4</v>
      </c>
      <c r="I675" s="25">
        <f t="shared" si="170"/>
        <v>20</v>
      </c>
      <c r="J675" s="23">
        <f t="shared" si="174"/>
        <v>0.5</v>
      </c>
      <c r="K675" s="149">
        <f t="shared" si="175"/>
        <v>1</v>
      </c>
      <c r="L675" s="93">
        <f t="shared" si="176"/>
        <v>8954.5</v>
      </c>
      <c r="M675" s="93">
        <f t="shared" si="177"/>
        <v>143272</v>
      </c>
      <c r="N675" s="93">
        <f t="shared" si="178"/>
        <v>35818</v>
      </c>
      <c r="O675" s="93">
        <f t="shared" si="179"/>
        <v>179090</v>
      </c>
      <c r="P675" s="23" t="str">
        <f t="shared" si="180"/>
        <v>Онкология</v>
      </c>
      <c r="Q675" s="23">
        <f t="shared" si="181"/>
        <v>2.2400000000000002</v>
      </c>
      <c r="R675" s="63" t="s">
        <v>344</v>
      </c>
      <c r="S675" s="23">
        <f t="shared" si="182"/>
        <v>10</v>
      </c>
    </row>
    <row r="676" spans="2:19" x14ac:dyDescent="0.25">
      <c r="B676" s="85">
        <v>150001</v>
      </c>
      <c r="C676" s="23" t="str">
        <f t="shared" si="171"/>
        <v>ГБУЗ "РКБ"</v>
      </c>
      <c r="D676" s="23" t="str">
        <f t="shared" si="172"/>
        <v>КС</v>
      </c>
      <c r="E676" s="55">
        <v>20171136</v>
      </c>
      <c r="F676" s="23" t="str">
        <f t="shared" si="173"/>
        <v>Злокачественное новообразование без специального противоопухолевого лечения</v>
      </c>
      <c r="G676" s="19">
        <v>14</v>
      </c>
      <c r="H676" s="19">
        <v>4</v>
      </c>
      <c r="I676" s="25">
        <f t="shared" si="170"/>
        <v>18</v>
      </c>
      <c r="J676" s="23">
        <f t="shared" si="174"/>
        <v>0.5</v>
      </c>
      <c r="K676" s="149">
        <f t="shared" si="175"/>
        <v>1</v>
      </c>
      <c r="L676" s="93">
        <f t="shared" si="176"/>
        <v>8954.5</v>
      </c>
      <c r="M676" s="93">
        <f t="shared" si="177"/>
        <v>125363</v>
      </c>
      <c r="N676" s="93">
        <f t="shared" si="178"/>
        <v>35818</v>
      </c>
      <c r="O676" s="93">
        <f t="shared" si="179"/>
        <v>161181</v>
      </c>
      <c r="P676" s="23" t="str">
        <f t="shared" si="180"/>
        <v>Онкология</v>
      </c>
      <c r="Q676" s="23">
        <f t="shared" si="181"/>
        <v>2.2400000000000002</v>
      </c>
      <c r="R676" s="63" t="s">
        <v>360</v>
      </c>
      <c r="S676" s="23">
        <f t="shared" si="182"/>
        <v>9</v>
      </c>
    </row>
    <row r="677" spans="2:19" ht="18.75" x14ac:dyDescent="0.3">
      <c r="B677" s="85">
        <v>150002</v>
      </c>
      <c r="C677" s="23" t="str">
        <f t="shared" si="171"/>
        <v>ГБУЗ "РДКБ"</v>
      </c>
      <c r="D677" s="23" t="str">
        <f t="shared" si="172"/>
        <v>КС</v>
      </c>
      <c r="E677" s="55">
        <v>20171136</v>
      </c>
      <c r="F677" s="23" t="str">
        <f t="shared" si="173"/>
        <v>Злокачественное новообразование без специального противоопухолевого лечения</v>
      </c>
      <c r="G677" s="45">
        <v>50</v>
      </c>
      <c r="H677" s="45">
        <v>9</v>
      </c>
      <c r="I677" s="25">
        <f t="shared" si="170"/>
        <v>59</v>
      </c>
      <c r="J677" s="23">
        <f t="shared" si="174"/>
        <v>0.5</v>
      </c>
      <c r="K677" s="149">
        <f t="shared" si="175"/>
        <v>1</v>
      </c>
      <c r="L677" s="93">
        <f t="shared" si="176"/>
        <v>8954.5</v>
      </c>
      <c r="M677" s="93">
        <f t="shared" si="177"/>
        <v>447725</v>
      </c>
      <c r="N677" s="93">
        <f t="shared" si="178"/>
        <v>80590.5</v>
      </c>
      <c r="O677" s="93">
        <f t="shared" si="179"/>
        <v>528315.5</v>
      </c>
      <c r="P677" s="23" t="str">
        <f t="shared" si="180"/>
        <v>Онкология</v>
      </c>
      <c r="Q677" s="23">
        <f t="shared" si="181"/>
        <v>2.2400000000000002</v>
      </c>
      <c r="R677" s="63" t="s">
        <v>125</v>
      </c>
      <c r="S677" s="23">
        <f t="shared" si="182"/>
        <v>29.5</v>
      </c>
    </row>
    <row r="678" spans="2:19" x14ac:dyDescent="0.25">
      <c r="B678" s="85">
        <v>150072</v>
      </c>
      <c r="C678" s="23" t="str">
        <f t="shared" si="171"/>
        <v>ФГБУ "СКММ центр МЗ РФ" (Беслан)</v>
      </c>
      <c r="D678" s="23" t="str">
        <f t="shared" si="172"/>
        <v>КС</v>
      </c>
      <c r="E678" s="60">
        <v>20171136</v>
      </c>
      <c r="F678" s="23" t="str">
        <f t="shared" si="173"/>
        <v>Злокачественное новообразование без специального противоопухолевого лечения</v>
      </c>
      <c r="G678" s="50">
        <v>4</v>
      </c>
      <c r="H678" s="50">
        <v>3</v>
      </c>
      <c r="I678" s="25">
        <f t="shared" si="170"/>
        <v>7</v>
      </c>
      <c r="J678" s="23">
        <f t="shared" si="174"/>
        <v>0.5</v>
      </c>
      <c r="K678" s="149">
        <f t="shared" si="175"/>
        <v>1.4</v>
      </c>
      <c r="L678" s="93">
        <f t="shared" si="176"/>
        <v>12536.3</v>
      </c>
      <c r="M678" s="93">
        <f t="shared" si="177"/>
        <v>50145.2</v>
      </c>
      <c r="N678" s="93">
        <f t="shared" si="178"/>
        <v>37608.899999999994</v>
      </c>
      <c r="O678" s="93">
        <f t="shared" si="179"/>
        <v>87754.099999999991</v>
      </c>
      <c r="P678" s="23" t="str">
        <f t="shared" si="180"/>
        <v>Онкология</v>
      </c>
      <c r="Q678" s="23">
        <f t="shared" si="181"/>
        <v>2.2400000000000002</v>
      </c>
      <c r="R678" s="44" t="s">
        <v>221</v>
      </c>
      <c r="S678" s="23">
        <f t="shared" si="182"/>
        <v>3.5</v>
      </c>
    </row>
    <row r="679" spans="2:19" x14ac:dyDescent="0.25">
      <c r="B679" s="14">
        <v>150031</v>
      </c>
      <c r="C679" s="23" t="str">
        <f t="shared" si="171"/>
        <v>ГБУЗ "РОД"</v>
      </c>
      <c r="D679" s="23" t="str">
        <f t="shared" si="172"/>
        <v>КС</v>
      </c>
      <c r="E679" s="62">
        <v>20171136</v>
      </c>
      <c r="F679" s="23" t="str">
        <f t="shared" si="173"/>
        <v>Злокачественное новообразование без специального противоопухолевого лечения</v>
      </c>
      <c r="G679" s="19">
        <v>30</v>
      </c>
      <c r="H679" s="19">
        <v>10</v>
      </c>
      <c r="I679" s="25">
        <f t="shared" si="170"/>
        <v>40</v>
      </c>
      <c r="J679" s="23">
        <f t="shared" si="174"/>
        <v>0.5</v>
      </c>
      <c r="K679" s="149">
        <f t="shared" si="175"/>
        <v>1</v>
      </c>
      <c r="L679" s="93">
        <f t="shared" si="176"/>
        <v>8954.5</v>
      </c>
      <c r="M679" s="93">
        <f t="shared" si="177"/>
        <v>268635</v>
      </c>
      <c r="N679" s="93">
        <f t="shared" si="178"/>
        <v>89545</v>
      </c>
      <c r="O679" s="93">
        <f t="shared" si="179"/>
        <v>358180</v>
      </c>
      <c r="P679" s="23" t="str">
        <f t="shared" si="180"/>
        <v>Онкология</v>
      </c>
      <c r="Q679" s="23">
        <f t="shared" si="181"/>
        <v>2.2400000000000002</v>
      </c>
      <c r="R679" s="63" t="s">
        <v>221</v>
      </c>
      <c r="S679" s="23">
        <f t="shared" si="182"/>
        <v>20</v>
      </c>
    </row>
    <row r="680" spans="2:19" ht="18.75" x14ac:dyDescent="0.3">
      <c r="B680" s="85">
        <v>150002</v>
      </c>
      <c r="C680" s="23" t="str">
        <f t="shared" si="171"/>
        <v>ГБУЗ "РДКБ"</v>
      </c>
      <c r="D680" s="23" t="str">
        <f t="shared" si="172"/>
        <v>КС</v>
      </c>
      <c r="E680" s="55">
        <v>20171137</v>
      </c>
      <c r="F680" s="23" t="str">
        <f t="shared" si="173"/>
        <v>Операции на органе слуха, придаточных пазухах носа и верхних дыхательных путях при злокачественных новообразованиях</v>
      </c>
      <c r="G680" s="45">
        <v>1</v>
      </c>
      <c r="H680" s="45">
        <v>1</v>
      </c>
      <c r="I680" s="25">
        <f t="shared" si="170"/>
        <v>2</v>
      </c>
      <c r="J680" s="23">
        <f t="shared" si="174"/>
        <v>1.91</v>
      </c>
      <c r="K680" s="149">
        <f t="shared" si="175"/>
        <v>1</v>
      </c>
      <c r="L680" s="93">
        <f t="shared" si="176"/>
        <v>34206.189999999995</v>
      </c>
      <c r="M680" s="93">
        <f t="shared" si="177"/>
        <v>34206.189999999995</v>
      </c>
      <c r="N680" s="93">
        <f t="shared" si="178"/>
        <v>34206.189999999995</v>
      </c>
      <c r="O680" s="93">
        <f t="shared" si="179"/>
        <v>68412.37999999999</v>
      </c>
      <c r="P680" s="23" t="str">
        <f t="shared" si="180"/>
        <v>Онкология</v>
      </c>
      <c r="Q680" s="23">
        <f t="shared" si="181"/>
        <v>2.2400000000000002</v>
      </c>
      <c r="R680" s="63" t="s">
        <v>257</v>
      </c>
      <c r="S680" s="23">
        <f t="shared" si="182"/>
        <v>3.82</v>
      </c>
    </row>
    <row r="681" spans="2:19" x14ac:dyDescent="0.25">
      <c r="B681" s="14">
        <v>150031</v>
      </c>
      <c r="C681" s="23" t="str">
        <f t="shared" si="171"/>
        <v>ГБУЗ "РОД"</v>
      </c>
      <c r="D681" s="23" t="str">
        <f t="shared" si="172"/>
        <v>КС</v>
      </c>
      <c r="E681" s="62">
        <v>20171137</v>
      </c>
      <c r="F681" s="23" t="str">
        <f t="shared" si="173"/>
        <v>Операции на органе слуха, придаточных пазухах носа и верхних дыхательных путях при злокачественных новообразованиях</v>
      </c>
      <c r="G681" s="19">
        <v>0</v>
      </c>
      <c r="H681" s="19">
        <v>0</v>
      </c>
      <c r="I681" s="25">
        <f t="shared" si="170"/>
        <v>0</v>
      </c>
      <c r="J681" s="23">
        <f t="shared" si="174"/>
        <v>1.91</v>
      </c>
      <c r="K681" s="149">
        <f t="shared" si="175"/>
        <v>1</v>
      </c>
      <c r="L681" s="93">
        <f t="shared" si="176"/>
        <v>34206.189999999995</v>
      </c>
      <c r="M681" s="93">
        <f t="shared" si="177"/>
        <v>0</v>
      </c>
      <c r="N681" s="93">
        <f t="shared" si="178"/>
        <v>0</v>
      </c>
      <c r="O681" s="93">
        <f t="shared" si="179"/>
        <v>0</v>
      </c>
      <c r="P681" s="23" t="str">
        <f t="shared" si="180"/>
        <v>Онкология</v>
      </c>
      <c r="Q681" s="23">
        <f t="shared" si="181"/>
        <v>2.2400000000000002</v>
      </c>
      <c r="R681" s="63" t="s">
        <v>221</v>
      </c>
      <c r="S681" s="23">
        <f t="shared" si="182"/>
        <v>0</v>
      </c>
    </row>
    <row r="682" spans="2:19" x14ac:dyDescent="0.25">
      <c r="B682" s="14">
        <v>150031</v>
      </c>
      <c r="C682" s="23" t="str">
        <f t="shared" si="171"/>
        <v>ГБУЗ "РОД"</v>
      </c>
      <c r="D682" s="23" t="str">
        <f t="shared" si="172"/>
        <v>КС</v>
      </c>
      <c r="E682" s="62">
        <v>20171138</v>
      </c>
      <c r="F682" s="23" t="str">
        <f t="shared" si="173"/>
        <v>Операции на нижних дыхательных путях и легочной ткани при злокачественных новообразованиях (уровень 1)</v>
      </c>
      <c r="G682" s="19">
        <v>0</v>
      </c>
      <c r="H682" s="19">
        <v>0</v>
      </c>
      <c r="I682" s="25">
        <f t="shared" si="170"/>
        <v>0</v>
      </c>
      <c r="J682" s="23">
        <f t="shared" si="174"/>
        <v>2.88</v>
      </c>
      <c r="K682" s="149">
        <f t="shared" si="175"/>
        <v>1</v>
      </c>
      <c r="L682" s="93">
        <f t="shared" si="176"/>
        <v>51577.919999999998</v>
      </c>
      <c r="M682" s="93">
        <f t="shared" si="177"/>
        <v>0</v>
      </c>
      <c r="N682" s="93">
        <f t="shared" si="178"/>
        <v>0</v>
      </c>
      <c r="O682" s="93">
        <f t="shared" si="179"/>
        <v>0</v>
      </c>
      <c r="P682" s="23" t="str">
        <f t="shared" si="180"/>
        <v>Онкология</v>
      </c>
      <c r="Q682" s="23">
        <f t="shared" si="181"/>
        <v>2.2400000000000002</v>
      </c>
      <c r="R682" s="63" t="s">
        <v>221</v>
      </c>
      <c r="S682" s="23">
        <f t="shared" si="182"/>
        <v>0</v>
      </c>
    </row>
    <row r="683" spans="2:19" x14ac:dyDescent="0.25">
      <c r="B683" s="14">
        <v>150031</v>
      </c>
      <c r="C683" s="23" t="str">
        <f t="shared" si="171"/>
        <v>ГБУЗ "РОД"</v>
      </c>
      <c r="D683" s="23" t="str">
        <f t="shared" si="172"/>
        <v>КС</v>
      </c>
      <c r="E683" s="62">
        <v>20171139</v>
      </c>
      <c r="F683" s="23" t="str">
        <f t="shared" si="173"/>
        <v>Операции на нижних дыхательных путях и легочной ткани при злокачественных новообразованиях (уровень 2)</v>
      </c>
      <c r="G683" s="19">
        <v>0</v>
      </c>
      <c r="H683" s="19">
        <v>0</v>
      </c>
      <c r="I683" s="25">
        <f t="shared" si="170"/>
        <v>0</v>
      </c>
      <c r="J683" s="23">
        <f t="shared" si="174"/>
        <v>4.25</v>
      </c>
      <c r="K683" s="149">
        <f t="shared" si="175"/>
        <v>1</v>
      </c>
      <c r="L683" s="93">
        <f t="shared" si="176"/>
        <v>76113.25</v>
      </c>
      <c r="M683" s="93">
        <f t="shared" si="177"/>
        <v>0</v>
      </c>
      <c r="N683" s="93">
        <f t="shared" si="178"/>
        <v>0</v>
      </c>
      <c r="O683" s="93">
        <f t="shared" si="179"/>
        <v>0</v>
      </c>
      <c r="P683" s="23" t="str">
        <f t="shared" si="180"/>
        <v>Онкология</v>
      </c>
      <c r="Q683" s="23">
        <f t="shared" si="181"/>
        <v>2.2400000000000002</v>
      </c>
      <c r="R683" s="63" t="s">
        <v>221</v>
      </c>
      <c r="S683" s="23">
        <f t="shared" si="182"/>
        <v>0</v>
      </c>
    </row>
    <row r="684" spans="2:19" x14ac:dyDescent="0.25">
      <c r="B684" s="85">
        <v>150001</v>
      </c>
      <c r="C684" s="23" t="str">
        <f t="shared" si="171"/>
        <v>ГБУЗ "РКБ"</v>
      </c>
      <c r="D684" s="23" t="str">
        <f t="shared" si="172"/>
        <v>КС</v>
      </c>
      <c r="E684" s="55">
        <v>20171140</v>
      </c>
      <c r="F684" s="23" t="str">
        <f t="shared" si="173"/>
        <v>Операции при злокачественных новообразованиях мужских половых органов (уровень 1)</v>
      </c>
      <c r="G684" s="19">
        <v>4</v>
      </c>
      <c r="H684" s="19">
        <v>1</v>
      </c>
      <c r="I684" s="25">
        <f t="shared" si="170"/>
        <v>5</v>
      </c>
      <c r="J684" s="23">
        <f t="shared" si="174"/>
        <v>2.56</v>
      </c>
      <c r="K684" s="149">
        <f t="shared" si="175"/>
        <v>1</v>
      </c>
      <c r="L684" s="93">
        <f t="shared" si="176"/>
        <v>45847.040000000001</v>
      </c>
      <c r="M684" s="93">
        <f t="shared" si="177"/>
        <v>183388.16</v>
      </c>
      <c r="N684" s="93">
        <f t="shared" si="178"/>
        <v>45847.040000000001</v>
      </c>
      <c r="O684" s="93">
        <f t="shared" si="179"/>
        <v>229235.20000000001</v>
      </c>
      <c r="P684" s="23" t="str">
        <f t="shared" si="180"/>
        <v>Онкология</v>
      </c>
      <c r="Q684" s="23">
        <f t="shared" si="181"/>
        <v>2.2400000000000002</v>
      </c>
      <c r="R684" s="63" t="s">
        <v>344</v>
      </c>
      <c r="S684" s="23">
        <f t="shared" si="182"/>
        <v>12.8</v>
      </c>
    </row>
    <row r="685" spans="2:19" x14ac:dyDescent="0.25">
      <c r="B685" s="14">
        <v>150031</v>
      </c>
      <c r="C685" s="23" t="str">
        <f t="shared" si="171"/>
        <v>ГБУЗ "РОД"</v>
      </c>
      <c r="D685" s="23" t="str">
        <f t="shared" si="172"/>
        <v>КС</v>
      </c>
      <c r="E685" s="62">
        <v>20171140</v>
      </c>
      <c r="F685" s="23" t="str">
        <f t="shared" si="173"/>
        <v>Операции при злокачественных новообразованиях мужских половых органов (уровень 1)</v>
      </c>
      <c r="G685" s="19">
        <v>0</v>
      </c>
      <c r="H685" s="19">
        <v>0</v>
      </c>
      <c r="I685" s="25">
        <f t="shared" si="170"/>
        <v>0</v>
      </c>
      <c r="J685" s="23">
        <f t="shared" si="174"/>
        <v>2.56</v>
      </c>
      <c r="K685" s="149">
        <f t="shared" si="175"/>
        <v>1</v>
      </c>
      <c r="L685" s="93">
        <f t="shared" si="176"/>
        <v>45847.040000000001</v>
      </c>
      <c r="M685" s="93">
        <f t="shared" si="177"/>
        <v>0</v>
      </c>
      <c r="N685" s="93">
        <f t="shared" si="178"/>
        <v>0</v>
      </c>
      <c r="O685" s="93">
        <f t="shared" si="179"/>
        <v>0</v>
      </c>
      <c r="P685" s="23" t="str">
        <f t="shared" si="180"/>
        <v>Онкология</v>
      </c>
      <c r="Q685" s="23">
        <f t="shared" si="181"/>
        <v>2.2400000000000002</v>
      </c>
      <c r="R685" s="63" t="s">
        <v>221</v>
      </c>
      <c r="S685" s="23">
        <f t="shared" si="182"/>
        <v>0</v>
      </c>
    </row>
    <row r="686" spans="2:19" x14ac:dyDescent="0.25">
      <c r="B686" s="85">
        <v>150001</v>
      </c>
      <c r="C686" s="23" t="str">
        <f t="shared" si="171"/>
        <v>ГБУЗ "РКБ"</v>
      </c>
      <c r="D686" s="23" t="str">
        <f t="shared" si="172"/>
        <v>КС</v>
      </c>
      <c r="E686" s="55">
        <v>20171141</v>
      </c>
      <c r="F686" s="23" t="str">
        <f t="shared" si="173"/>
        <v>Операции при злокачественных новообразованиях мужских половых органов (уровень 2)</v>
      </c>
      <c r="G686" s="19">
        <v>8</v>
      </c>
      <c r="H686" s="19">
        <v>2</v>
      </c>
      <c r="I686" s="25">
        <f t="shared" si="170"/>
        <v>10</v>
      </c>
      <c r="J686" s="23">
        <f t="shared" si="174"/>
        <v>3.6</v>
      </c>
      <c r="K686" s="149">
        <f t="shared" si="175"/>
        <v>1</v>
      </c>
      <c r="L686" s="93">
        <f t="shared" si="176"/>
        <v>64472.4</v>
      </c>
      <c r="M686" s="93">
        <f t="shared" si="177"/>
        <v>515779.2</v>
      </c>
      <c r="N686" s="93">
        <f t="shared" si="178"/>
        <v>128944.8</v>
      </c>
      <c r="O686" s="93">
        <f t="shared" si="179"/>
        <v>644724</v>
      </c>
      <c r="P686" s="23" t="str">
        <f t="shared" si="180"/>
        <v>Онкология</v>
      </c>
      <c r="Q686" s="23">
        <f t="shared" si="181"/>
        <v>2.2400000000000002</v>
      </c>
      <c r="R686" s="63" t="s">
        <v>344</v>
      </c>
      <c r="S686" s="23">
        <f t="shared" si="182"/>
        <v>36</v>
      </c>
    </row>
    <row r="687" spans="2:19" x14ac:dyDescent="0.25">
      <c r="B687" s="14">
        <v>150031</v>
      </c>
      <c r="C687" s="23" t="str">
        <f t="shared" si="171"/>
        <v>ГБУЗ "РОД"</v>
      </c>
      <c r="D687" s="23" t="str">
        <f t="shared" si="172"/>
        <v>КС</v>
      </c>
      <c r="E687" s="62">
        <v>20171141</v>
      </c>
      <c r="F687" s="23" t="str">
        <f t="shared" si="173"/>
        <v>Операции при злокачественных новообразованиях мужских половых органов (уровень 2)</v>
      </c>
      <c r="G687" s="19">
        <v>10</v>
      </c>
      <c r="H687" s="19">
        <v>3</v>
      </c>
      <c r="I687" s="25">
        <f t="shared" si="170"/>
        <v>13</v>
      </c>
      <c r="J687" s="23">
        <f t="shared" si="174"/>
        <v>3.6</v>
      </c>
      <c r="K687" s="149">
        <f t="shared" si="175"/>
        <v>1</v>
      </c>
      <c r="L687" s="93">
        <f t="shared" si="176"/>
        <v>64472.4</v>
      </c>
      <c r="M687" s="93">
        <f t="shared" si="177"/>
        <v>644724</v>
      </c>
      <c r="N687" s="93">
        <f t="shared" si="178"/>
        <v>193417.2</v>
      </c>
      <c r="O687" s="93">
        <f t="shared" si="179"/>
        <v>838141.2</v>
      </c>
      <c r="P687" s="23" t="str">
        <f t="shared" si="180"/>
        <v>Онкология</v>
      </c>
      <c r="Q687" s="23">
        <f t="shared" si="181"/>
        <v>2.2400000000000002</v>
      </c>
      <c r="R687" s="63" t="s">
        <v>221</v>
      </c>
      <c r="S687" s="23">
        <f t="shared" si="182"/>
        <v>46.800000000000004</v>
      </c>
    </row>
    <row r="688" spans="2:19" x14ac:dyDescent="0.25">
      <c r="B688" s="14">
        <v>150031</v>
      </c>
      <c r="C688" s="23" t="str">
        <f t="shared" ref="C688:C693" si="183">IF(B688&gt;0,VLOOKUP(B688,LPU,2,0),"")</f>
        <v>ГБУЗ "РОД"</v>
      </c>
      <c r="D688" s="23" t="str">
        <f t="shared" si="172"/>
        <v>КС</v>
      </c>
      <c r="E688" s="62">
        <v>20171151</v>
      </c>
      <c r="F688" s="23" t="str">
        <f t="shared" si="173"/>
        <v>Средний отит, мастоидит, нарушения вестибулярной функции</v>
      </c>
      <c r="G688" s="19">
        <v>1</v>
      </c>
      <c r="H688" s="19">
        <v>1</v>
      </c>
      <c r="I688" s="25">
        <f t="shared" ref="I688:I693" si="184">G688+H688</f>
        <v>2</v>
      </c>
      <c r="J688" s="23">
        <f t="shared" ref="J688:J693" si="185">IF(E688&gt;0,VLOOKUP(E688,KSG,3,0),"")</f>
        <v>0.47</v>
      </c>
      <c r="K688" s="149">
        <f t="shared" ref="K688:K693" si="186">IF(VLOOKUP(E688,KSG,7,0)=1,IF(D688="КС",VLOOKUP(B688,LPU,3,0),VLOOKUP(B688,LPU,4,0)),1)</f>
        <v>1</v>
      </c>
      <c r="L688" s="93">
        <f t="shared" ref="L688:L693" si="187">IF(D688="КС",K688*J688*$D$2,K688*J688*$D$3)</f>
        <v>8417.23</v>
      </c>
      <c r="M688" s="93">
        <f t="shared" ref="M688:M693" si="188">L688*G688</f>
        <v>8417.23</v>
      </c>
      <c r="N688" s="93">
        <f t="shared" ref="N688:N693" si="189">L688*H688</f>
        <v>8417.23</v>
      </c>
      <c r="O688" s="93">
        <f t="shared" ref="O688:O693" si="190">M688+N688</f>
        <v>16834.46</v>
      </c>
      <c r="P688" s="23" t="str">
        <f t="shared" ref="P688:P693" si="191">IF(E688&gt;0,VLOOKUP(E688,KSG,4,0),"")</f>
        <v>Оториноларингология</v>
      </c>
      <c r="Q688" s="23">
        <f t="shared" ref="Q688:Q693" si="192">IF(E688&gt;0,VLOOKUP(E688,KSG,5,0),"")</f>
        <v>0.87</v>
      </c>
      <c r="R688" s="63" t="s">
        <v>221</v>
      </c>
      <c r="S688" s="23">
        <f t="shared" ref="S688:S693" si="193">I688*J688</f>
        <v>0.94</v>
      </c>
    </row>
    <row r="689" spans="2:19" x14ac:dyDescent="0.25">
      <c r="B689" s="14">
        <v>150031</v>
      </c>
      <c r="C689" s="23" t="str">
        <f t="shared" si="183"/>
        <v>ГБУЗ "РОД"</v>
      </c>
      <c r="D689" s="23" t="str">
        <f t="shared" si="172"/>
        <v>КС</v>
      </c>
      <c r="E689" s="62">
        <v>20171152</v>
      </c>
      <c r="F689" s="23" t="str">
        <f t="shared" si="173"/>
        <v>Другие болезни уха</v>
      </c>
      <c r="G689" s="19">
        <v>4</v>
      </c>
      <c r="H689" s="19">
        <v>2</v>
      </c>
      <c r="I689" s="25">
        <f t="shared" si="184"/>
        <v>6</v>
      </c>
      <c r="J689" s="23">
        <f t="shared" si="185"/>
        <v>0.61</v>
      </c>
      <c r="K689" s="149">
        <f t="shared" si="186"/>
        <v>1</v>
      </c>
      <c r="L689" s="93">
        <f t="shared" si="187"/>
        <v>10924.49</v>
      </c>
      <c r="M689" s="93">
        <f t="shared" si="188"/>
        <v>43697.96</v>
      </c>
      <c r="N689" s="93">
        <f t="shared" si="189"/>
        <v>21848.98</v>
      </c>
      <c r="O689" s="93">
        <f t="shared" si="190"/>
        <v>65546.94</v>
      </c>
      <c r="P689" s="23" t="str">
        <f t="shared" si="191"/>
        <v>Оториноларингология</v>
      </c>
      <c r="Q689" s="23">
        <f t="shared" si="192"/>
        <v>0.87</v>
      </c>
      <c r="R689" s="63" t="s">
        <v>221</v>
      </c>
      <c r="S689" s="23">
        <f t="shared" si="193"/>
        <v>3.66</v>
      </c>
    </row>
    <row r="690" spans="2:19" x14ac:dyDescent="0.25">
      <c r="B690" s="14">
        <v>150031</v>
      </c>
      <c r="C690" s="23" t="str">
        <f t="shared" si="183"/>
        <v>ГБУЗ "РОД"</v>
      </c>
      <c r="D690" s="23" t="str">
        <f t="shared" si="172"/>
        <v>КС</v>
      </c>
      <c r="E690" s="62">
        <v>20171153</v>
      </c>
      <c r="F690" s="23" t="str">
        <f t="shared" si="173"/>
        <v>Другие болезни и врожденные аномалии верхних дыхательных путей, симптомы и признаки, относящиеся к органам дыхания, нарушения речи</v>
      </c>
      <c r="G690" s="19">
        <v>2</v>
      </c>
      <c r="H690" s="19">
        <v>1</v>
      </c>
      <c r="I690" s="25">
        <f t="shared" si="184"/>
        <v>3</v>
      </c>
      <c r="J690" s="23">
        <f t="shared" si="185"/>
        <v>0.36</v>
      </c>
      <c r="K690" s="149">
        <f t="shared" si="186"/>
        <v>1</v>
      </c>
      <c r="L690" s="93">
        <f t="shared" si="187"/>
        <v>6447.24</v>
      </c>
      <c r="M690" s="93">
        <f t="shared" si="188"/>
        <v>12894.48</v>
      </c>
      <c r="N690" s="93">
        <f t="shared" si="189"/>
        <v>6447.24</v>
      </c>
      <c r="O690" s="93">
        <f t="shared" si="190"/>
        <v>19341.72</v>
      </c>
      <c r="P690" s="23" t="str">
        <f t="shared" si="191"/>
        <v>Оториноларингология</v>
      </c>
      <c r="Q690" s="23">
        <f t="shared" si="192"/>
        <v>0.87</v>
      </c>
      <c r="R690" s="63" t="s">
        <v>221</v>
      </c>
      <c r="S690" s="23">
        <f t="shared" si="193"/>
        <v>1.08</v>
      </c>
    </row>
    <row r="691" spans="2:19" x14ac:dyDescent="0.25">
      <c r="B691" s="14">
        <v>150031</v>
      </c>
      <c r="C691" s="23" t="str">
        <f t="shared" si="183"/>
        <v>ГБУЗ "РОД"</v>
      </c>
      <c r="D691" s="23" t="str">
        <f t="shared" si="172"/>
        <v>КС</v>
      </c>
      <c r="E691" s="62">
        <v>20171154</v>
      </c>
      <c r="F691" s="23" t="str">
        <f t="shared" si="173"/>
        <v>Операции на органе слуха, придаточных пазухах носа и верхних дыхательных путях (уровень 1)</v>
      </c>
      <c r="G691" s="19">
        <v>23</v>
      </c>
      <c r="H691" s="19">
        <v>7</v>
      </c>
      <c r="I691" s="25">
        <f t="shared" si="184"/>
        <v>30</v>
      </c>
      <c r="J691" s="23">
        <f t="shared" si="185"/>
        <v>0.84</v>
      </c>
      <c r="K691" s="149">
        <f t="shared" si="186"/>
        <v>1</v>
      </c>
      <c r="L691" s="93">
        <f t="shared" si="187"/>
        <v>15043.56</v>
      </c>
      <c r="M691" s="93">
        <f t="shared" si="188"/>
        <v>346001.88</v>
      </c>
      <c r="N691" s="93">
        <f t="shared" si="189"/>
        <v>105304.92</v>
      </c>
      <c r="O691" s="93">
        <f t="shared" si="190"/>
        <v>451306.8</v>
      </c>
      <c r="P691" s="23" t="str">
        <f t="shared" si="191"/>
        <v>Оториноларингология</v>
      </c>
      <c r="Q691" s="23">
        <f t="shared" si="192"/>
        <v>0.87</v>
      </c>
      <c r="R691" s="63" t="s">
        <v>221</v>
      </c>
      <c r="S691" s="23">
        <f t="shared" si="193"/>
        <v>25.2</v>
      </c>
    </row>
    <row r="692" spans="2:19" x14ac:dyDescent="0.25">
      <c r="B692" s="14">
        <v>150031</v>
      </c>
      <c r="C692" s="23" t="str">
        <f t="shared" si="183"/>
        <v>ГБУЗ "РОД"</v>
      </c>
      <c r="D692" s="23" t="str">
        <f t="shared" si="172"/>
        <v>КС</v>
      </c>
      <c r="E692" s="62">
        <v>20171155</v>
      </c>
      <c r="F692" s="23" t="str">
        <f t="shared" si="173"/>
        <v>Операции на органе слуха, придаточных пазухах носа и верхних дыхательных путях (уровень 2)</v>
      </c>
      <c r="G692" s="19">
        <v>15</v>
      </c>
      <c r="H692" s="19">
        <v>5</v>
      </c>
      <c r="I692" s="25">
        <f t="shared" si="184"/>
        <v>20</v>
      </c>
      <c r="J692" s="23">
        <f t="shared" si="185"/>
        <v>0.91</v>
      </c>
      <c r="K692" s="149">
        <f t="shared" si="186"/>
        <v>1</v>
      </c>
      <c r="L692" s="93">
        <f t="shared" si="187"/>
        <v>16297.19</v>
      </c>
      <c r="M692" s="93">
        <f t="shared" si="188"/>
        <v>244457.85</v>
      </c>
      <c r="N692" s="93">
        <f t="shared" si="189"/>
        <v>81485.95</v>
      </c>
      <c r="O692" s="93">
        <f t="shared" si="190"/>
        <v>325943.8</v>
      </c>
      <c r="P692" s="23" t="str">
        <f t="shared" si="191"/>
        <v>Оториноларингология</v>
      </c>
      <c r="Q692" s="23">
        <f t="shared" si="192"/>
        <v>0.87</v>
      </c>
      <c r="R692" s="63" t="s">
        <v>221</v>
      </c>
      <c r="S692" s="23">
        <f t="shared" si="193"/>
        <v>18.2</v>
      </c>
    </row>
    <row r="693" spans="2:19" x14ac:dyDescent="0.25">
      <c r="B693" s="14">
        <v>150031</v>
      </c>
      <c r="C693" s="23" t="str">
        <f t="shared" si="183"/>
        <v>ГБУЗ "РОД"</v>
      </c>
      <c r="D693" s="23" t="str">
        <f t="shared" si="172"/>
        <v>КС</v>
      </c>
      <c r="E693" s="62">
        <v>20171156</v>
      </c>
      <c r="F693" s="23" t="str">
        <f t="shared" si="173"/>
        <v>Операции на органе слуха, придаточных пазухах носа и верхних дыхательных путях (уровень 3)</v>
      </c>
      <c r="G693" s="19">
        <v>2</v>
      </c>
      <c r="H693" s="19">
        <v>1</v>
      </c>
      <c r="I693" s="25">
        <f t="shared" si="184"/>
        <v>3</v>
      </c>
      <c r="J693" s="23">
        <f t="shared" si="185"/>
        <v>1.1000000000000001</v>
      </c>
      <c r="K693" s="149">
        <f t="shared" si="186"/>
        <v>1</v>
      </c>
      <c r="L693" s="93">
        <f t="shared" si="187"/>
        <v>19699.900000000001</v>
      </c>
      <c r="M693" s="93">
        <f t="shared" si="188"/>
        <v>39399.800000000003</v>
      </c>
      <c r="N693" s="93">
        <f t="shared" si="189"/>
        <v>19699.900000000001</v>
      </c>
      <c r="O693" s="93">
        <f t="shared" si="190"/>
        <v>59099.700000000004</v>
      </c>
      <c r="P693" s="23" t="str">
        <f t="shared" si="191"/>
        <v>Оториноларингология</v>
      </c>
      <c r="Q693" s="23">
        <f t="shared" si="192"/>
        <v>0.87</v>
      </c>
      <c r="R693" s="63" t="s">
        <v>221</v>
      </c>
      <c r="S693" s="23">
        <f t="shared" si="193"/>
        <v>3.3000000000000003</v>
      </c>
    </row>
    <row r="694" spans="2:19" x14ac:dyDescent="0.25">
      <c r="B694" s="14">
        <v>150031</v>
      </c>
      <c r="C694" s="23" t="str">
        <f t="shared" si="171"/>
        <v>ГБУЗ "РОД"</v>
      </c>
      <c r="D694" s="23" t="str">
        <f t="shared" si="172"/>
        <v>КС</v>
      </c>
      <c r="E694" s="62">
        <v>20171142</v>
      </c>
      <c r="F694" s="23" t="str">
        <f t="shared" si="173"/>
        <v>Лекарственная терапия при остром лейкозе, взрослые</v>
      </c>
      <c r="G694" s="19">
        <v>65</v>
      </c>
      <c r="H694" s="19">
        <v>7</v>
      </c>
      <c r="I694" s="25">
        <f t="shared" si="170"/>
        <v>72</v>
      </c>
      <c r="J694" s="23">
        <f t="shared" si="174"/>
        <v>4.2699999999999996</v>
      </c>
      <c r="K694" s="149">
        <f t="shared" si="175"/>
        <v>1</v>
      </c>
      <c r="L694" s="93">
        <f t="shared" si="176"/>
        <v>76471.429999999993</v>
      </c>
      <c r="M694" s="93">
        <f t="shared" si="177"/>
        <v>4970642.9499999993</v>
      </c>
      <c r="N694" s="93">
        <f t="shared" si="178"/>
        <v>535300.01</v>
      </c>
      <c r="O694" s="93">
        <f t="shared" si="179"/>
        <v>5505942.959999999</v>
      </c>
      <c r="P694" s="23" t="str">
        <f t="shared" si="180"/>
        <v>Онкология</v>
      </c>
      <c r="Q694" s="23">
        <f t="shared" si="181"/>
        <v>2.2400000000000002</v>
      </c>
      <c r="R694" s="63" t="s">
        <v>221</v>
      </c>
      <c r="S694" s="23">
        <f t="shared" si="182"/>
        <v>307.43999999999994</v>
      </c>
    </row>
    <row r="695" spans="2:19" x14ac:dyDescent="0.25">
      <c r="B695" s="14">
        <v>150031</v>
      </c>
      <c r="C695" s="23" t="str">
        <f t="shared" si="171"/>
        <v>ГБУЗ "РОД"</v>
      </c>
      <c r="D695" s="23" t="str">
        <f t="shared" si="172"/>
        <v>КС</v>
      </c>
      <c r="E695" s="62">
        <v>20171143</v>
      </c>
      <c r="F695" s="23" t="str">
        <f t="shared" si="173"/>
        <v>Лекарственная терапия при других злокачественных новообразованиях лимфоидной и кроветворной тканей, взрослые</v>
      </c>
      <c r="G695" s="19">
        <v>422</v>
      </c>
      <c r="H695" s="19">
        <v>80</v>
      </c>
      <c r="I695" s="25">
        <f t="shared" si="170"/>
        <v>502</v>
      </c>
      <c r="J695" s="23">
        <f t="shared" si="174"/>
        <v>3.46</v>
      </c>
      <c r="K695" s="149">
        <f t="shared" si="175"/>
        <v>1</v>
      </c>
      <c r="L695" s="93">
        <f t="shared" si="176"/>
        <v>61965.14</v>
      </c>
      <c r="M695" s="93">
        <f t="shared" si="177"/>
        <v>26149289.079999998</v>
      </c>
      <c r="N695" s="93">
        <f t="shared" si="178"/>
        <v>4957211.2</v>
      </c>
      <c r="O695" s="93">
        <f t="shared" si="179"/>
        <v>31106500.279999997</v>
      </c>
      <c r="P695" s="23" t="str">
        <f t="shared" si="180"/>
        <v>Онкология</v>
      </c>
      <c r="Q695" s="23">
        <f t="shared" si="181"/>
        <v>2.2400000000000002</v>
      </c>
      <c r="R695" s="63" t="s">
        <v>221</v>
      </c>
      <c r="S695" s="23">
        <f t="shared" si="182"/>
        <v>1736.92</v>
      </c>
    </row>
    <row r="696" spans="2:19" x14ac:dyDescent="0.25">
      <c r="B696" s="14">
        <v>150031</v>
      </c>
      <c r="C696" s="23" t="str">
        <f t="shared" si="171"/>
        <v>ГБУЗ "РОД"</v>
      </c>
      <c r="D696" s="23" t="str">
        <f t="shared" si="172"/>
        <v>КС</v>
      </c>
      <c r="E696" s="62">
        <v>20171144</v>
      </c>
      <c r="F696" s="23" t="str">
        <f t="shared" si="173"/>
        <v>Лекарственная терапия при злокачественных новообразованиях других локализаций (кроме лимфоидной и кроветворной тканей) (уровень 1)</v>
      </c>
      <c r="G696" s="19">
        <v>860</v>
      </c>
      <c r="H696" s="19">
        <v>200</v>
      </c>
      <c r="I696" s="25">
        <f t="shared" si="170"/>
        <v>1060</v>
      </c>
      <c r="J696" s="23">
        <f t="shared" si="174"/>
        <v>2.0499999999999998</v>
      </c>
      <c r="K696" s="149">
        <f t="shared" si="175"/>
        <v>1</v>
      </c>
      <c r="L696" s="93">
        <f t="shared" si="176"/>
        <v>36713.449999999997</v>
      </c>
      <c r="M696" s="93">
        <f t="shared" si="177"/>
        <v>31573566.999999996</v>
      </c>
      <c r="N696" s="93">
        <f t="shared" si="178"/>
        <v>7342689.9999999991</v>
      </c>
      <c r="O696" s="93">
        <f t="shared" si="179"/>
        <v>38916256.999999993</v>
      </c>
      <c r="P696" s="23" t="str">
        <f t="shared" si="180"/>
        <v>Онкология</v>
      </c>
      <c r="Q696" s="23">
        <f t="shared" si="181"/>
        <v>2.2400000000000002</v>
      </c>
      <c r="R696" s="63" t="s">
        <v>221</v>
      </c>
      <c r="S696" s="23">
        <f t="shared" si="182"/>
        <v>2173</v>
      </c>
    </row>
    <row r="697" spans="2:19" x14ac:dyDescent="0.25">
      <c r="B697" s="14">
        <v>150031</v>
      </c>
      <c r="C697" s="23" t="str">
        <f t="shared" si="171"/>
        <v>ГБУЗ "РОД"</v>
      </c>
      <c r="D697" s="23" t="str">
        <f t="shared" si="172"/>
        <v>КС</v>
      </c>
      <c r="E697" s="62">
        <v>20171145</v>
      </c>
      <c r="F697" s="23" t="str">
        <f t="shared" si="173"/>
        <v>Лекарственная терапия при злокачественных новообразованиях других локализаций (кроме лимфоидной и кроветворной тканей) (уровень 2)</v>
      </c>
      <c r="G697" s="19">
        <v>700</v>
      </c>
      <c r="H697" s="19">
        <v>150</v>
      </c>
      <c r="I697" s="25">
        <f t="shared" si="170"/>
        <v>850</v>
      </c>
      <c r="J697" s="23">
        <f t="shared" si="174"/>
        <v>2.8</v>
      </c>
      <c r="K697" s="149">
        <f t="shared" si="175"/>
        <v>1</v>
      </c>
      <c r="L697" s="93">
        <f t="shared" si="176"/>
        <v>50145.2</v>
      </c>
      <c r="M697" s="93">
        <f t="shared" si="177"/>
        <v>35101640</v>
      </c>
      <c r="N697" s="93">
        <f t="shared" si="178"/>
        <v>7521780</v>
      </c>
      <c r="O697" s="93">
        <f t="shared" si="179"/>
        <v>42623420</v>
      </c>
      <c r="P697" s="23" t="str">
        <f t="shared" si="180"/>
        <v>Онкология</v>
      </c>
      <c r="Q697" s="23">
        <f t="shared" si="181"/>
        <v>2.2400000000000002</v>
      </c>
      <c r="R697" s="63" t="s">
        <v>221</v>
      </c>
      <c r="S697" s="23">
        <f t="shared" si="182"/>
        <v>2380</v>
      </c>
    </row>
    <row r="698" spans="2:19" x14ac:dyDescent="0.25">
      <c r="B698" s="14">
        <v>150031</v>
      </c>
      <c r="C698" s="23" t="str">
        <f t="shared" si="171"/>
        <v>ГБУЗ "РОД"</v>
      </c>
      <c r="D698" s="23" t="str">
        <f t="shared" si="172"/>
        <v>КС</v>
      </c>
      <c r="E698" s="62">
        <v>20171146</v>
      </c>
      <c r="F698" s="23" t="str">
        <f t="shared" si="173"/>
        <v>Лекарственная терапия злокачественных новообразований с применением моноклональных антител, ингибиторов протеинкиназы</v>
      </c>
      <c r="G698" s="19">
        <v>185</v>
      </c>
      <c r="H698" s="19">
        <v>90</v>
      </c>
      <c r="I698" s="25">
        <f t="shared" si="170"/>
        <v>275</v>
      </c>
      <c r="J698" s="23">
        <f t="shared" si="174"/>
        <v>7.92</v>
      </c>
      <c r="K698" s="149">
        <f t="shared" si="175"/>
        <v>1</v>
      </c>
      <c r="L698" s="93">
        <f t="shared" si="176"/>
        <v>141839.28</v>
      </c>
      <c r="M698" s="93">
        <f t="shared" si="177"/>
        <v>26240266.800000001</v>
      </c>
      <c r="N698" s="93">
        <f t="shared" si="178"/>
        <v>12765535.199999999</v>
      </c>
      <c r="O698" s="93">
        <f t="shared" si="179"/>
        <v>39005802</v>
      </c>
      <c r="P698" s="23" t="str">
        <f t="shared" si="180"/>
        <v>Онкология</v>
      </c>
      <c r="Q698" s="23">
        <f t="shared" si="181"/>
        <v>2.2400000000000002</v>
      </c>
      <c r="R698" s="63" t="s">
        <v>221</v>
      </c>
      <c r="S698" s="23">
        <f t="shared" si="182"/>
        <v>2178</v>
      </c>
    </row>
    <row r="699" spans="2:19" x14ac:dyDescent="0.25">
      <c r="B699" s="14">
        <v>150031</v>
      </c>
      <c r="C699" s="23" t="str">
        <f t="shared" si="171"/>
        <v>ГБУЗ "РОД"</v>
      </c>
      <c r="D699" s="23" t="str">
        <f t="shared" si="172"/>
        <v>КС</v>
      </c>
      <c r="E699" s="62">
        <v>20171147</v>
      </c>
      <c r="F699" s="23" t="str">
        <f t="shared" si="173"/>
        <v>Лучевая терапия (уровень 1)</v>
      </c>
      <c r="G699" s="19">
        <v>50</v>
      </c>
      <c r="H699" s="19">
        <v>20</v>
      </c>
      <c r="I699" s="25">
        <f t="shared" si="170"/>
        <v>70</v>
      </c>
      <c r="J699" s="23">
        <f t="shared" si="174"/>
        <v>2</v>
      </c>
      <c r="K699" s="149">
        <f t="shared" si="175"/>
        <v>1</v>
      </c>
      <c r="L699" s="93">
        <f t="shared" si="176"/>
        <v>35818</v>
      </c>
      <c r="M699" s="93">
        <f t="shared" si="177"/>
        <v>1790900</v>
      </c>
      <c r="N699" s="93">
        <f t="shared" si="178"/>
        <v>716360</v>
      </c>
      <c r="O699" s="93">
        <f t="shared" si="179"/>
        <v>2507260</v>
      </c>
      <c r="P699" s="23" t="str">
        <f t="shared" si="180"/>
        <v>Онкология</v>
      </c>
      <c r="Q699" s="23">
        <f t="shared" si="181"/>
        <v>2.2400000000000002</v>
      </c>
      <c r="R699" s="63" t="s">
        <v>221</v>
      </c>
      <c r="S699" s="23">
        <f t="shared" si="182"/>
        <v>140</v>
      </c>
    </row>
    <row r="700" spans="2:19" x14ac:dyDescent="0.25">
      <c r="B700" s="14">
        <v>150031</v>
      </c>
      <c r="C700" s="23" t="str">
        <f t="shared" si="171"/>
        <v>ГБУЗ "РОД"</v>
      </c>
      <c r="D700" s="23" t="str">
        <f t="shared" si="172"/>
        <v>КС</v>
      </c>
      <c r="E700" s="62">
        <v>20171148</v>
      </c>
      <c r="F700" s="23" t="str">
        <f t="shared" si="173"/>
        <v>Лучевая терапия (уровень 2)</v>
      </c>
      <c r="G700" s="19">
        <v>285</v>
      </c>
      <c r="H700" s="19">
        <v>65</v>
      </c>
      <c r="I700" s="25">
        <f t="shared" si="170"/>
        <v>350</v>
      </c>
      <c r="J700" s="23">
        <f t="shared" si="174"/>
        <v>2.21</v>
      </c>
      <c r="K700" s="149">
        <f t="shared" si="175"/>
        <v>1</v>
      </c>
      <c r="L700" s="93">
        <f t="shared" si="176"/>
        <v>39578.89</v>
      </c>
      <c r="M700" s="93">
        <f t="shared" si="177"/>
        <v>11279983.65</v>
      </c>
      <c r="N700" s="93">
        <f t="shared" si="178"/>
        <v>2572627.85</v>
      </c>
      <c r="O700" s="93">
        <f t="shared" si="179"/>
        <v>13852611.5</v>
      </c>
      <c r="P700" s="23" t="str">
        <f t="shared" si="180"/>
        <v>Онкология</v>
      </c>
      <c r="Q700" s="23">
        <f t="shared" si="181"/>
        <v>2.2400000000000002</v>
      </c>
      <c r="R700" s="63" t="s">
        <v>221</v>
      </c>
      <c r="S700" s="23">
        <f t="shared" si="182"/>
        <v>773.5</v>
      </c>
    </row>
    <row r="701" spans="2:19" x14ac:dyDescent="0.25">
      <c r="B701" s="14">
        <v>150031</v>
      </c>
      <c r="C701" s="23" t="str">
        <f t="shared" si="171"/>
        <v>ГБУЗ "РОД"</v>
      </c>
      <c r="D701" s="23" t="str">
        <f t="shared" si="172"/>
        <v>КС</v>
      </c>
      <c r="E701" s="62">
        <v>20171149</v>
      </c>
      <c r="F701" s="23" t="str">
        <f t="shared" si="173"/>
        <v>Лучевая терапия (уровень 3)</v>
      </c>
      <c r="G701" s="19">
        <v>60</v>
      </c>
      <c r="H701" s="19">
        <v>40</v>
      </c>
      <c r="I701" s="25">
        <f t="shared" si="170"/>
        <v>100</v>
      </c>
      <c r="J701" s="23">
        <f t="shared" si="174"/>
        <v>3.53</v>
      </c>
      <c r="K701" s="149">
        <f t="shared" si="175"/>
        <v>1</v>
      </c>
      <c r="L701" s="93">
        <f t="shared" si="176"/>
        <v>63218.77</v>
      </c>
      <c r="M701" s="93">
        <f t="shared" si="177"/>
        <v>3793126.1999999997</v>
      </c>
      <c r="N701" s="93">
        <f t="shared" si="178"/>
        <v>2528750.7999999998</v>
      </c>
      <c r="O701" s="93">
        <f t="shared" si="179"/>
        <v>6321877</v>
      </c>
      <c r="P701" s="23" t="str">
        <f t="shared" si="180"/>
        <v>Онкология</v>
      </c>
      <c r="Q701" s="23">
        <f t="shared" si="181"/>
        <v>2.2400000000000002</v>
      </c>
      <c r="R701" s="63" t="s">
        <v>221</v>
      </c>
      <c r="S701" s="23">
        <f t="shared" si="182"/>
        <v>353</v>
      </c>
    </row>
    <row r="702" spans="2:19" x14ac:dyDescent="0.25">
      <c r="B702" s="85">
        <v>150001</v>
      </c>
      <c r="C702" s="23" t="str">
        <f t="shared" si="171"/>
        <v>ГБУЗ "РКБ"</v>
      </c>
      <c r="D702" s="23" t="str">
        <f t="shared" si="172"/>
        <v>КС</v>
      </c>
      <c r="E702" s="55">
        <v>20171150</v>
      </c>
      <c r="F702" s="23" t="str">
        <f t="shared" si="173"/>
        <v>Доброкачественные новообразования, новообразования in situ уха, горла, носа, полости рта</v>
      </c>
      <c r="G702" s="19">
        <v>1</v>
      </c>
      <c r="H702" s="19">
        <v>1</v>
      </c>
      <c r="I702" s="25">
        <f t="shared" si="170"/>
        <v>2</v>
      </c>
      <c r="J702" s="23">
        <f t="shared" si="174"/>
        <v>0.66</v>
      </c>
      <c r="K702" s="149">
        <f t="shared" si="175"/>
        <v>1</v>
      </c>
      <c r="L702" s="93">
        <f t="shared" si="176"/>
        <v>11819.94</v>
      </c>
      <c r="M702" s="93">
        <f t="shared" si="177"/>
        <v>11819.94</v>
      </c>
      <c r="N702" s="93">
        <f t="shared" si="178"/>
        <v>11819.94</v>
      </c>
      <c r="O702" s="93">
        <f t="shared" si="179"/>
        <v>23639.88</v>
      </c>
      <c r="P702" s="23" t="str">
        <f t="shared" si="180"/>
        <v>Оториноларингология</v>
      </c>
      <c r="Q702" s="23">
        <f t="shared" si="181"/>
        <v>0.87</v>
      </c>
      <c r="R702" s="63" t="s">
        <v>257</v>
      </c>
      <c r="S702" s="23">
        <f t="shared" si="182"/>
        <v>1.32</v>
      </c>
    </row>
    <row r="703" spans="2:19" x14ac:dyDescent="0.25">
      <c r="B703" s="85">
        <v>150001</v>
      </c>
      <c r="C703" s="23" t="str">
        <f t="shared" si="171"/>
        <v>ГБУЗ "РКБ"</v>
      </c>
      <c r="D703" s="23" t="str">
        <f t="shared" si="172"/>
        <v>КС</v>
      </c>
      <c r="E703" s="55">
        <v>20171150</v>
      </c>
      <c r="F703" s="23" t="str">
        <f t="shared" si="173"/>
        <v>Доброкачественные новообразования, новообразования in situ уха, горла, носа, полости рта</v>
      </c>
      <c r="G703" s="19">
        <v>4</v>
      </c>
      <c r="H703" s="19">
        <v>1</v>
      </c>
      <c r="I703" s="25">
        <f t="shared" ref="I703:I764" si="194">G703+H703</f>
        <v>5</v>
      </c>
      <c r="J703" s="23">
        <f t="shared" si="174"/>
        <v>0.66</v>
      </c>
      <c r="K703" s="149">
        <f t="shared" si="175"/>
        <v>1</v>
      </c>
      <c r="L703" s="93">
        <f t="shared" si="176"/>
        <v>11819.94</v>
      </c>
      <c r="M703" s="93">
        <f t="shared" si="177"/>
        <v>47279.76</v>
      </c>
      <c r="N703" s="93">
        <f t="shared" si="178"/>
        <v>11819.94</v>
      </c>
      <c r="O703" s="93">
        <f t="shared" si="179"/>
        <v>59099.700000000004</v>
      </c>
      <c r="P703" s="23" t="str">
        <f t="shared" si="180"/>
        <v>Оториноларингология</v>
      </c>
      <c r="Q703" s="23">
        <f t="shared" si="181"/>
        <v>0.87</v>
      </c>
      <c r="R703" s="63" t="s">
        <v>407</v>
      </c>
      <c r="S703" s="23">
        <f t="shared" si="182"/>
        <v>3.3000000000000003</v>
      </c>
    </row>
    <row r="704" spans="2:19" ht="18.75" x14ac:dyDescent="0.3">
      <c r="B704" s="85">
        <v>150002</v>
      </c>
      <c r="C704" s="23" t="str">
        <f t="shared" si="171"/>
        <v>ГБУЗ "РДКБ"</v>
      </c>
      <c r="D704" s="23" t="str">
        <f t="shared" si="172"/>
        <v>КС</v>
      </c>
      <c r="E704" s="55">
        <v>20171150</v>
      </c>
      <c r="F704" s="23" t="str">
        <f t="shared" si="173"/>
        <v>Доброкачественные новообразования, новообразования in situ уха, горла, носа, полости рта</v>
      </c>
      <c r="G704" s="45">
        <v>10</v>
      </c>
      <c r="H704" s="45">
        <v>5</v>
      </c>
      <c r="I704" s="25">
        <f t="shared" si="194"/>
        <v>15</v>
      </c>
      <c r="J704" s="23">
        <f t="shared" si="174"/>
        <v>0.66</v>
      </c>
      <c r="K704" s="149">
        <f t="shared" si="175"/>
        <v>1</v>
      </c>
      <c r="L704" s="93">
        <f t="shared" si="176"/>
        <v>11819.94</v>
      </c>
      <c r="M704" s="93">
        <f t="shared" si="177"/>
        <v>118199.40000000001</v>
      </c>
      <c r="N704" s="93">
        <f t="shared" si="178"/>
        <v>59099.700000000004</v>
      </c>
      <c r="O704" s="93">
        <f t="shared" si="179"/>
        <v>177299.1</v>
      </c>
      <c r="P704" s="23" t="str">
        <f t="shared" si="180"/>
        <v>Оториноларингология</v>
      </c>
      <c r="Q704" s="23">
        <f t="shared" si="181"/>
        <v>0.87</v>
      </c>
      <c r="R704" s="63" t="s">
        <v>257</v>
      </c>
      <c r="S704" s="23">
        <f t="shared" si="182"/>
        <v>9.9</v>
      </c>
    </row>
    <row r="705" spans="2:19" x14ac:dyDescent="0.25">
      <c r="B705" s="85">
        <v>150013</v>
      </c>
      <c r="C705" s="23" t="str">
        <f t="shared" si="171"/>
        <v>НУЗ "Узловая больница на ст. Владикавказ ОАО "РЖД"</v>
      </c>
      <c r="D705" s="23" t="str">
        <f t="shared" si="172"/>
        <v>КС</v>
      </c>
      <c r="E705" s="56">
        <v>20171151</v>
      </c>
      <c r="F705" s="23" t="str">
        <f t="shared" si="173"/>
        <v>Средний отит, мастоидит, нарушения вестибулярной функции</v>
      </c>
      <c r="G705" s="17">
        <v>14</v>
      </c>
      <c r="H705" s="17">
        <v>6</v>
      </c>
      <c r="I705" s="25">
        <f t="shared" si="194"/>
        <v>20</v>
      </c>
      <c r="J705" s="23">
        <f t="shared" si="174"/>
        <v>0.47</v>
      </c>
      <c r="K705" s="149">
        <f t="shared" si="175"/>
        <v>0.88</v>
      </c>
      <c r="L705" s="93">
        <f t="shared" si="176"/>
        <v>7407.1623999999993</v>
      </c>
      <c r="M705" s="93">
        <f t="shared" si="177"/>
        <v>103700.27359999999</v>
      </c>
      <c r="N705" s="93">
        <f t="shared" si="178"/>
        <v>44442.974399999992</v>
      </c>
      <c r="O705" s="93">
        <f t="shared" si="179"/>
        <v>148143.24799999996</v>
      </c>
      <c r="P705" s="23" t="str">
        <f t="shared" si="180"/>
        <v>Оториноларингология</v>
      </c>
      <c r="Q705" s="23">
        <f t="shared" si="181"/>
        <v>0.87</v>
      </c>
      <c r="R705" s="63" t="s">
        <v>257</v>
      </c>
      <c r="S705" s="23">
        <f t="shared" si="182"/>
        <v>9.3999999999999986</v>
      </c>
    </row>
    <row r="706" spans="2:19" x14ac:dyDescent="0.25">
      <c r="B706" s="85">
        <v>150112</v>
      </c>
      <c r="C706" s="23" t="str">
        <f t="shared" si="171"/>
        <v>ГБУЗ "Моздокская ЦРБ"</v>
      </c>
      <c r="D706" s="23" t="str">
        <f t="shared" si="172"/>
        <v>КС</v>
      </c>
      <c r="E706" s="55">
        <v>20171151</v>
      </c>
      <c r="F706" s="23" t="str">
        <f t="shared" si="173"/>
        <v>Средний отит, мастоидит, нарушения вестибулярной функции</v>
      </c>
      <c r="G706" s="19">
        <v>50</v>
      </c>
      <c r="H706" s="19">
        <v>1</v>
      </c>
      <c r="I706" s="25">
        <f t="shared" si="194"/>
        <v>51</v>
      </c>
      <c r="J706" s="23">
        <f t="shared" si="174"/>
        <v>0.47</v>
      </c>
      <c r="K706" s="149">
        <f t="shared" si="175"/>
        <v>0.88</v>
      </c>
      <c r="L706" s="93">
        <f t="shared" si="176"/>
        <v>7407.1623999999993</v>
      </c>
      <c r="M706" s="93">
        <f t="shared" si="177"/>
        <v>370358.11999999994</v>
      </c>
      <c r="N706" s="93">
        <f t="shared" si="178"/>
        <v>7407.1623999999993</v>
      </c>
      <c r="O706" s="93">
        <f t="shared" si="179"/>
        <v>377765.28239999991</v>
      </c>
      <c r="P706" s="23" t="str">
        <f t="shared" si="180"/>
        <v>Оториноларингология</v>
      </c>
      <c r="Q706" s="23">
        <f t="shared" si="181"/>
        <v>0.87</v>
      </c>
      <c r="R706" s="63" t="s">
        <v>257</v>
      </c>
      <c r="S706" s="23">
        <f t="shared" si="182"/>
        <v>23.97</v>
      </c>
    </row>
    <row r="707" spans="2:19" x14ac:dyDescent="0.25">
      <c r="B707" s="85">
        <v>150001</v>
      </c>
      <c r="C707" s="23" t="str">
        <f t="shared" si="171"/>
        <v>ГБУЗ "РКБ"</v>
      </c>
      <c r="D707" s="23" t="str">
        <f t="shared" si="172"/>
        <v>КС</v>
      </c>
      <c r="E707" s="55">
        <v>20171151</v>
      </c>
      <c r="F707" s="23" t="str">
        <f t="shared" si="173"/>
        <v>Средний отит, мастоидит, нарушения вестибулярной функции</v>
      </c>
      <c r="G707" s="19">
        <v>77</v>
      </c>
      <c r="H707" s="19">
        <v>21</v>
      </c>
      <c r="I707" s="25">
        <f t="shared" si="194"/>
        <v>98</v>
      </c>
      <c r="J707" s="23">
        <f t="shared" si="174"/>
        <v>0.47</v>
      </c>
      <c r="K707" s="149">
        <f t="shared" si="175"/>
        <v>1</v>
      </c>
      <c r="L707" s="93">
        <f t="shared" si="176"/>
        <v>8417.23</v>
      </c>
      <c r="M707" s="93">
        <f t="shared" si="177"/>
        <v>648126.71</v>
      </c>
      <c r="N707" s="93">
        <f t="shared" si="178"/>
        <v>176761.83</v>
      </c>
      <c r="O707" s="93">
        <f t="shared" si="179"/>
        <v>824888.53999999992</v>
      </c>
      <c r="P707" s="23" t="str">
        <f t="shared" si="180"/>
        <v>Оториноларингология</v>
      </c>
      <c r="Q707" s="23">
        <f t="shared" si="181"/>
        <v>0.87</v>
      </c>
      <c r="R707" s="63" t="s">
        <v>257</v>
      </c>
      <c r="S707" s="23">
        <f t="shared" si="182"/>
        <v>46.059999999999995</v>
      </c>
    </row>
    <row r="708" spans="2:19" ht="18.75" x14ac:dyDescent="0.3">
      <c r="B708" s="85">
        <v>150002</v>
      </c>
      <c r="C708" s="23" t="str">
        <f t="shared" si="171"/>
        <v>ГБУЗ "РДКБ"</v>
      </c>
      <c r="D708" s="23" t="str">
        <f t="shared" si="172"/>
        <v>КС</v>
      </c>
      <c r="E708" s="55">
        <v>20171151</v>
      </c>
      <c r="F708" s="23" t="str">
        <f t="shared" si="173"/>
        <v>Средний отит, мастоидит, нарушения вестибулярной функции</v>
      </c>
      <c r="G708" s="45">
        <v>30</v>
      </c>
      <c r="H708" s="45">
        <v>10</v>
      </c>
      <c r="I708" s="25">
        <f t="shared" si="194"/>
        <v>40</v>
      </c>
      <c r="J708" s="23">
        <f t="shared" si="174"/>
        <v>0.47</v>
      </c>
      <c r="K708" s="149">
        <f t="shared" si="175"/>
        <v>1</v>
      </c>
      <c r="L708" s="93">
        <f t="shared" si="176"/>
        <v>8417.23</v>
      </c>
      <c r="M708" s="93">
        <f t="shared" si="177"/>
        <v>252516.9</v>
      </c>
      <c r="N708" s="93">
        <f t="shared" si="178"/>
        <v>84172.299999999988</v>
      </c>
      <c r="O708" s="93">
        <f t="shared" si="179"/>
        <v>336689.19999999995</v>
      </c>
      <c r="P708" s="23" t="str">
        <f t="shared" si="180"/>
        <v>Оториноларингология</v>
      </c>
      <c r="Q708" s="23">
        <f t="shared" si="181"/>
        <v>0.87</v>
      </c>
      <c r="R708" s="63" t="s">
        <v>257</v>
      </c>
      <c r="S708" s="23">
        <f t="shared" si="182"/>
        <v>18.799999999999997</v>
      </c>
    </row>
    <row r="709" spans="2:19" x14ac:dyDescent="0.25">
      <c r="B709" s="85">
        <v>150013</v>
      </c>
      <c r="C709" s="23" t="str">
        <f t="shared" si="171"/>
        <v>НУЗ "Узловая больница на ст. Владикавказ ОАО "РЖД"</v>
      </c>
      <c r="D709" s="23" t="str">
        <f t="shared" si="172"/>
        <v>КС</v>
      </c>
      <c r="E709" s="55">
        <v>20171152</v>
      </c>
      <c r="F709" s="23" t="str">
        <f t="shared" si="173"/>
        <v>Другие болезни уха</v>
      </c>
      <c r="G709" s="19">
        <v>20</v>
      </c>
      <c r="H709" s="19">
        <v>5</v>
      </c>
      <c r="I709" s="25">
        <f t="shared" si="194"/>
        <v>25</v>
      </c>
      <c r="J709" s="23">
        <f t="shared" si="174"/>
        <v>0.61</v>
      </c>
      <c r="K709" s="149">
        <f t="shared" si="175"/>
        <v>0.88</v>
      </c>
      <c r="L709" s="93">
        <f t="shared" si="176"/>
        <v>9613.5511999999999</v>
      </c>
      <c r="M709" s="93">
        <f t="shared" si="177"/>
        <v>192271.024</v>
      </c>
      <c r="N709" s="93">
        <f t="shared" si="178"/>
        <v>48067.756000000001</v>
      </c>
      <c r="O709" s="93">
        <f t="shared" si="179"/>
        <v>240338.78</v>
      </c>
      <c r="P709" s="23" t="str">
        <f t="shared" si="180"/>
        <v>Оториноларингология</v>
      </c>
      <c r="Q709" s="23">
        <f t="shared" si="181"/>
        <v>0.87</v>
      </c>
      <c r="R709" s="63" t="s">
        <v>257</v>
      </c>
      <c r="S709" s="23">
        <f t="shared" si="182"/>
        <v>15.25</v>
      </c>
    </row>
    <row r="710" spans="2:19" x14ac:dyDescent="0.25">
      <c r="B710" s="85">
        <v>150112</v>
      </c>
      <c r="C710" s="23" t="str">
        <f t="shared" si="171"/>
        <v>ГБУЗ "Моздокская ЦРБ"</v>
      </c>
      <c r="D710" s="23" t="str">
        <f t="shared" si="172"/>
        <v>КС</v>
      </c>
      <c r="E710" s="55">
        <v>20171152</v>
      </c>
      <c r="F710" s="23" t="str">
        <f t="shared" si="173"/>
        <v>Другие болезни уха</v>
      </c>
      <c r="G710" s="19">
        <v>50</v>
      </c>
      <c r="H710" s="19">
        <v>1</v>
      </c>
      <c r="I710" s="25">
        <f t="shared" si="194"/>
        <v>51</v>
      </c>
      <c r="J710" s="23">
        <f t="shared" si="174"/>
        <v>0.61</v>
      </c>
      <c r="K710" s="149">
        <f t="shared" si="175"/>
        <v>0.88</v>
      </c>
      <c r="L710" s="93">
        <f t="shared" si="176"/>
        <v>9613.5511999999999</v>
      </c>
      <c r="M710" s="93">
        <f t="shared" si="177"/>
        <v>480677.56</v>
      </c>
      <c r="N710" s="93">
        <f t="shared" si="178"/>
        <v>9613.5511999999999</v>
      </c>
      <c r="O710" s="93">
        <f t="shared" si="179"/>
        <v>490291.11119999998</v>
      </c>
      <c r="P710" s="23" t="str">
        <f t="shared" si="180"/>
        <v>Оториноларингология</v>
      </c>
      <c r="Q710" s="23">
        <f t="shared" si="181"/>
        <v>0.87</v>
      </c>
      <c r="R710" s="63" t="s">
        <v>257</v>
      </c>
      <c r="S710" s="23">
        <f t="shared" si="182"/>
        <v>31.11</v>
      </c>
    </row>
    <row r="711" spans="2:19" x14ac:dyDescent="0.25">
      <c r="B711" s="85">
        <v>150001</v>
      </c>
      <c r="C711" s="23" t="str">
        <f t="shared" si="171"/>
        <v>ГБУЗ "РКБ"</v>
      </c>
      <c r="D711" s="23" t="str">
        <f t="shared" si="172"/>
        <v>КС</v>
      </c>
      <c r="E711" s="55">
        <v>20171152</v>
      </c>
      <c r="F711" s="23" t="str">
        <f t="shared" si="173"/>
        <v>Другие болезни уха</v>
      </c>
      <c r="G711" s="19">
        <v>129</v>
      </c>
      <c r="H711" s="19">
        <v>35</v>
      </c>
      <c r="I711" s="25">
        <f t="shared" si="194"/>
        <v>164</v>
      </c>
      <c r="J711" s="23">
        <f t="shared" si="174"/>
        <v>0.61</v>
      </c>
      <c r="K711" s="149">
        <f t="shared" si="175"/>
        <v>1</v>
      </c>
      <c r="L711" s="93">
        <f t="shared" si="176"/>
        <v>10924.49</v>
      </c>
      <c r="M711" s="93">
        <f t="shared" si="177"/>
        <v>1409259.21</v>
      </c>
      <c r="N711" s="93">
        <f t="shared" si="178"/>
        <v>382357.14999999997</v>
      </c>
      <c r="O711" s="93">
        <f t="shared" si="179"/>
        <v>1791616.3599999999</v>
      </c>
      <c r="P711" s="23" t="str">
        <f t="shared" si="180"/>
        <v>Оториноларингология</v>
      </c>
      <c r="Q711" s="23">
        <f t="shared" si="181"/>
        <v>0.87</v>
      </c>
      <c r="R711" s="63" t="s">
        <v>257</v>
      </c>
      <c r="S711" s="23">
        <f t="shared" si="182"/>
        <v>100.03999999999999</v>
      </c>
    </row>
    <row r="712" spans="2:19" ht="18.75" x14ac:dyDescent="0.3">
      <c r="B712" s="85">
        <v>150002</v>
      </c>
      <c r="C712" s="23" t="str">
        <f t="shared" si="171"/>
        <v>ГБУЗ "РДКБ"</v>
      </c>
      <c r="D712" s="23" t="str">
        <f t="shared" si="172"/>
        <v>КС</v>
      </c>
      <c r="E712" s="55">
        <v>20171152</v>
      </c>
      <c r="F712" s="23" t="str">
        <f t="shared" si="173"/>
        <v>Другие болезни уха</v>
      </c>
      <c r="G712" s="45">
        <v>40</v>
      </c>
      <c r="H712" s="45">
        <v>10</v>
      </c>
      <c r="I712" s="25">
        <f t="shared" si="194"/>
        <v>50</v>
      </c>
      <c r="J712" s="23">
        <f t="shared" si="174"/>
        <v>0.61</v>
      </c>
      <c r="K712" s="149">
        <f t="shared" si="175"/>
        <v>1</v>
      </c>
      <c r="L712" s="93">
        <f t="shared" si="176"/>
        <v>10924.49</v>
      </c>
      <c r="M712" s="93">
        <f t="shared" si="177"/>
        <v>436979.6</v>
      </c>
      <c r="N712" s="93">
        <f t="shared" si="178"/>
        <v>109244.9</v>
      </c>
      <c r="O712" s="93">
        <f t="shared" si="179"/>
        <v>546224.5</v>
      </c>
      <c r="P712" s="23" t="str">
        <f t="shared" si="180"/>
        <v>Оториноларингология</v>
      </c>
      <c r="Q712" s="23">
        <f t="shared" si="181"/>
        <v>0.87</v>
      </c>
      <c r="R712" s="63" t="s">
        <v>257</v>
      </c>
      <c r="S712" s="23">
        <f t="shared" si="182"/>
        <v>30.5</v>
      </c>
    </row>
    <row r="713" spans="2:19" x14ac:dyDescent="0.25">
      <c r="B713" s="85">
        <v>150112</v>
      </c>
      <c r="C713" s="23" t="str">
        <f t="shared" si="171"/>
        <v>ГБУЗ "Моздокская ЦРБ"</v>
      </c>
      <c r="D713" s="23" t="str">
        <f t="shared" si="172"/>
        <v>КС</v>
      </c>
      <c r="E713" s="55">
        <v>20171153</v>
      </c>
      <c r="F713" s="23" t="str">
        <f t="shared" si="173"/>
        <v>Другие болезни и врожденные аномалии верхних дыхательных путей, симптомы и признаки, относящиеся к органам дыхания, нарушения речи</v>
      </c>
      <c r="G713" s="19">
        <v>30</v>
      </c>
      <c r="H713" s="19"/>
      <c r="I713" s="25">
        <f t="shared" si="194"/>
        <v>30</v>
      </c>
      <c r="J713" s="23">
        <f t="shared" si="174"/>
        <v>0.36</v>
      </c>
      <c r="K713" s="149">
        <f t="shared" si="175"/>
        <v>0.88</v>
      </c>
      <c r="L713" s="93">
        <f t="shared" si="176"/>
        <v>5673.5711999999994</v>
      </c>
      <c r="M713" s="93">
        <f t="shared" si="177"/>
        <v>170207.13599999997</v>
      </c>
      <c r="N713" s="93">
        <f t="shared" si="178"/>
        <v>0</v>
      </c>
      <c r="O713" s="93">
        <f t="shared" si="179"/>
        <v>170207.13599999997</v>
      </c>
      <c r="P713" s="23" t="str">
        <f t="shared" si="180"/>
        <v>Оториноларингология</v>
      </c>
      <c r="Q713" s="23">
        <f t="shared" si="181"/>
        <v>0.87</v>
      </c>
      <c r="R713" s="63" t="s">
        <v>257</v>
      </c>
      <c r="S713" s="23">
        <f t="shared" si="182"/>
        <v>10.799999999999999</v>
      </c>
    </row>
    <row r="714" spans="2:19" x14ac:dyDescent="0.25">
      <c r="B714" s="85">
        <v>150001</v>
      </c>
      <c r="C714" s="23" t="str">
        <f t="shared" si="171"/>
        <v>ГБУЗ "РКБ"</v>
      </c>
      <c r="D714" s="23" t="str">
        <f t="shared" si="172"/>
        <v>КС</v>
      </c>
      <c r="E714" s="55">
        <v>20171153</v>
      </c>
      <c r="F714" s="23" t="str">
        <f t="shared" si="173"/>
        <v>Другие болезни и врожденные аномалии верхних дыхательных путей, симптомы и признаки, относящиеся к органам дыхания, нарушения речи</v>
      </c>
      <c r="G714" s="19">
        <v>99</v>
      </c>
      <c r="H714" s="19">
        <v>28</v>
      </c>
      <c r="I714" s="25">
        <f t="shared" si="194"/>
        <v>127</v>
      </c>
      <c r="J714" s="23">
        <f t="shared" si="174"/>
        <v>0.36</v>
      </c>
      <c r="K714" s="149">
        <f t="shared" si="175"/>
        <v>1</v>
      </c>
      <c r="L714" s="93">
        <f t="shared" si="176"/>
        <v>6447.24</v>
      </c>
      <c r="M714" s="93">
        <f t="shared" si="177"/>
        <v>638276.76</v>
      </c>
      <c r="N714" s="93">
        <f t="shared" si="178"/>
        <v>180522.72</v>
      </c>
      <c r="O714" s="93">
        <f t="shared" si="179"/>
        <v>818799.48</v>
      </c>
      <c r="P714" s="23" t="str">
        <f t="shared" si="180"/>
        <v>Оториноларингология</v>
      </c>
      <c r="Q714" s="23">
        <f t="shared" si="181"/>
        <v>0.87</v>
      </c>
      <c r="R714" s="63" t="s">
        <v>257</v>
      </c>
      <c r="S714" s="23">
        <f t="shared" si="182"/>
        <v>45.72</v>
      </c>
    </row>
    <row r="715" spans="2:19" x14ac:dyDescent="0.25">
      <c r="B715" s="85">
        <v>150001</v>
      </c>
      <c r="C715" s="23" t="str">
        <f t="shared" si="171"/>
        <v>ГБУЗ "РКБ"</v>
      </c>
      <c r="D715" s="23" t="str">
        <f t="shared" si="172"/>
        <v>КС</v>
      </c>
      <c r="E715" s="55">
        <v>20171153</v>
      </c>
      <c r="F715" s="23" t="str">
        <f t="shared" si="173"/>
        <v>Другие болезни и врожденные аномалии верхних дыхательных путей, симптомы и признаки, относящиеся к органам дыхания, нарушения речи</v>
      </c>
      <c r="G715" s="19">
        <v>4</v>
      </c>
      <c r="H715" s="19">
        <v>1</v>
      </c>
      <c r="I715" s="25">
        <f t="shared" si="194"/>
        <v>5</v>
      </c>
      <c r="J715" s="23">
        <f t="shared" si="174"/>
        <v>0.36</v>
      </c>
      <c r="K715" s="149">
        <f t="shared" si="175"/>
        <v>1</v>
      </c>
      <c r="L715" s="93">
        <f t="shared" si="176"/>
        <v>6447.24</v>
      </c>
      <c r="M715" s="93">
        <f t="shared" si="177"/>
        <v>25788.959999999999</v>
      </c>
      <c r="N715" s="93">
        <f t="shared" si="178"/>
        <v>6447.24</v>
      </c>
      <c r="O715" s="93">
        <f t="shared" si="179"/>
        <v>32236.199999999997</v>
      </c>
      <c r="P715" s="23" t="str">
        <f t="shared" si="180"/>
        <v>Оториноларингология</v>
      </c>
      <c r="Q715" s="23">
        <f t="shared" si="181"/>
        <v>0.87</v>
      </c>
      <c r="R715" s="63" t="s">
        <v>407</v>
      </c>
      <c r="S715" s="23">
        <f t="shared" si="182"/>
        <v>1.7999999999999998</v>
      </c>
    </row>
    <row r="716" spans="2:19" ht="18.75" x14ac:dyDescent="0.3">
      <c r="B716" s="85">
        <v>150002</v>
      </c>
      <c r="C716" s="23" t="str">
        <f t="shared" si="171"/>
        <v>ГБУЗ "РДКБ"</v>
      </c>
      <c r="D716" s="23" t="str">
        <f t="shared" si="172"/>
        <v>КС</v>
      </c>
      <c r="E716" s="55">
        <v>20171153</v>
      </c>
      <c r="F716" s="23" t="str">
        <f t="shared" si="173"/>
        <v>Другие болезни и врожденные аномалии верхних дыхательных путей, симптомы и признаки, относящиеся к органам дыхания, нарушения речи</v>
      </c>
      <c r="G716" s="45">
        <v>15</v>
      </c>
      <c r="H716" s="45">
        <v>10</v>
      </c>
      <c r="I716" s="25">
        <f t="shared" si="194"/>
        <v>25</v>
      </c>
      <c r="J716" s="23">
        <f t="shared" si="174"/>
        <v>0.36</v>
      </c>
      <c r="K716" s="149">
        <f t="shared" si="175"/>
        <v>1</v>
      </c>
      <c r="L716" s="93">
        <f t="shared" si="176"/>
        <v>6447.24</v>
      </c>
      <c r="M716" s="93">
        <f t="shared" si="177"/>
        <v>96708.599999999991</v>
      </c>
      <c r="N716" s="93">
        <f t="shared" si="178"/>
        <v>64472.399999999994</v>
      </c>
      <c r="O716" s="93">
        <f t="shared" si="179"/>
        <v>161181</v>
      </c>
      <c r="P716" s="23" t="str">
        <f t="shared" si="180"/>
        <v>Оториноларингология</v>
      </c>
      <c r="Q716" s="23">
        <f t="shared" si="181"/>
        <v>0.87</v>
      </c>
      <c r="R716" s="63" t="s">
        <v>257</v>
      </c>
      <c r="S716" s="23">
        <f t="shared" si="182"/>
        <v>9</v>
      </c>
    </row>
    <row r="717" spans="2:19" ht="18.75" x14ac:dyDescent="0.3">
      <c r="B717" s="85">
        <v>150002</v>
      </c>
      <c r="C717" s="23" t="str">
        <f t="shared" si="171"/>
        <v>ГБУЗ "РДКБ"</v>
      </c>
      <c r="D717" s="23" t="str">
        <f t="shared" si="172"/>
        <v>КС</v>
      </c>
      <c r="E717" s="55">
        <v>20171153</v>
      </c>
      <c r="F717" s="23" t="str">
        <f t="shared" si="173"/>
        <v>Другие болезни и врожденные аномалии верхних дыхательных путей, симптомы и признаки, относящиеся к органам дыхания, нарушения речи</v>
      </c>
      <c r="G717" s="45">
        <v>15</v>
      </c>
      <c r="H717" s="45">
        <v>5</v>
      </c>
      <c r="I717" s="25">
        <f t="shared" si="194"/>
        <v>20</v>
      </c>
      <c r="J717" s="23">
        <f t="shared" si="174"/>
        <v>0.36</v>
      </c>
      <c r="K717" s="149">
        <f t="shared" si="175"/>
        <v>1</v>
      </c>
      <c r="L717" s="93">
        <f t="shared" si="176"/>
        <v>6447.24</v>
      </c>
      <c r="M717" s="93">
        <f t="shared" si="177"/>
        <v>96708.599999999991</v>
      </c>
      <c r="N717" s="93">
        <f t="shared" si="178"/>
        <v>32236.199999999997</v>
      </c>
      <c r="O717" s="93">
        <f t="shared" si="179"/>
        <v>128944.79999999999</v>
      </c>
      <c r="P717" s="23" t="str">
        <f t="shared" si="180"/>
        <v>Оториноларингология</v>
      </c>
      <c r="Q717" s="23">
        <f t="shared" si="181"/>
        <v>0.87</v>
      </c>
      <c r="R717" s="63" t="s">
        <v>282</v>
      </c>
      <c r="S717" s="23">
        <f t="shared" si="182"/>
        <v>7.1999999999999993</v>
      </c>
    </row>
    <row r="718" spans="2:19" x14ac:dyDescent="0.25">
      <c r="B718" s="85">
        <v>150013</v>
      </c>
      <c r="C718" s="23" t="str">
        <f t="shared" si="171"/>
        <v>НУЗ "Узловая больница на ст. Владикавказ ОАО "РЖД"</v>
      </c>
      <c r="D718" s="23" t="str">
        <f t="shared" si="172"/>
        <v>КС</v>
      </c>
      <c r="E718" s="56">
        <v>20171154</v>
      </c>
      <c r="F718" s="23" t="str">
        <f t="shared" si="173"/>
        <v>Операции на органе слуха, придаточных пазухах носа и верхних дыхательных путях (уровень 1)</v>
      </c>
      <c r="G718" s="17">
        <v>15</v>
      </c>
      <c r="H718" s="17">
        <v>5</v>
      </c>
      <c r="I718" s="25">
        <f t="shared" si="194"/>
        <v>20</v>
      </c>
      <c r="J718" s="23">
        <f t="shared" si="174"/>
        <v>0.84</v>
      </c>
      <c r="K718" s="149">
        <f t="shared" si="175"/>
        <v>0.88</v>
      </c>
      <c r="L718" s="93">
        <f t="shared" si="176"/>
        <v>13238.3328</v>
      </c>
      <c r="M718" s="93">
        <f t="shared" si="177"/>
        <v>198574.992</v>
      </c>
      <c r="N718" s="93">
        <f t="shared" si="178"/>
        <v>66191.664000000004</v>
      </c>
      <c r="O718" s="93">
        <f t="shared" si="179"/>
        <v>264766.65600000002</v>
      </c>
      <c r="P718" s="23" t="str">
        <f t="shared" si="180"/>
        <v>Оториноларингология</v>
      </c>
      <c r="Q718" s="23">
        <f t="shared" si="181"/>
        <v>0.87</v>
      </c>
      <c r="R718" s="63" t="s">
        <v>257</v>
      </c>
      <c r="S718" s="23">
        <f t="shared" si="182"/>
        <v>16.8</v>
      </c>
    </row>
    <row r="719" spans="2:19" x14ac:dyDescent="0.25">
      <c r="B719" s="85">
        <v>150112</v>
      </c>
      <c r="C719" s="23" t="str">
        <f t="shared" si="171"/>
        <v>ГБУЗ "Моздокская ЦРБ"</v>
      </c>
      <c r="D719" s="23" t="str">
        <f t="shared" si="172"/>
        <v>КС</v>
      </c>
      <c r="E719" s="55">
        <v>20171154</v>
      </c>
      <c r="F719" s="23" t="str">
        <f t="shared" si="173"/>
        <v>Операции на органе слуха, придаточных пазухах носа и верхних дыхательных путях (уровень 1)</v>
      </c>
      <c r="G719" s="19">
        <v>48</v>
      </c>
      <c r="H719" s="19"/>
      <c r="I719" s="25">
        <f t="shared" si="194"/>
        <v>48</v>
      </c>
      <c r="J719" s="23">
        <f t="shared" si="174"/>
        <v>0.84</v>
      </c>
      <c r="K719" s="149">
        <f t="shared" si="175"/>
        <v>0.88</v>
      </c>
      <c r="L719" s="93">
        <f t="shared" si="176"/>
        <v>13238.3328</v>
      </c>
      <c r="M719" s="93">
        <f t="shared" si="177"/>
        <v>635439.97439999995</v>
      </c>
      <c r="N719" s="93">
        <f t="shared" si="178"/>
        <v>0</v>
      </c>
      <c r="O719" s="93">
        <f t="shared" si="179"/>
        <v>635439.97439999995</v>
      </c>
      <c r="P719" s="23" t="str">
        <f t="shared" si="180"/>
        <v>Оториноларингология</v>
      </c>
      <c r="Q719" s="23">
        <f t="shared" si="181"/>
        <v>0.87</v>
      </c>
      <c r="R719" s="63" t="s">
        <v>257</v>
      </c>
      <c r="S719" s="23">
        <f t="shared" si="182"/>
        <v>40.32</v>
      </c>
    </row>
    <row r="720" spans="2:19" x14ac:dyDescent="0.25">
      <c r="B720" s="85">
        <v>150001</v>
      </c>
      <c r="C720" s="23" t="str">
        <f t="shared" si="171"/>
        <v>ГБУЗ "РКБ"</v>
      </c>
      <c r="D720" s="23" t="str">
        <f t="shared" si="172"/>
        <v>КС</v>
      </c>
      <c r="E720" s="55">
        <v>20171154</v>
      </c>
      <c r="F720" s="23" t="str">
        <f t="shared" si="173"/>
        <v>Операции на органе слуха, придаточных пазухах носа и верхних дыхательных путях (уровень 1)</v>
      </c>
      <c r="G720" s="19">
        <v>184</v>
      </c>
      <c r="H720" s="19">
        <v>51</v>
      </c>
      <c r="I720" s="25">
        <f t="shared" si="194"/>
        <v>235</v>
      </c>
      <c r="J720" s="23">
        <f t="shared" si="174"/>
        <v>0.84</v>
      </c>
      <c r="K720" s="149">
        <f t="shared" si="175"/>
        <v>1</v>
      </c>
      <c r="L720" s="93">
        <f t="shared" si="176"/>
        <v>15043.56</v>
      </c>
      <c r="M720" s="93">
        <f t="shared" si="177"/>
        <v>2768015.04</v>
      </c>
      <c r="N720" s="93">
        <f t="shared" si="178"/>
        <v>767221.55999999994</v>
      </c>
      <c r="O720" s="93">
        <f t="shared" si="179"/>
        <v>3535236.6</v>
      </c>
      <c r="P720" s="23" t="str">
        <f t="shared" si="180"/>
        <v>Оториноларингология</v>
      </c>
      <c r="Q720" s="23">
        <f t="shared" si="181"/>
        <v>0.87</v>
      </c>
      <c r="R720" s="63" t="s">
        <v>257</v>
      </c>
      <c r="S720" s="23">
        <f t="shared" si="182"/>
        <v>197.4</v>
      </c>
    </row>
    <row r="721" spans="2:19" ht="18.75" x14ac:dyDescent="0.3">
      <c r="B721" s="85">
        <v>150002</v>
      </c>
      <c r="C721" s="23" t="str">
        <f t="shared" si="171"/>
        <v>ГБУЗ "РДКБ"</v>
      </c>
      <c r="D721" s="23" t="str">
        <f t="shared" si="172"/>
        <v>КС</v>
      </c>
      <c r="E721" s="55">
        <v>20171154</v>
      </c>
      <c r="F721" s="23" t="str">
        <f t="shared" si="173"/>
        <v>Операции на органе слуха, придаточных пазухах носа и верхних дыхательных путях (уровень 1)</v>
      </c>
      <c r="G721" s="45">
        <v>100</v>
      </c>
      <c r="H721" s="45">
        <v>50</v>
      </c>
      <c r="I721" s="25">
        <f t="shared" si="194"/>
        <v>150</v>
      </c>
      <c r="J721" s="23">
        <f t="shared" si="174"/>
        <v>0.84</v>
      </c>
      <c r="K721" s="149">
        <f t="shared" si="175"/>
        <v>1</v>
      </c>
      <c r="L721" s="93">
        <f t="shared" si="176"/>
        <v>15043.56</v>
      </c>
      <c r="M721" s="93">
        <f t="shared" si="177"/>
        <v>1504356</v>
      </c>
      <c r="N721" s="93">
        <f t="shared" si="178"/>
        <v>752178</v>
      </c>
      <c r="O721" s="93">
        <f t="shared" si="179"/>
        <v>2256534</v>
      </c>
      <c r="P721" s="23" t="str">
        <f t="shared" si="180"/>
        <v>Оториноларингология</v>
      </c>
      <c r="Q721" s="23">
        <f t="shared" si="181"/>
        <v>0.87</v>
      </c>
      <c r="R721" s="63" t="s">
        <v>257</v>
      </c>
      <c r="S721" s="23">
        <f t="shared" si="182"/>
        <v>126</v>
      </c>
    </row>
    <row r="722" spans="2:19" x14ac:dyDescent="0.25">
      <c r="B722" s="85">
        <v>150013</v>
      </c>
      <c r="C722" s="23" t="str">
        <f t="shared" si="171"/>
        <v>НУЗ "Узловая больница на ст. Владикавказ ОАО "РЖД"</v>
      </c>
      <c r="D722" s="23" t="str">
        <f t="shared" si="172"/>
        <v>КС</v>
      </c>
      <c r="E722" s="56">
        <v>20171155</v>
      </c>
      <c r="F722" s="23" t="str">
        <f t="shared" si="173"/>
        <v>Операции на органе слуха, придаточных пазухах носа и верхних дыхательных путях (уровень 2)</v>
      </c>
      <c r="G722" s="17">
        <v>15</v>
      </c>
      <c r="H722" s="17">
        <v>10</v>
      </c>
      <c r="I722" s="25">
        <f t="shared" si="194"/>
        <v>25</v>
      </c>
      <c r="J722" s="23">
        <f t="shared" si="174"/>
        <v>0.91</v>
      </c>
      <c r="K722" s="149">
        <f t="shared" si="175"/>
        <v>0.88</v>
      </c>
      <c r="L722" s="93">
        <f t="shared" si="176"/>
        <v>14341.5272</v>
      </c>
      <c r="M722" s="93">
        <f t="shared" si="177"/>
        <v>215122.908</v>
      </c>
      <c r="N722" s="93">
        <f t="shared" si="178"/>
        <v>143415.272</v>
      </c>
      <c r="O722" s="93">
        <f t="shared" si="179"/>
        <v>358538.18</v>
      </c>
      <c r="P722" s="23" t="str">
        <f t="shared" si="180"/>
        <v>Оториноларингология</v>
      </c>
      <c r="Q722" s="23">
        <f t="shared" si="181"/>
        <v>0.87</v>
      </c>
      <c r="R722" s="63" t="s">
        <v>257</v>
      </c>
      <c r="S722" s="23">
        <f t="shared" si="182"/>
        <v>22.75</v>
      </c>
    </row>
    <row r="723" spans="2:19" x14ac:dyDescent="0.25">
      <c r="B723" s="85">
        <v>150113</v>
      </c>
      <c r="C723" s="23" t="str">
        <f t="shared" si="171"/>
        <v>ФГКУ "412 ВГ" Минобороны России"</v>
      </c>
      <c r="D723" s="23" t="str">
        <f t="shared" si="172"/>
        <v>КС</v>
      </c>
      <c r="E723" s="55">
        <v>20171155</v>
      </c>
      <c r="F723" s="23" t="str">
        <f t="shared" si="173"/>
        <v>Операции на органе слуха, придаточных пазухах носа и верхних дыхательных путях (уровень 2)</v>
      </c>
      <c r="G723" s="19">
        <v>7</v>
      </c>
      <c r="H723" s="19">
        <v>3</v>
      </c>
      <c r="I723" s="25">
        <f t="shared" si="194"/>
        <v>10</v>
      </c>
      <c r="J723" s="23">
        <f t="shared" si="174"/>
        <v>0.91</v>
      </c>
      <c r="K723" s="149">
        <f t="shared" si="175"/>
        <v>0.7</v>
      </c>
      <c r="L723" s="93">
        <f t="shared" si="176"/>
        <v>11408.032999999999</v>
      </c>
      <c r="M723" s="93">
        <f t="shared" si="177"/>
        <v>79856.231</v>
      </c>
      <c r="N723" s="93">
        <f t="shared" si="178"/>
        <v>34224.099000000002</v>
      </c>
      <c r="O723" s="93">
        <f t="shared" si="179"/>
        <v>114080.33</v>
      </c>
      <c r="P723" s="23" t="str">
        <f t="shared" si="180"/>
        <v>Оториноларингология</v>
      </c>
      <c r="Q723" s="23">
        <f t="shared" si="181"/>
        <v>0.87</v>
      </c>
      <c r="R723" s="63" t="s">
        <v>257</v>
      </c>
      <c r="S723" s="23">
        <f t="shared" si="182"/>
        <v>9.1</v>
      </c>
    </row>
    <row r="724" spans="2:19" x14ac:dyDescent="0.25">
      <c r="B724" s="85">
        <v>150001</v>
      </c>
      <c r="C724" s="23" t="str">
        <f t="shared" si="171"/>
        <v>ГБУЗ "РКБ"</v>
      </c>
      <c r="D724" s="23" t="str">
        <f t="shared" si="172"/>
        <v>КС</v>
      </c>
      <c r="E724" s="55">
        <v>20171155</v>
      </c>
      <c r="F724" s="23" t="str">
        <f t="shared" si="173"/>
        <v>Операции на органе слуха, придаточных пазухах носа и верхних дыхательных путях (уровень 2)</v>
      </c>
      <c r="G724" s="19">
        <v>287</v>
      </c>
      <c r="H724" s="19">
        <v>80</v>
      </c>
      <c r="I724" s="25">
        <f t="shared" si="194"/>
        <v>367</v>
      </c>
      <c r="J724" s="23">
        <f t="shared" si="174"/>
        <v>0.91</v>
      </c>
      <c r="K724" s="149">
        <f t="shared" si="175"/>
        <v>1</v>
      </c>
      <c r="L724" s="93">
        <f t="shared" si="176"/>
        <v>16297.19</v>
      </c>
      <c r="M724" s="93">
        <f t="shared" si="177"/>
        <v>4677293.53</v>
      </c>
      <c r="N724" s="93">
        <f t="shared" si="178"/>
        <v>1303775.2</v>
      </c>
      <c r="O724" s="93">
        <f t="shared" si="179"/>
        <v>5981068.7300000004</v>
      </c>
      <c r="P724" s="23" t="str">
        <f t="shared" si="180"/>
        <v>Оториноларингология</v>
      </c>
      <c r="Q724" s="23">
        <f t="shared" si="181"/>
        <v>0.87</v>
      </c>
      <c r="R724" s="63" t="s">
        <v>257</v>
      </c>
      <c r="S724" s="23">
        <f t="shared" si="182"/>
        <v>333.97</v>
      </c>
    </row>
    <row r="725" spans="2:19" ht="18.75" x14ac:dyDescent="0.3">
      <c r="B725" s="85">
        <v>150002</v>
      </c>
      <c r="C725" s="23" t="str">
        <f t="shared" si="171"/>
        <v>ГБУЗ "РДКБ"</v>
      </c>
      <c r="D725" s="23" t="str">
        <f t="shared" si="172"/>
        <v>КС</v>
      </c>
      <c r="E725" s="55">
        <v>20171155</v>
      </c>
      <c r="F725" s="23" t="str">
        <f t="shared" si="173"/>
        <v>Операции на органе слуха, придаточных пазухах носа и верхних дыхательных путях (уровень 2)</v>
      </c>
      <c r="G725" s="45">
        <v>250</v>
      </c>
      <c r="H725" s="45">
        <v>100</v>
      </c>
      <c r="I725" s="25">
        <f t="shared" si="194"/>
        <v>350</v>
      </c>
      <c r="J725" s="23">
        <f t="shared" si="174"/>
        <v>0.91</v>
      </c>
      <c r="K725" s="149">
        <f t="shared" si="175"/>
        <v>1</v>
      </c>
      <c r="L725" s="93">
        <f t="shared" si="176"/>
        <v>16297.19</v>
      </c>
      <c r="M725" s="93">
        <f t="shared" si="177"/>
        <v>4074297.5</v>
      </c>
      <c r="N725" s="93">
        <f t="shared" si="178"/>
        <v>1629719</v>
      </c>
      <c r="O725" s="93">
        <f t="shared" si="179"/>
        <v>5704016.5</v>
      </c>
      <c r="P725" s="23" t="str">
        <f t="shared" si="180"/>
        <v>Оториноларингология</v>
      </c>
      <c r="Q725" s="23">
        <f t="shared" si="181"/>
        <v>0.87</v>
      </c>
      <c r="R725" s="63" t="s">
        <v>257</v>
      </c>
      <c r="S725" s="23">
        <f t="shared" si="182"/>
        <v>318.5</v>
      </c>
    </row>
    <row r="726" spans="2:19" x14ac:dyDescent="0.25">
      <c r="B726" s="85">
        <v>150001</v>
      </c>
      <c r="C726" s="23" t="str">
        <f t="shared" si="171"/>
        <v>ГБУЗ "РКБ"</v>
      </c>
      <c r="D726" s="23" t="str">
        <f t="shared" si="172"/>
        <v>КС</v>
      </c>
      <c r="E726" s="55">
        <v>20171156</v>
      </c>
      <c r="F726" s="23" t="str">
        <f t="shared" si="173"/>
        <v>Операции на органе слуха, придаточных пазухах носа и верхних дыхательных путях (уровень 3)</v>
      </c>
      <c r="G726" s="19">
        <v>68</v>
      </c>
      <c r="H726" s="19">
        <v>19</v>
      </c>
      <c r="I726" s="25">
        <f t="shared" si="194"/>
        <v>87</v>
      </c>
      <c r="J726" s="23">
        <f t="shared" si="174"/>
        <v>1.1000000000000001</v>
      </c>
      <c r="K726" s="149">
        <f t="shared" si="175"/>
        <v>1</v>
      </c>
      <c r="L726" s="93">
        <f t="shared" si="176"/>
        <v>19699.900000000001</v>
      </c>
      <c r="M726" s="93">
        <f t="shared" si="177"/>
        <v>1339593.2000000002</v>
      </c>
      <c r="N726" s="93">
        <f t="shared" si="178"/>
        <v>374298.10000000003</v>
      </c>
      <c r="O726" s="93">
        <f t="shared" si="179"/>
        <v>1713891.3000000003</v>
      </c>
      <c r="P726" s="23" t="str">
        <f t="shared" si="180"/>
        <v>Оториноларингология</v>
      </c>
      <c r="Q726" s="23">
        <f t="shared" si="181"/>
        <v>0.87</v>
      </c>
      <c r="R726" s="63" t="s">
        <v>257</v>
      </c>
      <c r="S726" s="23">
        <f t="shared" si="182"/>
        <v>95.7</v>
      </c>
    </row>
    <row r="727" spans="2:19" x14ac:dyDescent="0.25">
      <c r="B727" s="85">
        <v>150001</v>
      </c>
      <c r="C727" s="23" t="str">
        <f t="shared" si="171"/>
        <v>ГБУЗ "РКБ"</v>
      </c>
      <c r="D727" s="23" t="str">
        <f t="shared" si="172"/>
        <v>КС</v>
      </c>
      <c r="E727" s="55">
        <v>20171156</v>
      </c>
      <c r="F727" s="23" t="str">
        <f t="shared" si="173"/>
        <v>Операции на органе слуха, придаточных пазухах носа и верхних дыхательных путях (уровень 3)</v>
      </c>
      <c r="G727" s="19">
        <v>23</v>
      </c>
      <c r="H727" s="19">
        <v>7</v>
      </c>
      <c r="I727" s="25">
        <f t="shared" si="194"/>
        <v>30</v>
      </c>
      <c r="J727" s="23">
        <f t="shared" si="174"/>
        <v>1.1000000000000001</v>
      </c>
      <c r="K727" s="149">
        <f t="shared" si="175"/>
        <v>1</v>
      </c>
      <c r="L727" s="93">
        <f t="shared" si="176"/>
        <v>19699.900000000001</v>
      </c>
      <c r="M727" s="93">
        <f t="shared" si="177"/>
        <v>453097.7</v>
      </c>
      <c r="N727" s="93">
        <f t="shared" si="178"/>
        <v>137899.30000000002</v>
      </c>
      <c r="O727" s="93">
        <f t="shared" si="179"/>
        <v>590997</v>
      </c>
      <c r="P727" s="23" t="str">
        <f t="shared" si="180"/>
        <v>Оториноларингология</v>
      </c>
      <c r="Q727" s="23">
        <f t="shared" si="181"/>
        <v>0.87</v>
      </c>
      <c r="R727" s="63" t="s">
        <v>407</v>
      </c>
      <c r="S727" s="23">
        <f t="shared" si="182"/>
        <v>33</v>
      </c>
    </row>
    <row r="728" spans="2:19" ht="18.75" x14ac:dyDescent="0.3">
      <c r="B728" s="85">
        <v>150002</v>
      </c>
      <c r="C728" s="23" t="str">
        <f t="shared" si="171"/>
        <v>ГБУЗ "РДКБ"</v>
      </c>
      <c r="D728" s="23" t="str">
        <f t="shared" si="172"/>
        <v>КС</v>
      </c>
      <c r="E728" s="55">
        <v>20171156</v>
      </c>
      <c r="F728" s="23" t="str">
        <f t="shared" si="173"/>
        <v>Операции на органе слуха, придаточных пазухах носа и верхних дыхательных путях (уровень 3)</v>
      </c>
      <c r="G728" s="45">
        <v>2</v>
      </c>
      <c r="H728" s="45"/>
      <c r="I728" s="25">
        <f t="shared" si="194"/>
        <v>2</v>
      </c>
      <c r="J728" s="23">
        <f t="shared" si="174"/>
        <v>1.1000000000000001</v>
      </c>
      <c r="K728" s="149">
        <f t="shared" si="175"/>
        <v>1</v>
      </c>
      <c r="L728" s="93">
        <f t="shared" si="176"/>
        <v>19699.900000000001</v>
      </c>
      <c r="M728" s="93">
        <f t="shared" si="177"/>
        <v>39399.800000000003</v>
      </c>
      <c r="N728" s="93">
        <f t="shared" si="178"/>
        <v>0</v>
      </c>
      <c r="O728" s="93">
        <f t="shared" si="179"/>
        <v>39399.800000000003</v>
      </c>
      <c r="P728" s="23" t="str">
        <f t="shared" si="180"/>
        <v>Оториноларингология</v>
      </c>
      <c r="Q728" s="23">
        <f t="shared" si="181"/>
        <v>0.87</v>
      </c>
      <c r="R728" s="63" t="s">
        <v>257</v>
      </c>
      <c r="S728" s="23">
        <f t="shared" si="182"/>
        <v>2.2000000000000002</v>
      </c>
    </row>
    <row r="729" spans="2:19" x14ac:dyDescent="0.25">
      <c r="B729" s="85">
        <v>150001</v>
      </c>
      <c r="C729" s="23" t="str">
        <f t="shared" si="171"/>
        <v>ГБУЗ "РКБ"</v>
      </c>
      <c r="D729" s="23" t="str">
        <f t="shared" si="172"/>
        <v>КС</v>
      </c>
      <c r="E729" s="55">
        <v>20171157</v>
      </c>
      <c r="F729" s="23" t="str">
        <f t="shared" si="173"/>
        <v>Операции на органе слуха, придаточных пазухах носа и верхних дыхательных путях (уровень 4)</v>
      </c>
      <c r="G729" s="19">
        <v>1</v>
      </c>
      <c r="H729" s="19">
        <v>1</v>
      </c>
      <c r="I729" s="25">
        <f t="shared" si="194"/>
        <v>2</v>
      </c>
      <c r="J729" s="23">
        <f t="shared" si="174"/>
        <v>1.35</v>
      </c>
      <c r="K729" s="149">
        <f t="shared" si="175"/>
        <v>1</v>
      </c>
      <c r="L729" s="93">
        <f t="shared" si="176"/>
        <v>24177.15</v>
      </c>
      <c r="M729" s="93">
        <f t="shared" si="177"/>
        <v>24177.15</v>
      </c>
      <c r="N729" s="93">
        <f t="shared" si="178"/>
        <v>24177.15</v>
      </c>
      <c r="O729" s="93">
        <f t="shared" si="179"/>
        <v>48354.3</v>
      </c>
      <c r="P729" s="23" t="str">
        <f t="shared" si="180"/>
        <v>Оториноларингология</v>
      </c>
      <c r="Q729" s="23">
        <f t="shared" si="181"/>
        <v>0.87</v>
      </c>
      <c r="R729" s="63" t="s">
        <v>257</v>
      </c>
      <c r="S729" s="23">
        <f t="shared" si="182"/>
        <v>2.7</v>
      </c>
    </row>
    <row r="730" spans="2:19" x14ac:dyDescent="0.25">
      <c r="B730" s="85">
        <v>150001</v>
      </c>
      <c r="C730" s="23" t="str">
        <f t="shared" si="171"/>
        <v>ГБУЗ "РКБ"</v>
      </c>
      <c r="D730" s="23" t="str">
        <f t="shared" si="172"/>
        <v>КС</v>
      </c>
      <c r="E730" s="55">
        <v>20171158</v>
      </c>
      <c r="F730" s="23" t="str">
        <f t="shared" si="173"/>
        <v>Операции на органе слуха, придаточных пазухах носа и верхних дыхательных путях (уровень 5)</v>
      </c>
      <c r="G730" s="19">
        <v>1</v>
      </c>
      <c r="H730" s="19">
        <v>1</v>
      </c>
      <c r="I730" s="25">
        <f t="shared" si="194"/>
        <v>2</v>
      </c>
      <c r="J730" s="23">
        <f t="shared" si="174"/>
        <v>1.96</v>
      </c>
      <c r="K730" s="149">
        <f t="shared" si="175"/>
        <v>1</v>
      </c>
      <c r="L730" s="93">
        <f t="shared" si="176"/>
        <v>35101.64</v>
      </c>
      <c r="M730" s="93">
        <f t="shared" si="177"/>
        <v>35101.64</v>
      </c>
      <c r="N730" s="93">
        <f t="shared" si="178"/>
        <v>35101.64</v>
      </c>
      <c r="O730" s="93">
        <f t="shared" si="179"/>
        <v>70203.28</v>
      </c>
      <c r="P730" s="23" t="str">
        <f t="shared" si="180"/>
        <v>Оториноларингология</v>
      </c>
      <c r="Q730" s="23">
        <f t="shared" si="181"/>
        <v>0.87</v>
      </c>
      <c r="R730" s="63" t="s">
        <v>257</v>
      </c>
      <c r="S730" s="23">
        <f t="shared" si="182"/>
        <v>3.92</v>
      </c>
    </row>
    <row r="731" spans="2:19" x14ac:dyDescent="0.25">
      <c r="B731" s="85">
        <v>150081</v>
      </c>
      <c r="C731" s="23" t="str">
        <f t="shared" ref="C731:C791" si="195">IF(B731&gt;0,VLOOKUP(B731,LPU,2,0),"")</f>
        <v xml:space="preserve">ГАУЗ  «Республиканская офтальмологическая больница» </v>
      </c>
      <c r="D731" s="23" t="str">
        <f t="shared" ref="D731:D791" si="196">IF(E731&gt;0,VLOOKUP(E731,KSG,6,0),"")</f>
        <v>КС</v>
      </c>
      <c r="E731" s="55">
        <v>20171160</v>
      </c>
      <c r="F731" s="23" t="str">
        <f t="shared" ref="F731:F791" si="197">IF(E731&gt;0,VLOOKUP(E731,KSG,2,0),"")</f>
        <v>Операции на органе зрения (уровень 1)</v>
      </c>
      <c r="G731" s="19">
        <v>10</v>
      </c>
      <c r="H731" s="19">
        <v>2</v>
      </c>
      <c r="I731" s="25">
        <f t="shared" si="194"/>
        <v>12</v>
      </c>
      <c r="J731" s="23">
        <f t="shared" ref="J731:J791" si="198">IF(E731&gt;0,VLOOKUP(E731,KSG,3,0),"")</f>
        <v>0.49</v>
      </c>
      <c r="K731" s="149">
        <f t="shared" ref="K731:K791" si="199">IF(VLOOKUP(E731,KSG,7,0)=1,IF(D731="КС",VLOOKUP(B731,LPU,3,0),VLOOKUP(B731,LPU,4,0)),1)</f>
        <v>1</v>
      </c>
      <c r="L731" s="93">
        <f t="shared" ref="L731:L791" si="200">IF(D731="КС",K731*J731*$D$2,K731*J731*$D$3)</f>
        <v>8775.41</v>
      </c>
      <c r="M731" s="93">
        <f t="shared" ref="M731:M791" si="201">L731*G731</f>
        <v>87754.1</v>
      </c>
      <c r="N731" s="93">
        <f t="shared" ref="N731:N791" si="202">L731*H731</f>
        <v>17550.82</v>
      </c>
      <c r="O731" s="93">
        <f t="shared" ref="O731:O791" si="203">M731+N731</f>
        <v>105304.92000000001</v>
      </c>
      <c r="P731" s="23" t="str">
        <f t="shared" ref="P731:P791" si="204">IF(E731&gt;0,VLOOKUP(E731,KSG,4,0),"")</f>
        <v>Офтальмология</v>
      </c>
      <c r="Q731" s="23">
        <f t="shared" ref="Q731:Q791" si="205">IF(E731&gt;0,VLOOKUP(E731,KSG,5,0),"")</f>
        <v>0.92</v>
      </c>
      <c r="R731" s="63" t="s">
        <v>268</v>
      </c>
      <c r="S731" s="23">
        <f t="shared" ref="S731:S791" si="206">I731*J731</f>
        <v>5.88</v>
      </c>
    </row>
    <row r="732" spans="2:19" ht="18.75" x14ac:dyDescent="0.3">
      <c r="B732" s="85">
        <v>150002</v>
      </c>
      <c r="C732" s="23" t="str">
        <f t="shared" si="195"/>
        <v>ГБУЗ "РДКБ"</v>
      </c>
      <c r="D732" s="23" t="str">
        <f t="shared" si="196"/>
        <v>КС</v>
      </c>
      <c r="E732" s="55">
        <v>20171160</v>
      </c>
      <c r="F732" s="23" t="str">
        <f t="shared" si="197"/>
        <v>Операции на органе зрения (уровень 1)</v>
      </c>
      <c r="G732" s="45">
        <v>95</v>
      </c>
      <c r="H732" s="45">
        <v>19</v>
      </c>
      <c r="I732" s="25">
        <f t="shared" si="194"/>
        <v>114</v>
      </c>
      <c r="J732" s="23">
        <f t="shared" si="198"/>
        <v>0.49</v>
      </c>
      <c r="K732" s="149">
        <f t="shared" si="199"/>
        <v>1</v>
      </c>
      <c r="L732" s="93">
        <f t="shared" si="200"/>
        <v>8775.41</v>
      </c>
      <c r="M732" s="93">
        <f t="shared" si="201"/>
        <v>833663.95</v>
      </c>
      <c r="N732" s="93">
        <f t="shared" si="202"/>
        <v>166732.79</v>
      </c>
      <c r="O732" s="93">
        <f t="shared" si="203"/>
        <v>1000396.74</v>
      </c>
      <c r="P732" s="23" t="str">
        <f t="shared" si="204"/>
        <v>Офтальмология</v>
      </c>
      <c r="Q732" s="23">
        <f t="shared" si="205"/>
        <v>0.92</v>
      </c>
      <c r="R732" s="63" t="s">
        <v>268</v>
      </c>
      <c r="S732" s="23">
        <f t="shared" si="206"/>
        <v>55.86</v>
      </c>
    </row>
    <row r="733" spans="2:19" x14ac:dyDescent="0.25">
      <c r="B733" s="85">
        <v>150081</v>
      </c>
      <c r="C733" s="23" t="str">
        <f t="shared" si="195"/>
        <v xml:space="preserve">ГАУЗ  «Республиканская офтальмологическая больница» </v>
      </c>
      <c r="D733" s="23" t="str">
        <f t="shared" si="196"/>
        <v>КС</v>
      </c>
      <c r="E733" s="55">
        <v>20171161</v>
      </c>
      <c r="F733" s="23" t="str">
        <f t="shared" si="197"/>
        <v>Операции на органе зрения (уровень 2)</v>
      </c>
      <c r="G733" s="19">
        <v>35</v>
      </c>
      <c r="H733" s="19">
        <v>5</v>
      </c>
      <c r="I733" s="25">
        <f t="shared" si="194"/>
        <v>40</v>
      </c>
      <c r="J733" s="23">
        <f t="shared" si="198"/>
        <v>0.79</v>
      </c>
      <c r="K733" s="149">
        <f t="shared" si="199"/>
        <v>1</v>
      </c>
      <c r="L733" s="93">
        <f t="shared" si="200"/>
        <v>14148.11</v>
      </c>
      <c r="M733" s="93">
        <f t="shared" si="201"/>
        <v>495183.85000000003</v>
      </c>
      <c r="N733" s="93">
        <f t="shared" si="202"/>
        <v>70740.55</v>
      </c>
      <c r="O733" s="93">
        <f t="shared" si="203"/>
        <v>565924.4</v>
      </c>
      <c r="P733" s="23" t="str">
        <f t="shared" si="204"/>
        <v>Офтальмология</v>
      </c>
      <c r="Q733" s="23">
        <f t="shared" si="205"/>
        <v>0.92</v>
      </c>
      <c r="R733" s="63" t="s">
        <v>268</v>
      </c>
      <c r="S733" s="23">
        <f t="shared" si="206"/>
        <v>31.6</v>
      </c>
    </row>
    <row r="734" spans="2:19" ht="18.75" x14ac:dyDescent="0.3">
      <c r="B734" s="85">
        <v>150002</v>
      </c>
      <c r="C734" s="23" t="str">
        <f t="shared" si="195"/>
        <v>ГБУЗ "РДКБ"</v>
      </c>
      <c r="D734" s="23" t="str">
        <f t="shared" si="196"/>
        <v>КС</v>
      </c>
      <c r="E734" s="55">
        <v>20171161</v>
      </c>
      <c r="F734" s="23" t="str">
        <f t="shared" si="197"/>
        <v>Операции на органе зрения (уровень 2)</v>
      </c>
      <c r="G734" s="45">
        <v>70</v>
      </c>
      <c r="H734" s="45">
        <v>10</v>
      </c>
      <c r="I734" s="25">
        <f t="shared" si="194"/>
        <v>80</v>
      </c>
      <c r="J734" s="23">
        <f t="shared" si="198"/>
        <v>0.79</v>
      </c>
      <c r="K734" s="149">
        <f t="shared" si="199"/>
        <v>1</v>
      </c>
      <c r="L734" s="93">
        <f t="shared" si="200"/>
        <v>14148.11</v>
      </c>
      <c r="M734" s="93">
        <f t="shared" si="201"/>
        <v>990367.70000000007</v>
      </c>
      <c r="N734" s="93">
        <f t="shared" si="202"/>
        <v>141481.1</v>
      </c>
      <c r="O734" s="93">
        <f t="shared" si="203"/>
        <v>1131848.8</v>
      </c>
      <c r="P734" s="23" t="str">
        <f t="shared" si="204"/>
        <v>Офтальмология</v>
      </c>
      <c r="Q734" s="23">
        <f t="shared" si="205"/>
        <v>0.92</v>
      </c>
      <c r="R734" s="63" t="s">
        <v>268</v>
      </c>
      <c r="S734" s="23">
        <f t="shared" si="206"/>
        <v>63.2</v>
      </c>
    </row>
    <row r="735" spans="2:19" x14ac:dyDescent="0.25">
      <c r="B735" s="85">
        <v>150081</v>
      </c>
      <c r="C735" s="23" t="str">
        <f t="shared" si="195"/>
        <v xml:space="preserve">ГАУЗ  «Республиканская офтальмологическая больница» </v>
      </c>
      <c r="D735" s="23" t="str">
        <f t="shared" si="196"/>
        <v>КС</v>
      </c>
      <c r="E735" s="55">
        <v>20171162</v>
      </c>
      <c r="F735" s="23" t="str">
        <f t="shared" si="197"/>
        <v>Операции на органе зрения (уровень 3)</v>
      </c>
      <c r="G735" s="19">
        <v>100</v>
      </c>
      <c r="H735" s="19">
        <v>15</v>
      </c>
      <c r="I735" s="25">
        <f t="shared" si="194"/>
        <v>115</v>
      </c>
      <c r="J735" s="23">
        <f t="shared" si="198"/>
        <v>1.07</v>
      </c>
      <c r="K735" s="149">
        <f t="shared" si="199"/>
        <v>1</v>
      </c>
      <c r="L735" s="93">
        <f t="shared" si="200"/>
        <v>19162.63</v>
      </c>
      <c r="M735" s="93">
        <f t="shared" si="201"/>
        <v>1916263</v>
      </c>
      <c r="N735" s="93">
        <f t="shared" si="202"/>
        <v>287439.45</v>
      </c>
      <c r="O735" s="93">
        <f t="shared" si="203"/>
        <v>2203702.4500000002</v>
      </c>
      <c r="P735" s="23" t="str">
        <f t="shared" si="204"/>
        <v>Офтальмология</v>
      </c>
      <c r="Q735" s="23">
        <f t="shared" si="205"/>
        <v>0.92</v>
      </c>
      <c r="R735" s="63" t="s">
        <v>268</v>
      </c>
      <c r="S735" s="23">
        <f t="shared" si="206"/>
        <v>123.05000000000001</v>
      </c>
    </row>
    <row r="736" spans="2:19" ht="18.75" x14ac:dyDescent="0.3">
      <c r="B736" s="85">
        <v>150002</v>
      </c>
      <c r="C736" s="23" t="str">
        <f t="shared" si="195"/>
        <v>ГБУЗ "РДКБ"</v>
      </c>
      <c r="D736" s="23" t="str">
        <f t="shared" si="196"/>
        <v>КС</v>
      </c>
      <c r="E736" s="55">
        <v>20171162</v>
      </c>
      <c r="F736" s="23" t="str">
        <f t="shared" si="197"/>
        <v>Операции на органе зрения (уровень 3)</v>
      </c>
      <c r="G736" s="45">
        <v>60</v>
      </c>
      <c r="H736" s="45">
        <v>10</v>
      </c>
      <c r="I736" s="25">
        <f t="shared" si="194"/>
        <v>70</v>
      </c>
      <c r="J736" s="23">
        <f t="shared" si="198"/>
        <v>1.07</v>
      </c>
      <c r="K736" s="149">
        <f t="shared" si="199"/>
        <v>1</v>
      </c>
      <c r="L736" s="93">
        <f t="shared" si="200"/>
        <v>19162.63</v>
      </c>
      <c r="M736" s="93">
        <f t="shared" si="201"/>
        <v>1149757.8</v>
      </c>
      <c r="N736" s="93">
        <f t="shared" si="202"/>
        <v>191626.30000000002</v>
      </c>
      <c r="O736" s="93">
        <f t="shared" si="203"/>
        <v>1341384.1000000001</v>
      </c>
      <c r="P736" s="23" t="str">
        <f t="shared" si="204"/>
        <v>Офтальмология</v>
      </c>
      <c r="Q736" s="23">
        <f t="shared" si="205"/>
        <v>0.92</v>
      </c>
      <c r="R736" s="63" t="s">
        <v>268</v>
      </c>
      <c r="S736" s="23">
        <f t="shared" si="206"/>
        <v>74.900000000000006</v>
      </c>
    </row>
    <row r="737" spans="2:19" x14ac:dyDescent="0.25">
      <c r="B737" s="85">
        <v>150072</v>
      </c>
      <c r="C737" s="23" t="str">
        <f t="shared" si="195"/>
        <v>ФГБУ "СКММ центр МЗ РФ" (Беслан)</v>
      </c>
      <c r="D737" s="23" t="str">
        <f t="shared" si="196"/>
        <v>КС</v>
      </c>
      <c r="E737" s="61">
        <v>20171162</v>
      </c>
      <c r="F737" s="23" t="str">
        <f t="shared" si="197"/>
        <v>Операции на органе зрения (уровень 3)</v>
      </c>
      <c r="G737" s="51">
        <v>20</v>
      </c>
      <c r="H737" s="51">
        <v>10</v>
      </c>
      <c r="I737" s="25">
        <f t="shared" si="194"/>
        <v>30</v>
      </c>
      <c r="J737" s="23">
        <f t="shared" si="198"/>
        <v>1.07</v>
      </c>
      <c r="K737" s="149">
        <f t="shared" si="199"/>
        <v>1.4</v>
      </c>
      <c r="L737" s="93">
        <f t="shared" si="200"/>
        <v>26827.682000000001</v>
      </c>
      <c r="M737" s="93">
        <f t="shared" si="201"/>
        <v>536553.64</v>
      </c>
      <c r="N737" s="93">
        <f t="shared" si="202"/>
        <v>268276.82</v>
      </c>
      <c r="O737" s="93">
        <f t="shared" si="203"/>
        <v>804830.46</v>
      </c>
      <c r="P737" s="23" t="str">
        <f t="shared" si="204"/>
        <v>Офтальмология</v>
      </c>
      <c r="Q737" s="23">
        <f t="shared" si="205"/>
        <v>0.92</v>
      </c>
      <c r="R737" s="63" t="s">
        <v>268</v>
      </c>
      <c r="S737" s="23">
        <f t="shared" si="206"/>
        <v>32.1</v>
      </c>
    </row>
    <row r="738" spans="2:19" x14ac:dyDescent="0.25">
      <c r="B738" s="85">
        <v>150081</v>
      </c>
      <c r="C738" s="23" t="str">
        <f t="shared" si="195"/>
        <v xml:space="preserve">ГАУЗ  «Республиканская офтальмологическая больница» </v>
      </c>
      <c r="D738" s="23" t="str">
        <f t="shared" si="196"/>
        <v>КС</v>
      </c>
      <c r="E738" s="55">
        <v>20171163</v>
      </c>
      <c r="F738" s="23" t="str">
        <f t="shared" si="197"/>
        <v>Операции на органе зрения (уровень 4)</v>
      </c>
      <c r="G738" s="19">
        <v>350</v>
      </c>
      <c r="H738" s="19">
        <v>58</v>
      </c>
      <c r="I738" s="25">
        <f t="shared" si="194"/>
        <v>408</v>
      </c>
      <c r="J738" s="23">
        <f t="shared" si="198"/>
        <v>1.19</v>
      </c>
      <c r="K738" s="149">
        <f t="shared" si="199"/>
        <v>1</v>
      </c>
      <c r="L738" s="93">
        <f t="shared" si="200"/>
        <v>21311.71</v>
      </c>
      <c r="M738" s="93">
        <f t="shared" si="201"/>
        <v>7459098.5</v>
      </c>
      <c r="N738" s="93">
        <f t="shared" si="202"/>
        <v>1236079.18</v>
      </c>
      <c r="O738" s="93">
        <f t="shared" si="203"/>
        <v>8695177.6799999997</v>
      </c>
      <c r="P738" s="23" t="str">
        <f t="shared" si="204"/>
        <v>Офтальмология</v>
      </c>
      <c r="Q738" s="23">
        <f t="shared" si="205"/>
        <v>0.92</v>
      </c>
      <c r="R738" s="63" t="s">
        <v>268</v>
      </c>
      <c r="S738" s="23">
        <f t="shared" si="206"/>
        <v>485.52</v>
      </c>
    </row>
    <row r="739" spans="2:19" ht="18.75" x14ac:dyDescent="0.3">
      <c r="B739" s="85">
        <v>150002</v>
      </c>
      <c r="C739" s="23" t="str">
        <f t="shared" si="195"/>
        <v>ГБУЗ "РДКБ"</v>
      </c>
      <c r="D739" s="23" t="str">
        <f t="shared" si="196"/>
        <v>КС</v>
      </c>
      <c r="E739" s="55">
        <v>20171163</v>
      </c>
      <c r="F739" s="23" t="str">
        <f t="shared" si="197"/>
        <v>Операции на органе зрения (уровень 4)</v>
      </c>
      <c r="G739" s="45">
        <v>5</v>
      </c>
      <c r="H739" s="45">
        <v>1</v>
      </c>
      <c r="I739" s="25">
        <f t="shared" si="194"/>
        <v>6</v>
      </c>
      <c r="J739" s="23">
        <f t="shared" si="198"/>
        <v>1.19</v>
      </c>
      <c r="K739" s="149">
        <f t="shared" si="199"/>
        <v>1</v>
      </c>
      <c r="L739" s="93">
        <f t="shared" si="200"/>
        <v>21311.71</v>
      </c>
      <c r="M739" s="93">
        <f t="shared" si="201"/>
        <v>106558.54999999999</v>
      </c>
      <c r="N739" s="93">
        <f t="shared" si="202"/>
        <v>21311.71</v>
      </c>
      <c r="O739" s="93">
        <f t="shared" si="203"/>
        <v>127870.25999999998</v>
      </c>
      <c r="P739" s="23" t="str">
        <f t="shared" si="204"/>
        <v>Офтальмология</v>
      </c>
      <c r="Q739" s="23">
        <f t="shared" si="205"/>
        <v>0.92</v>
      </c>
      <c r="R739" s="63" t="s">
        <v>268</v>
      </c>
      <c r="S739" s="23">
        <f t="shared" si="206"/>
        <v>7.14</v>
      </c>
    </row>
    <row r="740" spans="2:19" x14ac:dyDescent="0.25">
      <c r="B740" s="85">
        <v>150072</v>
      </c>
      <c r="C740" s="23" t="str">
        <f t="shared" si="195"/>
        <v>ФГБУ "СКММ центр МЗ РФ" (Беслан)</v>
      </c>
      <c r="D740" s="23" t="str">
        <f t="shared" si="196"/>
        <v>КС</v>
      </c>
      <c r="E740" s="61">
        <v>20171163</v>
      </c>
      <c r="F740" s="23" t="str">
        <f t="shared" si="197"/>
        <v>Операции на органе зрения (уровень 4)</v>
      </c>
      <c r="G740" s="51">
        <v>10</v>
      </c>
      <c r="H740" s="51">
        <v>10</v>
      </c>
      <c r="I740" s="25">
        <f t="shared" si="194"/>
        <v>20</v>
      </c>
      <c r="J740" s="23">
        <f t="shared" si="198"/>
        <v>1.19</v>
      </c>
      <c r="K740" s="149">
        <f t="shared" si="199"/>
        <v>1.4</v>
      </c>
      <c r="L740" s="93">
        <f t="shared" si="200"/>
        <v>29836.394</v>
      </c>
      <c r="M740" s="93">
        <f t="shared" si="201"/>
        <v>298363.94</v>
      </c>
      <c r="N740" s="93">
        <f t="shared" si="202"/>
        <v>298363.94</v>
      </c>
      <c r="O740" s="93">
        <f t="shared" si="203"/>
        <v>596727.88</v>
      </c>
      <c r="P740" s="23" t="str">
        <f t="shared" si="204"/>
        <v>Офтальмология</v>
      </c>
      <c r="Q740" s="23">
        <f t="shared" si="205"/>
        <v>0.92</v>
      </c>
      <c r="R740" s="63" t="s">
        <v>268</v>
      </c>
      <c r="S740" s="23">
        <f t="shared" si="206"/>
        <v>23.799999999999997</v>
      </c>
    </row>
    <row r="741" spans="2:19" x14ac:dyDescent="0.25">
      <c r="B741" s="85">
        <v>150081</v>
      </c>
      <c r="C741" s="23" t="str">
        <f t="shared" si="195"/>
        <v xml:space="preserve">ГАУЗ  «Республиканская офтальмологическая больница» </v>
      </c>
      <c r="D741" s="23" t="str">
        <f t="shared" si="196"/>
        <v>КС</v>
      </c>
      <c r="E741" s="55">
        <v>20171164</v>
      </c>
      <c r="F741" s="23" t="str">
        <f t="shared" si="197"/>
        <v>Операции на органе зрения (уровень 5)</v>
      </c>
      <c r="G741" s="19">
        <v>230</v>
      </c>
      <c r="H741" s="19">
        <v>30</v>
      </c>
      <c r="I741" s="25">
        <f t="shared" si="194"/>
        <v>260</v>
      </c>
      <c r="J741" s="23">
        <f t="shared" si="198"/>
        <v>2.11</v>
      </c>
      <c r="K741" s="149">
        <f t="shared" si="199"/>
        <v>1</v>
      </c>
      <c r="L741" s="93">
        <f t="shared" si="200"/>
        <v>37787.99</v>
      </c>
      <c r="M741" s="93">
        <f t="shared" si="201"/>
        <v>8691237.6999999993</v>
      </c>
      <c r="N741" s="93">
        <f t="shared" si="202"/>
        <v>1133639.7</v>
      </c>
      <c r="O741" s="93">
        <f t="shared" si="203"/>
        <v>9824877.3999999985</v>
      </c>
      <c r="P741" s="23" t="str">
        <f t="shared" si="204"/>
        <v>Офтальмология</v>
      </c>
      <c r="Q741" s="23">
        <f t="shared" si="205"/>
        <v>0.92</v>
      </c>
      <c r="R741" s="63" t="s">
        <v>268</v>
      </c>
      <c r="S741" s="23">
        <f t="shared" si="206"/>
        <v>548.6</v>
      </c>
    </row>
    <row r="742" spans="2:19" ht="18.75" x14ac:dyDescent="0.3">
      <c r="B742" s="85">
        <v>150002</v>
      </c>
      <c r="C742" s="23" t="str">
        <f t="shared" si="195"/>
        <v>ГБУЗ "РДКБ"</v>
      </c>
      <c r="D742" s="23" t="str">
        <f t="shared" si="196"/>
        <v>КС</v>
      </c>
      <c r="E742" s="55">
        <v>20171164</v>
      </c>
      <c r="F742" s="23" t="str">
        <f t="shared" si="197"/>
        <v>Операции на органе зрения (уровень 5)</v>
      </c>
      <c r="G742" s="45">
        <v>4</v>
      </c>
      <c r="H742" s="45">
        <v>1</v>
      </c>
      <c r="I742" s="25">
        <f t="shared" si="194"/>
        <v>5</v>
      </c>
      <c r="J742" s="23">
        <f t="shared" si="198"/>
        <v>2.11</v>
      </c>
      <c r="K742" s="149">
        <f t="shared" si="199"/>
        <v>1</v>
      </c>
      <c r="L742" s="93">
        <f t="shared" si="200"/>
        <v>37787.99</v>
      </c>
      <c r="M742" s="93">
        <f t="shared" si="201"/>
        <v>151151.96</v>
      </c>
      <c r="N742" s="93">
        <f t="shared" si="202"/>
        <v>37787.99</v>
      </c>
      <c r="O742" s="93">
        <f t="shared" si="203"/>
        <v>188939.94999999998</v>
      </c>
      <c r="P742" s="23" t="str">
        <f t="shared" si="204"/>
        <v>Офтальмология</v>
      </c>
      <c r="Q742" s="23">
        <f t="shared" si="205"/>
        <v>0.92</v>
      </c>
      <c r="R742" s="63" t="s">
        <v>268</v>
      </c>
      <c r="S742" s="23">
        <f t="shared" si="206"/>
        <v>10.549999999999999</v>
      </c>
    </row>
    <row r="743" spans="2:19" x14ac:dyDescent="0.25">
      <c r="B743" s="85">
        <v>150081</v>
      </c>
      <c r="C743" s="23" t="str">
        <f t="shared" si="195"/>
        <v xml:space="preserve">ГАУЗ  «Республиканская офтальмологическая больница» </v>
      </c>
      <c r="D743" s="23" t="str">
        <f t="shared" si="196"/>
        <v>КС</v>
      </c>
      <c r="E743" s="55">
        <v>20171165</v>
      </c>
      <c r="F743" s="23" t="str">
        <f t="shared" si="197"/>
        <v>Операции на органе зрения (уровень 6)</v>
      </c>
      <c r="G743" s="19">
        <v>12</v>
      </c>
      <c r="H743" s="19">
        <v>0</v>
      </c>
      <c r="I743" s="25">
        <f t="shared" si="194"/>
        <v>12</v>
      </c>
      <c r="J743" s="23">
        <f t="shared" si="198"/>
        <v>2.33</v>
      </c>
      <c r="K743" s="149">
        <f t="shared" si="199"/>
        <v>1</v>
      </c>
      <c r="L743" s="93">
        <f t="shared" si="200"/>
        <v>41727.97</v>
      </c>
      <c r="M743" s="93">
        <f t="shared" si="201"/>
        <v>500735.64</v>
      </c>
      <c r="N743" s="93">
        <f t="shared" si="202"/>
        <v>0</v>
      </c>
      <c r="O743" s="93">
        <f t="shared" si="203"/>
        <v>500735.64</v>
      </c>
      <c r="P743" s="23" t="str">
        <f t="shared" si="204"/>
        <v>Офтальмология</v>
      </c>
      <c r="Q743" s="23">
        <f t="shared" si="205"/>
        <v>0.92</v>
      </c>
      <c r="R743" s="63" t="s">
        <v>268</v>
      </c>
      <c r="S743" s="23">
        <f t="shared" si="206"/>
        <v>27.96</v>
      </c>
    </row>
    <row r="744" spans="2:19" x14ac:dyDescent="0.25">
      <c r="B744" s="85">
        <v>150081</v>
      </c>
      <c r="C744" s="23" t="str">
        <f t="shared" si="195"/>
        <v xml:space="preserve">ГАУЗ  «Республиканская офтальмологическая больница» </v>
      </c>
      <c r="D744" s="23" t="str">
        <f t="shared" si="196"/>
        <v>КС</v>
      </c>
      <c r="E744" s="55">
        <v>20171166</v>
      </c>
      <c r="F744" s="23" t="str">
        <f t="shared" si="197"/>
        <v>Болезни глаза</v>
      </c>
      <c r="G744" s="19">
        <v>913</v>
      </c>
      <c r="H744" s="19">
        <v>180</v>
      </c>
      <c r="I744" s="25">
        <f t="shared" si="194"/>
        <v>1093</v>
      </c>
      <c r="J744" s="23">
        <f t="shared" si="198"/>
        <v>0.51</v>
      </c>
      <c r="K744" s="149">
        <f t="shared" si="199"/>
        <v>1</v>
      </c>
      <c r="L744" s="93">
        <f t="shared" si="200"/>
        <v>9133.59</v>
      </c>
      <c r="M744" s="93">
        <f t="shared" si="201"/>
        <v>8338967.6699999999</v>
      </c>
      <c r="N744" s="93">
        <f t="shared" si="202"/>
        <v>1644046.2</v>
      </c>
      <c r="O744" s="93">
        <f t="shared" si="203"/>
        <v>9983013.8699999992</v>
      </c>
      <c r="P744" s="23" t="str">
        <f t="shared" si="204"/>
        <v>Офтальмология</v>
      </c>
      <c r="Q744" s="23">
        <f t="shared" si="205"/>
        <v>0.92</v>
      </c>
      <c r="R744" s="63" t="s">
        <v>268</v>
      </c>
      <c r="S744" s="23">
        <f t="shared" si="206"/>
        <v>557.43000000000006</v>
      </c>
    </row>
    <row r="745" spans="2:19" ht="18.75" x14ac:dyDescent="0.3">
      <c r="B745" s="85">
        <v>150002</v>
      </c>
      <c r="C745" s="23" t="str">
        <f t="shared" si="195"/>
        <v>ГБУЗ "РДКБ"</v>
      </c>
      <c r="D745" s="23" t="str">
        <f t="shared" si="196"/>
        <v>КС</v>
      </c>
      <c r="E745" s="55">
        <v>20171166</v>
      </c>
      <c r="F745" s="23" t="str">
        <f t="shared" si="197"/>
        <v>Болезни глаза</v>
      </c>
      <c r="G745" s="45">
        <v>150</v>
      </c>
      <c r="H745" s="45">
        <v>50</v>
      </c>
      <c r="I745" s="25">
        <f t="shared" si="194"/>
        <v>200</v>
      </c>
      <c r="J745" s="23">
        <f t="shared" si="198"/>
        <v>0.51</v>
      </c>
      <c r="K745" s="149">
        <f t="shared" si="199"/>
        <v>1</v>
      </c>
      <c r="L745" s="93">
        <f t="shared" si="200"/>
        <v>9133.59</v>
      </c>
      <c r="M745" s="93">
        <f t="shared" si="201"/>
        <v>1370038.5</v>
      </c>
      <c r="N745" s="93">
        <f t="shared" si="202"/>
        <v>456679.5</v>
      </c>
      <c r="O745" s="93">
        <f t="shared" si="203"/>
        <v>1826718</v>
      </c>
      <c r="P745" s="23" t="str">
        <f t="shared" si="204"/>
        <v>Офтальмология</v>
      </c>
      <c r="Q745" s="23">
        <f t="shared" si="205"/>
        <v>0.92</v>
      </c>
      <c r="R745" s="63" t="s">
        <v>268</v>
      </c>
      <c r="S745" s="23">
        <f t="shared" si="206"/>
        <v>102</v>
      </c>
    </row>
    <row r="746" spans="2:19" ht="18.75" x14ac:dyDescent="0.3">
      <c r="B746" s="85">
        <v>150002</v>
      </c>
      <c r="C746" s="23" t="str">
        <f t="shared" si="195"/>
        <v>ГБУЗ "РДКБ"</v>
      </c>
      <c r="D746" s="23" t="str">
        <f t="shared" si="196"/>
        <v>КС</v>
      </c>
      <c r="E746" s="55">
        <v>20171166</v>
      </c>
      <c r="F746" s="23" t="str">
        <f t="shared" si="197"/>
        <v>Болезни глаза</v>
      </c>
      <c r="G746" s="45">
        <v>2</v>
      </c>
      <c r="H746" s="45">
        <v>1</v>
      </c>
      <c r="I746" s="25">
        <f t="shared" si="194"/>
        <v>3</v>
      </c>
      <c r="J746" s="23">
        <f t="shared" si="198"/>
        <v>0.51</v>
      </c>
      <c r="K746" s="149">
        <f t="shared" si="199"/>
        <v>1</v>
      </c>
      <c r="L746" s="93">
        <f t="shared" si="200"/>
        <v>9133.59</v>
      </c>
      <c r="M746" s="93">
        <f t="shared" si="201"/>
        <v>18267.18</v>
      </c>
      <c r="N746" s="93">
        <f t="shared" si="202"/>
        <v>9133.59</v>
      </c>
      <c r="O746" s="93">
        <f t="shared" si="203"/>
        <v>27400.77</v>
      </c>
      <c r="P746" s="23" t="str">
        <f t="shared" si="204"/>
        <v>Офтальмология</v>
      </c>
      <c r="Q746" s="23">
        <f t="shared" si="205"/>
        <v>0.92</v>
      </c>
      <c r="R746" s="63" t="s">
        <v>209</v>
      </c>
      <c r="S746" s="23">
        <f t="shared" si="206"/>
        <v>1.53</v>
      </c>
    </row>
    <row r="747" spans="2:19" x14ac:dyDescent="0.25">
      <c r="B747" s="85">
        <v>150072</v>
      </c>
      <c r="C747" s="23" t="str">
        <f t="shared" si="195"/>
        <v>ФГБУ "СКММ центр МЗ РФ" (Беслан)</v>
      </c>
      <c r="D747" s="23" t="str">
        <f t="shared" si="196"/>
        <v>КС</v>
      </c>
      <c r="E747" s="61">
        <v>20171166</v>
      </c>
      <c r="F747" s="23" t="str">
        <f t="shared" si="197"/>
        <v>Болезни глаза</v>
      </c>
      <c r="G747" s="51">
        <v>6</v>
      </c>
      <c r="H747" s="51">
        <v>4</v>
      </c>
      <c r="I747" s="25">
        <f t="shared" si="194"/>
        <v>10</v>
      </c>
      <c r="J747" s="23">
        <f t="shared" si="198"/>
        <v>0.51</v>
      </c>
      <c r="K747" s="149">
        <f t="shared" si="199"/>
        <v>1.4</v>
      </c>
      <c r="L747" s="93">
        <f t="shared" si="200"/>
        <v>12787.026</v>
      </c>
      <c r="M747" s="93">
        <f t="shared" si="201"/>
        <v>76722.156000000003</v>
      </c>
      <c r="N747" s="93">
        <f t="shared" si="202"/>
        <v>51148.103999999999</v>
      </c>
      <c r="O747" s="93">
        <f t="shared" si="203"/>
        <v>127870.26000000001</v>
      </c>
      <c r="P747" s="23" t="str">
        <f t="shared" si="204"/>
        <v>Офтальмология</v>
      </c>
      <c r="Q747" s="23">
        <f t="shared" si="205"/>
        <v>0.92</v>
      </c>
      <c r="R747" s="63" t="s">
        <v>268</v>
      </c>
      <c r="S747" s="23">
        <f t="shared" si="206"/>
        <v>5.0999999999999996</v>
      </c>
    </row>
    <row r="748" spans="2:19" x14ac:dyDescent="0.25">
      <c r="B748" s="85">
        <v>150081</v>
      </c>
      <c r="C748" s="23" t="str">
        <f t="shared" si="195"/>
        <v xml:space="preserve">ГАУЗ  «Республиканская офтальмологическая больница» </v>
      </c>
      <c r="D748" s="23" t="str">
        <f t="shared" si="196"/>
        <v>КС</v>
      </c>
      <c r="E748" s="55">
        <v>20171167</v>
      </c>
      <c r="F748" s="23" t="str">
        <f t="shared" si="197"/>
        <v>Травмы глаза</v>
      </c>
      <c r="G748" s="19">
        <v>51</v>
      </c>
      <c r="H748" s="19">
        <v>9</v>
      </c>
      <c r="I748" s="25">
        <f t="shared" si="194"/>
        <v>60</v>
      </c>
      <c r="J748" s="23">
        <f t="shared" si="198"/>
        <v>0.66</v>
      </c>
      <c r="K748" s="149">
        <f t="shared" si="199"/>
        <v>1</v>
      </c>
      <c r="L748" s="93">
        <f t="shared" si="200"/>
        <v>11819.94</v>
      </c>
      <c r="M748" s="93">
        <f t="shared" si="201"/>
        <v>602816.94000000006</v>
      </c>
      <c r="N748" s="93">
        <f t="shared" si="202"/>
        <v>106379.46</v>
      </c>
      <c r="O748" s="93">
        <f t="shared" si="203"/>
        <v>709196.4</v>
      </c>
      <c r="P748" s="23" t="str">
        <f t="shared" si="204"/>
        <v>Офтальмология</v>
      </c>
      <c r="Q748" s="23">
        <f t="shared" si="205"/>
        <v>0.92</v>
      </c>
      <c r="R748" s="63" t="s">
        <v>268</v>
      </c>
      <c r="S748" s="23">
        <f t="shared" si="206"/>
        <v>39.6</v>
      </c>
    </row>
    <row r="749" spans="2:19" ht="18.75" x14ac:dyDescent="0.3">
      <c r="B749" s="85">
        <v>150002</v>
      </c>
      <c r="C749" s="23" t="str">
        <f t="shared" si="195"/>
        <v>ГБУЗ "РДКБ"</v>
      </c>
      <c r="D749" s="23" t="str">
        <f t="shared" si="196"/>
        <v>КС</v>
      </c>
      <c r="E749" s="55">
        <v>20171167</v>
      </c>
      <c r="F749" s="23" t="str">
        <f t="shared" si="197"/>
        <v>Травмы глаза</v>
      </c>
      <c r="G749" s="45">
        <v>25</v>
      </c>
      <c r="H749" s="45">
        <v>5</v>
      </c>
      <c r="I749" s="25">
        <f t="shared" si="194"/>
        <v>30</v>
      </c>
      <c r="J749" s="23">
        <f t="shared" si="198"/>
        <v>0.66</v>
      </c>
      <c r="K749" s="149">
        <f t="shared" si="199"/>
        <v>1</v>
      </c>
      <c r="L749" s="93">
        <f t="shared" si="200"/>
        <v>11819.94</v>
      </c>
      <c r="M749" s="93">
        <f t="shared" si="201"/>
        <v>295498.5</v>
      </c>
      <c r="N749" s="93">
        <f t="shared" si="202"/>
        <v>59099.700000000004</v>
      </c>
      <c r="O749" s="93">
        <f t="shared" si="203"/>
        <v>354598.2</v>
      </c>
      <c r="P749" s="23" t="str">
        <f t="shared" si="204"/>
        <v>Офтальмология</v>
      </c>
      <c r="Q749" s="23">
        <f t="shared" si="205"/>
        <v>0.92</v>
      </c>
      <c r="R749" s="63" t="s">
        <v>268</v>
      </c>
      <c r="S749" s="23">
        <f t="shared" si="206"/>
        <v>19.8</v>
      </c>
    </row>
    <row r="750" spans="2:19" ht="18.75" x14ac:dyDescent="0.3">
      <c r="B750" s="85">
        <v>150002</v>
      </c>
      <c r="C750" s="23" t="str">
        <f t="shared" si="195"/>
        <v>ГБУЗ "РДКБ"</v>
      </c>
      <c r="D750" s="23" t="str">
        <f t="shared" si="196"/>
        <v>КС</v>
      </c>
      <c r="E750" s="55">
        <v>20171168</v>
      </c>
      <c r="F750" s="23" t="str">
        <f t="shared" si="197"/>
        <v>Нарушения всасывания, дети</v>
      </c>
      <c r="G750" s="45">
        <v>20</v>
      </c>
      <c r="H750" s="45">
        <v>5</v>
      </c>
      <c r="I750" s="25">
        <f t="shared" si="194"/>
        <v>25</v>
      </c>
      <c r="J750" s="23">
        <f t="shared" si="198"/>
        <v>1.1100000000000001</v>
      </c>
      <c r="K750" s="149">
        <f t="shared" si="199"/>
        <v>1</v>
      </c>
      <c r="L750" s="93">
        <f t="shared" si="200"/>
        <v>19878.990000000002</v>
      </c>
      <c r="M750" s="93">
        <f t="shared" si="201"/>
        <v>397579.80000000005</v>
      </c>
      <c r="N750" s="93">
        <f t="shared" si="202"/>
        <v>99394.950000000012</v>
      </c>
      <c r="O750" s="93">
        <f t="shared" si="203"/>
        <v>496974.75000000006</v>
      </c>
      <c r="P750" s="23" t="str">
        <f t="shared" si="204"/>
        <v>Педиатрия</v>
      </c>
      <c r="Q750" s="23">
        <f t="shared" si="205"/>
        <v>0.8</v>
      </c>
      <c r="R750" s="63" t="s">
        <v>107</v>
      </c>
      <c r="S750" s="23">
        <f t="shared" si="206"/>
        <v>27.750000000000004</v>
      </c>
    </row>
    <row r="751" spans="2:19" x14ac:dyDescent="0.25">
      <c r="B751" s="85">
        <v>150112</v>
      </c>
      <c r="C751" s="23" t="str">
        <f t="shared" si="195"/>
        <v>ГБУЗ "Моздокская ЦРБ"</v>
      </c>
      <c r="D751" s="23" t="str">
        <f t="shared" si="196"/>
        <v>КС</v>
      </c>
      <c r="E751" s="55">
        <v>20171169</v>
      </c>
      <c r="F751" s="23" t="str">
        <f t="shared" si="197"/>
        <v>Другие болезни органов пищеварения, дети</v>
      </c>
      <c r="G751" s="19">
        <v>35</v>
      </c>
      <c r="H751" s="19">
        <v>1</v>
      </c>
      <c r="I751" s="25">
        <f t="shared" si="194"/>
        <v>36</v>
      </c>
      <c r="J751" s="23">
        <f t="shared" si="198"/>
        <v>0.39</v>
      </c>
      <c r="K751" s="149">
        <f t="shared" si="199"/>
        <v>0.88</v>
      </c>
      <c r="L751" s="93">
        <f t="shared" si="200"/>
        <v>6146.3688000000002</v>
      </c>
      <c r="M751" s="93">
        <f t="shared" si="201"/>
        <v>215122.908</v>
      </c>
      <c r="N751" s="93">
        <f t="shared" si="202"/>
        <v>6146.3688000000002</v>
      </c>
      <c r="O751" s="93">
        <f t="shared" si="203"/>
        <v>221269.27679999999</v>
      </c>
      <c r="P751" s="23" t="str">
        <f t="shared" si="204"/>
        <v>Педиатрия</v>
      </c>
      <c r="Q751" s="23">
        <f t="shared" si="205"/>
        <v>0.8</v>
      </c>
      <c r="R751" s="63" t="s">
        <v>277</v>
      </c>
      <c r="S751" s="23">
        <f t="shared" si="206"/>
        <v>14.040000000000001</v>
      </c>
    </row>
    <row r="752" spans="2:19" ht="15.75" x14ac:dyDescent="0.25">
      <c r="B752" s="85">
        <v>150019</v>
      </c>
      <c r="C752" s="23" t="str">
        <f t="shared" si="195"/>
        <v>ГБУЗ "Дигорская ЦРБ"</v>
      </c>
      <c r="D752" s="23" t="str">
        <f t="shared" si="196"/>
        <v>КС</v>
      </c>
      <c r="E752" s="55">
        <v>20171169</v>
      </c>
      <c r="F752" s="23" t="str">
        <f t="shared" si="197"/>
        <v>Другие болезни органов пищеварения, дети</v>
      </c>
      <c r="G752" s="38">
        <v>10</v>
      </c>
      <c r="H752" s="38"/>
      <c r="I752" s="25">
        <f t="shared" si="194"/>
        <v>10</v>
      </c>
      <c r="J752" s="23">
        <f t="shared" si="198"/>
        <v>0.39</v>
      </c>
      <c r="K752" s="149">
        <f t="shared" si="199"/>
        <v>0.875</v>
      </c>
      <c r="L752" s="93">
        <f t="shared" si="200"/>
        <v>6111.44625</v>
      </c>
      <c r="M752" s="93">
        <f t="shared" si="201"/>
        <v>61114.462500000001</v>
      </c>
      <c r="N752" s="93">
        <f t="shared" si="202"/>
        <v>0</v>
      </c>
      <c r="O752" s="93">
        <f t="shared" si="203"/>
        <v>61114.462500000001</v>
      </c>
      <c r="P752" s="23" t="str">
        <f t="shared" si="204"/>
        <v>Педиатрия</v>
      </c>
      <c r="Q752" s="23">
        <f t="shared" si="205"/>
        <v>0.8</v>
      </c>
      <c r="R752" s="63" t="s">
        <v>153</v>
      </c>
      <c r="S752" s="23">
        <f t="shared" si="206"/>
        <v>3.9000000000000004</v>
      </c>
    </row>
    <row r="753" spans="2:19" x14ac:dyDescent="0.25">
      <c r="B753" s="85">
        <v>150012</v>
      </c>
      <c r="C753" s="23" t="str">
        <f t="shared" si="195"/>
        <v>ГБУЗ "Кировская ЦРБ"</v>
      </c>
      <c r="D753" s="23" t="str">
        <f t="shared" si="196"/>
        <v>КС</v>
      </c>
      <c r="E753" s="55">
        <v>20171169</v>
      </c>
      <c r="F753" s="23" t="str">
        <f t="shared" si="197"/>
        <v>Другие болезни органов пищеварения, дети</v>
      </c>
      <c r="G753" s="19">
        <v>29</v>
      </c>
      <c r="H753" s="19">
        <v>1</v>
      </c>
      <c r="I753" s="25">
        <f t="shared" si="194"/>
        <v>30</v>
      </c>
      <c r="J753" s="23">
        <f t="shared" si="198"/>
        <v>0.39</v>
      </c>
      <c r="K753" s="149">
        <f t="shared" si="199"/>
        <v>0.875</v>
      </c>
      <c r="L753" s="93">
        <f t="shared" si="200"/>
        <v>6111.44625</v>
      </c>
      <c r="M753" s="93">
        <f t="shared" si="201"/>
        <v>177231.94125</v>
      </c>
      <c r="N753" s="93">
        <f t="shared" si="202"/>
        <v>6111.44625</v>
      </c>
      <c r="O753" s="93">
        <f t="shared" si="203"/>
        <v>183343.38750000001</v>
      </c>
      <c r="P753" s="23" t="str">
        <f t="shared" si="204"/>
        <v>Педиатрия</v>
      </c>
      <c r="Q753" s="23">
        <f t="shared" si="205"/>
        <v>0.8</v>
      </c>
      <c r="R753" s="63" t="s">
        <v>277</v>
      </c>
      <c r="S753" s="23">
        <f t="shared" si="206"/>
        <v>11.700000000000001</v>
      </c>
    </row>
    <row r="754" spans="2:19" ht="18.75" x14ac:dyDescent="0.3">
      <c r="B754" s="85">
        <v>150002</v>
      </c>
      <c r="C754" s="23" t="str">
        <f t="shared" si="195"/>
        <v>ГБУЗ "РДКБ"</v>
      </c>
      <c r="D754" s="23" t="str">
        <f t="shared" si="196"/>
        <v>КС</v>
      </c>
      <c r="E754" s="55">
        <v>20171169</v>
      </c>
      <c r="F754" s="23" t="str">
        <f t="shared" si="197"/>
        <v>Другие болезни органов пищеварения, дети</v>
      </c>
      <c r="G754" s="45">
        <v>70</v>
      </c>
      <c r="H754" s="45">
        <v>30</v>
      </c>
      <c r="I754" s="25">
        <f t="shared" si="194"/>
        <v>100</v>
      </c>
      <c r="J754" s="23">
        <f t="shared" si="198"/>
        <v>0.39</v>
      </c>
      <c r="K754" s="149">
        <f t="shared" si="199"/>
        <v>1</v>
      </c>
      <c r="L754" s="93">
        <f t="shared" si="200"/>
        <v>6984.51</v>
      </c>
      <c r="M754" s="93">
        <f t="shared" si="201"/>
        <v>488915.7</v>
      </c>
      <c r="N754" s="93">
        <f t="shared" si="202"/>
        <v>209535.30000000002</v>
      </c>
      <c r="O754" s="93">
        <f t="shared" si="203"/>
        <v>698451</v>
      </c>
      <c r="P754" s="23" t="str">
        <f t="shared" si="204"/>
        <v>Педиатрия</v>
      </c>
      <c r="Q754" s="23">
        <f t="shared" si="205"/>
        <v>0.8</v>
      </c>
      <c r="R754" s="63" t="s">
        <v>107</v>
      </c>
      <c r="S754" s="23">
        <f t="shared" si="206"/>
        <v>39</v>
      </c>
    </row>
    <row r="755" spans="2:19" x14ac:dyDescent="0.25">
      <c r="B755" s="85">
        <v>150010</v>
      </c>
      <c r="C755" s="23" t="str">
        <f t="shared" si="195"/>
        <v>ГБУЗ "Ирафская ЦРБ"</v>
      </c>
      <c r="D755" s="23" t="str">
        <f t="shared" si="196"/>
        <v>КС</v>
      </c>
      <c r="E755" s="62">
        <v>20171169</v>
      </c>
      <c r="F755" s="23" t="str">
        <f t="shared" si="197"/>
        <v>Другие болезни органов пищеварения, дети</v>
      </c>
      <c r="G755" s="19">
        <v>31</v>
      </c>
      <c r="H755" s="19">
        <v>3</v>
      </c>
      <c r="I755" s="25">
        <f t="shared" si="194"/>
        <v>34</v>
      </c>
      <c r="J755" s="23">
        <f t="shared" si="198"/>
        <v>0.39</v>
      </c>
      <c r="K755" s="149">
        <f t="shared" si="199"/>
        <v>0.8</v>
      </c>
      <c r="L755" s="93">
        <f t="shared" si="200"/>
        <v>5587.6080000000011</v>
      </c>
      <c r="M755" s="93">
        <f t="shared" si="201"/>
        <v>173215.84800000003</v>
      </c>
      <c r="N755" s="93">
        <f t="shared" si="202"/>
        <v>16762.824000000004</v>
      </c>
      <c r="O755" s="93">
        <f t="shared" si="203"/>
        <v>189978.67200000002</v>
      </c>
      <c r="P755" s="23" t="str">
        <f t="shared" si="204"/>
        <v>Педиатрия</v>
      </c>
      <c r="Q755" s="23">
        <f t="shared" si="205"/>
        <v>0.8</v>
      </c>
      <c r="R755" s="63" t="s">
        <v>541</v>
      </c>
      <c r="S755" s="23">
        <f t="shared" si="206"/>
        <v>13.26</v>
      </c>
    </row>
    <row r="756" spans="2:19" ht="18.75" x14ac:dyDescent="0.3">
      <c r="B756" s="85">
        <v>150002</v>
      </c>
      <c r="C756" s="23" t="str">
        <f t="shared" si="195"/>
        <v>ГБУЗ "РДКБ"</v>
      </c>
      <c r="D756" s="23" t="str">
        <f t="shared" si="196"/>
        <v>КС</v>
      </c>
      <c r="E756" s="55">
        <v>20171170</v>
      </c>
      <c r="F756" s="23" t="str">
        <f t="shared" si="197"/>
        <v>Воспалительные артропатии, спондилопатии, дети</v>
      </c>
      <c r="G756" s="45">
        <v>30</v>
      </c>
      <c r="H756" s="45">
        <v>10</v>
      </c>
      <c r="I756" s="25">
        <f t="shared" si="194"/>
        <v>40</v>
      </c>
      <c r="J756" s="23">
        <f t="shared" si="198"/>
        <v>1.85</v>
      </c>
      <c r="K756" s="149">
        <f t="shared" si="199"/>
        <v>1</v>
      </c>
      <c r="L756" s="93">
        <f t="shared" si="200"/>
        <v>33131.65</v>
      </c>
      <c r="M756" s="93">
        <f t="shared" si="201"/>
        <v>993949.5</v>
      </c>
      <c r="N756" s="93">
        <f t="shared" si="202"/>
        <v>331316.5</v>
      </c>
      <c r="O756" s="93">
        <f t="shared" si="203"/>
        <v>1325266</v>
      </c>
      <c r="P756" s="23" t="str">
        <f t="shared" si="204"/>
        <v>Педиатрия</v>
      </c>
      <c r="Q756" s="23">
        <f t="shared" si="205"/>
        <v>0.8</v>
      </c>
      <c r="R756" s="63" t="s">
        <v>289</v>
      </c>
      <c r="S756" s="23">
        <f t="shared" si="206"/>
        <v>74</v>
      </c>
    </row>
    <row r="757" spans="2:19" ht="18.75" x14ac:dyDescent="0.3">
      <c r="B757" s="85">
        <v>150002</v>
      </c>
      <c r="C757" s="23" t="str">
        <f t="shared" si="195"/>
        <v>ГБУЗ "РДКБ"</v>
      </c>
      <c r="D757" s="23" t="str">
        <f t="shared" si="196"/>
        <v>КС</v>
      </c>
      <c r="E757" s="55">
        <v>20171171</v>
      </c>
      <c r="F757" s="23" t="str">
        <f t="shared" si="197"/>
        <v>Врожденные аномалии головного и спинного мозга, дети</v>
      </c>
      <c r="G757" s="45">
        <v>10</v>
      </c>
      <c r="H757" s="45">
        <v>5</v>
      </c>
      <c r="I757" s="25">
        <f t="shared" si="194"/>
        <v>15</v>
      </c>
      <c r="J757" s="23">
        <f t="shared" si="198"/>
        <v>2.12</v>
      </c>
      <c r="K757" s="149">
        <f t="shared" si="199"/>
        <v>1</v>
      </c>
      <c r="L757" s="93">
        <f t="shared" si="200"/>
        <v>37967.08</v>
      </c>
      <c r="M757" s="93">
        <f t="shared" si="201"/>
        <v>379670.80000000005</v>
      </c>
      <c r="N757" s="93">
        <f t="shared" si="202"/>
        <v>189835.40000000002</v>
      </c>
      <c r="O757" s="93">
        <f t="shared" si="203"/>
        <v>569506.20000000007</v>
      </c>
      <c r="P757" s="23" t="str">
        <f t="shared" si="204"/>
        <v>Педиатрия</v>
      </c>
      <c r="Q757" s="23">
        <f t="shared" si="205"/>
        <v>0.8</v>
      </c>
      <c r="R757" s="63" t="s">
        <v>196</v>
      </c>
      <c r="S757" s="23">
        <f t="shared" si="206"/>
        <v>31.8</v>
      </c>
    </row>
    <row r="758" spans="2:19" ht="18.75" x14ac:dyDescent="0.3">
      <c r="B758" s="85">
        <v>150002</v>
      </c>
      <c r="C758" s="23" t="str">
        <f t="shared" si="195"/>
        <v>ГБУЗ "РДКБ"</v>
      </c>
      <c r="D758" s="23" t="str">
        <f t="shared" si="196"/>
        <v>КС</v>
      </c>
      <c r="E758" s="55">
        <v>20171171</v>
      </c>
      <c r="F758" s="23" t="str">
        <f t="shared" si="197"/>
        <v>Врожденные аномалии головного и спинного мозга, дети</v>
      </c>
      <c r="G758" s="45">
        <v>5</v>
      </c>
      <c r="H758" s="45">
        <v>1</v>
      </c>
      <c r="I758" s="25">
        <f t="shared" si="194"/>
        <v>6</v>
      </c>
      <c r="J758" s="23">
        <f t="shared" si="198"/>
        <v>2.12</v>
      </c>
      <c r="K758" s="149">
        <f t="shared" si="199"/>
        <v>1</v>
      </c>
      <c r="L758" s="93">
        <f t="shared" si="200"/>
        <v>37967.08</v>
      </c>
      <c r="M758" s="93">
        <f t="shared" si="201"/>
        <v>189835.40000000002</v>
      </c>
      <c r="N758" s="93">
        <f t="shared" si="202"/>
        <v>37967.08</v>
      </c>
      <c r="O758" s="93">
        <f t="shared" si="203"/>
        <v>227802.48000000004</v>
      </c>
      <c r="P758" s="23" t="str">
        <f t="shared" si="204"/>
        <v>Педиатрия</v>
      </c>
      <c r="Q758" s="23">
        <f t="shared" si="205"/>
        <v>0.8</v>
      </c>
      <c r="R758" s="63" t="s">
        <v>178</v>
      </c>
      <c r="S758" s="23">
        <f t="shared" si="206"/>
        <v>12.72</v>
      </c>
    </row>
    <row r="759" spans="2:19" x14ac:dyDescent="0.25">
      <c r="B759" s="85">
        <v>150013</v>
      </c>
      <c r="C759" s="23" t="str">
        <f t="shared" si="195"/>
        <v>НУЗ "Узловая больница на ст. Владикавказ ОАО "РЖД"</v>
      </c>
      <c r="D759" s="23" t="str">
        <f t="shared" si="196"/>
        <v>КС</v>
      </c>
      <c r="E759" s="55">
        <v>20171172</v>
      </c>
      <c r="F759" s="23" t="str">
        <f t="shared" si="197"/>
        <v>Другие болезни органов дыхания</v>
      </c>
      <c r="G759" s="19">
        <v>15</v>
      </c>
      <c r="H759" s="19">
        <v>6</v>
      </c>
      <c r="I759" s="25">
        <f t="shared" si="194"/>
        <v>21</v>
      </c>
      <c r="J759" s="23">
        <f t="shared" si="198"/>
        <v>0.85</v>
      </c>
      <c r="K759" s="149">
        <f t="shared" si="199"/>
        <v>0.88</v>
      </c>
      <c r="L759" s="93">
        <f t="shared" si="200"/>
        <v>13395.932000000001</v>
      </c>
      <c r="M759" s="93">
        <f t="shared" si="201"/>
        <v>200938.98</v>
      </c>
      <c r="N759" s="93">
        <f t="shared" si="202"/>
        <v>80375.592000000004</v>
      </c>
      <c r="O759" s="93">
        <f t="shared" si="203"/>
        <v>281314.57200000004</v>
      </c>
      <c r="P759" s="23" t="str">
        <f t="shared" si="204"/>
        <v>Пульмонология</v>
      </c>
      <c r="Q759" s="23">
        <f t="shared" si="205"/>
        <v>1.31</v>
      </c>
      <c r="R759" s="63" t="s">
        <v>309</v>
      </c>
      <c r="S759" s="23">
        <f t="shared" si="206"/>
        <v>17.849999999999998</v>
      </c>
    </row>
    <row r="760" spans="2:19" ht="15.75" x14ac:dyDescent="0.25">
      <c r="B760" s="85">
        <v>150019</v>
      </c>
      <c r="C760" s="23" t="str">
        <f t="shared" si="195"/>
        <v>ГБУЗ "Дигорская ЦРБ"</v>
      </c>
      <c r="D760" s="23" t="str">
        <f t="shared" si="196"/>
        <v>КС</v>
      </c>
      <c r="E760" s="55">
        <v>20171172</v>
      </c>
      <c r="F760" s="23" t="str">
        <f t="shared" si="197"/>
        <v>Другие болезни органов дыхания</v>
      </c>
      <c r="G760" s="38">
        <v>8</v>
      </c>
      <c r="H760" s="38"/>
      <c r="I760" s="25">
        <f t="shared" si="194"/>
        <v>8</v>
      </c>
      <c r="J760" s="23">
        <f t="shared" si="198"/>
        <v>0.85</v>
      </c>
      <c r="K760" s="149">
        <f t="shared" si="199"/>
        <v>0.875</v>
      </c>
      <c r="L760" s="93">
        <f t="shared" si="200"/>
        <v>13319.81875</v>
      </c>
      <c r="M760" s="93">
        <f t="shared" si="201"/>
        <v>106558.55</v>
      </c>
      <c r="N760" s="93">
        <f t="shared" si="202"/>
        <v>0</v>
      </c>
      <c r="O760" s="93">
        <f t="shared" si="203"/>
        <v>106558.55</v>
      </c>
      <c r="P760" s="23" t="str">
        <f t="shared" si="204"/>
        <v>Пульмонология</v>
      </c>
      <c r="Q760" s="23">
        <f t="shared" si="205"/>
        <v>1.31</v>
      </c>
      <c r="R760" s="63" t="s">
        <v>309</v>
      </c>
      <c r="S760" s="23">
        <f t="shared" si="206"/>
        <v>6.8</v>
      </c>
    </row>
    <row r="761" spans="2:19" x14ac:dyDescent="0.25">
      <c r="B761" s="85">
        <v>150001</v>
      </c>
      <c r="C761" s="23" t="str">
        <f t="shared" si="195"/>
        <v>ГБУЗ "РКБ"</v>
      </c>
      <c r="D761" s="23" t="str">
        <f t="shared" si="196"/>
        <v>КС</v>
      </c>
      <c r="E761" s="55">
        <v>20171172</v>
      </c>
      <c r="F761" s="23" t="str">
        <f t="shared" si="197"/>
        <v>Другие болезни органов дыхания</v>
      </c>
      <c r="G761" s="19">
        <v>13</v>
      </c>
      <c r="H761" s="19">
        <v>4</v>
      </c>
      <c r="I761" s="25">
        <f t="shared" si="194"/>
        <v>17</v>
      </c>
      <c r="J761" s="23">
        <f t="shared" si="198"/>
        <v>0.85</v>
      </c>
      <c r="K761" s="149">
        <f t="shared" si="199"/>
        <v>1</v>
      </c>
      <c r="L761" s="93">
        <f t="shared" si="200"/>
        <v>15222.65</v>
      </c>
      <c r="M761" s="93">
        <f t="shared" si="201"/>
        <v>197894.44999999998</v>
      </c>
      <c r="N761" s="93">
        <f t="shared" si="202"/>
        <v>60890.6</v>
      </c>
      <c r="O761" s="93">
        <f t="shared" si="203"/>
        <v>258785.05</v>
      </c>
      <c r="P761" s="23" t="str">
        <f t="shared" si="204"/>
        <v>Пульмонология</v>
      </c>
      <c r="Q761" s="23">
        <f t="shared" si="205"/>
        <v>1.31</v>
      </c>
      <c r="R761" s="63" t="s">
        <v>282</v>
      </c>
      <c r="S761" s="23">
        <f t="shared" si="206"/>
        <v>14.45</v>
      </c>
    </row>
    <row r="762" spans="2:19" x14ac:dyDescent="0.25">
      <c r="B762" s="85">
        <v>150012</v>
      </c>
      <c r="C762" s="23" t="str">
        <f t="shared" si="195"/>
        <v>ГБУЗ "Кировская ЦРБ"</v>
      </c>
      <c r="D762" s="23" t="str">
        <f t="shared" si="196"/>
        <v>КС</v>
      </c>
      <c r="E762" s="55">
        <v>20171172</v>
      </c>
      <c r="F762" s="23" t="str">
        <f t="shared" si="197"/>
        <v>Другие болезни органов дыхания</v>
      </c>
      <c r="G762" s="19">
        <v>29</v>
      </c>
      <c r="H762" s="19">
        <v>1</v>
      </c>
      <c r="I762" s="25">
        <f t="shared" si="194"/>
        <v>30</v>
      </c>
      <c r="J762" s="23">
        <f t="shared" si="198"/>
        <v>0.85</v>
      </c>
      <c r="K762" s="149">
        <f t="shared" si="199"/>
        <v>0.875</v>
      </c>
      <c r="L762" s="93">
        <f t="shared" si="200"/>
        <v>13319.81875</v>
      </c>
      <c r="M762" s="93">
        <f t="shared" si="201"/>
        <v>386274.74375000002</v>
      </c>
      <c r="N762" s="93">
        <f t="shared" si="202"/>
        <v>13319.81875</v>
      </c>
      <c r="O762" s="93">
        <f t="shared" si="203"/>
        <v>399594.5625</v>
      </c>
      <c r="P762" s="23" t="str">
        <f t="shared" si="204"/>
        <v>Пульмонология</v>
      </c>
      <c r="Q762" s="23">
        <f t="shared" si="205"/>
        <v>1.31</v>
      </c>
      <c r="R762" s="63" t="s">
        <v>277</v>
      </c>
      <c r="S762" s="23">
        <f t="shared" si="206"/>
        <v>25.5</v>
      </c>
    </row>
    <row r="763" spans="2:19" ht="18.75" x14ac:dyDescent="0.3">
      <c r="B763" s="85">
        <v>150002</v>
      </c>
      <c r="C763" s="23" t="str">
        <f t="shared" si="195"/>
        <v>ГБУЗ "РДКБ"</v>
      </c>
      <c r="D763" s="23" t="str">
        <f t="shared" si="196"/>
        <v>КС</v>
      </c>
      <c r="E763" s="55">
        <v>20171172</v>
      </c>
      <c r="F763" s="23" t="str">
        <f t="shared" si="197"/>
        <v>Другие болезни органов дыхания</v>
      </c>
      <c r="G763" s="45">
        <v>68</v>
      </c>
      <c r="H763" s="45">
        <v>22</v>
      </c>
      <c r="I763" s="25">
        <f t="shared" si="194"/>
        <v>90</v>
      </c>
      <c r="J763" s="23">
        <f t="shared" si="198"/>
        <v>0.85</v>
      </c>
      <c r="K763" s="149">
        <f t="shared" si="199"/>
        <v>1</v>
      </c>
      <c r="L763" s="93">
        <f t="shared" si="200"/>
        <v>15222.65</v>
      </c>
      <c r="M763" s="93">
        <f t="shared" si="201"/>
        <v>1035140.2</v>
      </c>
      <c r="N763" s="93">
        <f t="shared" si="202"/>
        <v>334898.3</v>
      </c>
      <c r="O763" s="93">
        <f t="shared" si="203"/>
        <v>1370038.5</v>
      </c>
      <c r="P763" s="23" t="str">
        <f t="shared" si="204"/>
        <v>Пульмонология</v>
      </c>
      <c r="Q763" s="23">
        <f t="shared" si="205"/>
        <v>1.31</v>
      </c>
      <c r="R763" s="63" t="s">
        <v>282</v>
      </c>
      <c r="S763" s="23">
        <f t="shared" si="206"/>
        <v>76.5</v>
      </c>
    </row>
    <row r="764" spans="2:19" x14ac:dyDescent="0.25">
      <c r="B764" s="85">
        <v>150072</v>
      </c>
      <c r="C764" s="23" t="str">
        <f t="shared" si="195"/>
        <v>ФГБУ "СКММ центр МЗ РФ" (Беслан)</v>
      </c>
      <c r="D764" s="23" t="str">
        <f t="shared" si="196"/>
        <v>КС</v>
      </c>
      <c r="E764" s="59">
        <v>20171172</v>
      </c>
      <c r="F764" s="23" t="str">
        <f t="shared" si="197"/>
        <v>Другие болезни органов дыхания</v>
      </c>
      <c r="G764" s="48">
        <v>14</v>
      </c>
      <c r="H764" s="48">
        <v>5</v>
      </c>
      <c r="I764" s="25">
        <f t="shared" si="194"/>
        <v>19</v>
      </c>
      <c r="J764" s="23">
        <f t="shared" si="198"/>
        <v>0.85</v>
      </c>
      <c r="K764" s="149">
        <f t="shared" si="199"/>
        <v>1.4</v>
      </c>
      <c r="L764" s="93">
        <f t="shared" si="200"/>
        <v>21311.71</v>
      </c>
      <c r="M764" s="93">
        <f t="shared" si="201"/>
        <v>298363.94</v>
      </c>
      <c r="N764" s="93">
        <f t="shared" si="202"/>
        <v>106558.54999999999</v>
      </c>
      <c r="O764" s="93">
        <f t="shared" si="203"/>
        <v>404922.49</v>
      </c>
      <c r="P764" s="23" t="str">
        <f t="shared" si="204"/>
        <v>Пульмонология</v>
      </c>
      <c r="Q764" s="23">
        <f t="shared" si="205"/>
        <v>1.31</v>
      </c>
      <c r="R764" s="89" t="s">
        <v>282</v>
      </c>
      <c r="S764" s="23">
        <f t="shared" si="206"/>
        <v>16.149999999999999</v>
      </c>
    </row>
    <row r="765" spans="2:19" x14ac:dyDescent="0.25">
      <c r="B765" s="14">
        <v>150007</v>
      </c>
      <c r="C765" s="23" t="str">
        <f t="shared" si="195"/>
        <v>ГБУЗ "Алагирская ЦРБ"</v>
      </c>
      <c r="D765" s="23" t="str">
        <f t="shared" si="196"/>
        <v>КС</v>
      </c>
      <c r="E765" s="62">
        <v>20171172</v>
      </c>
      <c r="F765" s="23" t="str">
        <f t="shared" si="197"/>
        <v>Другие болезни органов дыхания</v>
      </c>
      <c r="G765" s="19">
        <v>300</v>
      </c>
      <c r="H765" s="19">
        <v>29</v>
      </c>
      <c r="I765" s="25">
        <f t="shared" ref="I765:I817" si="207">G765+H765</f>
        <v>329</v>
      </c>
      <c r="J765" s="23">
        <f t="shared" si="198"/>
        <v>0.85</v>
      </c>
      <c r="K765" s="149">
        <f t="shared" si="199"/>
        <v>0.875</v>
      </c>
      <c r="L765" s="93">
        <f t="shared" si="200"/>
        <v>13319.81875</v>
      </c>
      <c r="M765" s="93">
        <f t="shared" si="201"/>
        <v>3995945.625</v>
      </c>
      <c r="N765" s="93">
        <f t="shared" si="202"/>
        <v>386274.74375000002</v>
      </c>
      <c r="O765" s="93">
        <f t="shared" si="203"/>
        <v>4382220.3687500004</v>
      </c>
      <c r="P765" s="23" t="str">
        <f t="shared" si="204"/>
        <v>Пульмонология</v>
      </c>
      <c r="Q765" s="23">
        <f t="shared" si="205"/>
        <v>1.31</v>
      </c>
      <c r="R765" s="63" t="s">
        <v>277</v>
      </c>
      <c r="S765" s="23">
        <f t="shared" si="206"/>
        <v>279.64999999999998</v>
      </c>
    </row>
    <row r="766" spans="2:19" x14ac:dyDescent="0.25">
      <c r="B766" s="14">
        <v>150007</v>
      </c>
      <c r="C766" s="23" t="str">
        <f t="shared" si="195"/>
        <v>ГБУЗ "Алагирская ЦРБ"</v>
      </c>
      <c r="D766" s="23" t="str">
        <f t="shared" si="196"/>
        <v>КС</v>
      </c>
      <c r="E766" s="62">
        <v>20171172</v>
      </c>
      <c r="F766" s="23" t="str">
        <f t="shared" si="197"/>
        <v>Другие болезни органов дыхания</v>
      </c>
      <c r="G766" s="19">
        <v>120</v>
      </c>
      <c r="H766" s="19">
        <v>15</v>
      </c>
      <c r="I766" s="25">
        <f t="shared" si="207"/>
        <v>135</v>
      </c>
      <c r="J766" s="23">
        <f t="shared" si="198"/>
        <v>0.85</v>
      </c>
      <c r="K766" s="149">
        <f t="shared" si="199"/>
        <v>0.875</v>
      </c>
      <c r="L766" s="93">
        <f t="shared" si="200"/>
        <v>13319.81875</v>
      </c>
      <c r="M766" s="93">
        <f t="shared" si="201"/>
        <v>1598378.25</v>
      </c>
      <c r="N766" s="93">
        <f t="shared" si="202"/>
        <v>199797.28125</v>
      </c>
      <c r="O766" s="93">
        <f t="shared" si="203"/>
        <v>1798175.53125</v>
      </c>
      <c r="P766" s="23" t="str">
        <f t="shared" si="204"/>
        <v>Пульмонология</v>
      </c>
      <c r="Q766" s="23">
        <f t="shared" si="205"/>
        <v>1.31</v>
      </c>
      <c r="R766" s="63" t="s">
        <v>309</v>
      </c>
      <c r="S766" s="23">
        <f t="shared" si="206"/>
        <v>114.75</v>
      </c>
    </row>
    <row r="767" spans="2:19" x14ac:dyDescent="0.25">
      <c r="B767" s="14">
        <v>150014</v>
      </c>
      <c r="C767" s="23" t="str">
        <f t="shared" si="195"/>
        <v>ГБУЗ "Правобережная ЦРКБ"</v>
      </c>
      <c r="D767" s="23" t="str">
        <f t="shared" si="196"/>
        <v>КС</v>
      </c>
      <c r="E767" s="62">
        <v>20171172</v>
      </c>
      <c r="F767" s="23" t="str">
        <f t="shared" si="197"/>
        <v>Другие болезни органов дыхания</v>
      </c>
      <c r="G767" s="19">
        <v>3</v>
      </c>
      <c r="H767" s="19">
        <v>0</v>
      </c>
      <c r="I767" s="25">
        <f t="shared" si="207"/>
        <v>3</v>
      </c>
      <c r="J767" s="23">
        <f t="shared" si="198"/>
        <v>0.85</v>
      </c>
      <c r="K767" s="149">
        <f t="shared" si="199"/>
        <v>0.95099999999999996</v>
      </c>
      <c r="L767" s="93">
        <f t="shared" si="200"/>
        <v>14476.740149999998</v>
      </c>
      <c r="M767" s="93">
        <f t="shared" si="201"/>
        <v>43430.220449999993</v>
      </c>
      <c r="N767" s="93">
        <f t="shared" si="202"/>
        <v>0</v>
      </c>
      <c r="O767" s="93">
        <f t="shared" si="203"/>
        <v>43430.220449999993</v>
      </c>
      <c r="P767" s="23" t="str">
        <f t="shared" si="204"/>
        <v>Пульмонология</v>
      </c>
      <c r="Q767" s="23">
        <f t="shared" si="205"/>
        <v>1.31</v>
      </c>
      <c r="R767" s="63" t="s">
        <v>309</v>
      </c>
      <c r="S767" s="23">
        <f t="shared" si="206"/>
        <v>2.5499999999999998</v>
      </c>
    </row>
    <row r="768" spans="2:19" x14ac:dyDescent="0.25">
      <c r="B768" s="14">
        <v>150020</v>
      </c>
      <c r="C768" s="23" t="str">
        <f t="shared" si="195"/>
        <v>ГБУЗ "Республиканский центр пульмонологической помощи" МЗ РСО-А</v>
      </c>
      <c r="D768" s="23" t="str">
        <f t="shared" si="196"/>
        <v>КС</v>
      </c>
      <c r="E768" s="18">
        <v>20171172</v>
      </c>
      <c r="F768" s="23" t="str">
        <f t="shared" si="197"/>
        <v>Другие болезни органов дыхания</v>
      </c>
      <c r="G768" s="19">
        <v>1</v>
      </c>
      <c r="H768" s="19">
        <v>1</v>
      </c>
      <c r="I768" s="25">
        <f t="shared" si="207"/>
        <v>2</v>
      </c>
      <c r="J768" s="23">
        <f t="shared" si="198"/>
        <v>0.85</v>
      </c>
      <c r="K768" s="149">
        <f t="shared" si="199"/>
        <v>0.88</v>
      </c>
      <c r="L768" s="93">
        <f t="shared" si="200"/>
        <v>13395.932000000001</v>
      </c>
      <c r="M768" s="93">
        <f t="shared" si="201"/>
        <v>13395.932000000001</v>
      </c>
      <c r="N768" s="93">
        <f t="shared" si="202"/>
        <v>13395.932000000001</v>
      </c>
      <c r="O768" s="93">
        <f t="shared" si="203"/>
        <v>26791.864000000001</v>
      </c>
      <c r="P768" s="23" t="str">
        <f t="shared" si="204"/>
        <v>Пульмонология</v>
      </c>
      <c r="Q768" s="23">
        <f t="shared" si="205"/>
        <v>1.31</v>
      </c>
      <c r="R768" s="63" t="s">
        <v>282</v>
      </c>
      <c r="S768" s="23">
        <f t="shared" si="206"/>
        <v>1.7</v>
      </c>
    </row>
    <row r="769" spans="2:19" ht="18.75" x14ac:dyDescent="0.3">
      <c r="B769" s="85">
        <v>150002</v>
      </c>
      <c r="C769" s="23" t="str">
        <f t="shared" si="195"/>
        <v>ГБУЗ "РДКБ"</v>
      </c>
      <c r="D769" s="23" t="str">
        <f t="shared" si="196"/>
        <v>КС</v>
      </c>
      <c r="E769" s="55">
        <v>20171173</v>
      </c>
      <c r="F769" s="23" t="str">
        <f t="shared" si="197"/>
        <v>Интерстициальные болезни легких, врожденные аномалии развития легких, бронхо-легочная дисплазия, дети</v>
      </c>
      <c r="G769" s="45">
        <v>7</v>
      </c>
      <c r="H769" s="45">
        <v>3</v>
      </c>
      <c r="I769" s="25">
        <f t="shared" si="207"/>
        <v>10</v>
      </c>
      <c r="J769" s="23">
        <f t="shared" si="198"/>
        <v>2.48</v>
      </c>
      <c r="K769" s="149">
        <f t="shared" si="199"/>
        <v>1</v>
      </c>
      <c r="L769" s="93">
        <f t="shared" si="200"/>
        <v>44414.32</v>
      </c>
      <c r="M769" s="93">
        <f t="shared" si="201"/>
        <v>310900.24</v>
      </c>
      <c r="N769" s="93">
        <f t="shared" si="202"/>
        <v>133242.96</v>
      </c>
      <c r="O769" s="93">
        <f t="shared" si="203"/>
        <v>444143.19999999995</v>
      </c>
      <c r="P769" s="23" t="str">
        <f t="shared" si="204"/>
        <v>Пульмонология</v>
      </c>
      <c r="Q769" s="23">
        <f t="shared" si="205"/>
        <v>1.31</v>
      </c>
      <c r="R769" s="63" t="s">
        <v>282</v>
      </c>
      <c r="S769" s="23">
        <f t="shared" si="206"/>
        <v>24.8</v>
      </c>
    </row>
    <row r="770" spans="2:19" x14ac:dyDescent="0.25">
      <c r="B770" s="85">
        <v>150001</v>
      </c>
      <c r="C770" s="23" t="str">
        <f t="shared" si="195"/>
        <v>ГБУЗ "РКБ"</v>
      </c>
      <c r="D770" s="23" t="str">
        <f t="shared" si="196"/>
        <v>КС</v>
      </c>
      <c r="E770" s="55">
        <v>20171174</v>
      </c>
      <c r="F770" s="23" t="str">
        <f t="shared" si="197"/>
        <v>Доброкачественные новообразования, новообразования in situ органов дыхания, других и неуточненных органов грудной клетки</v>
      </c>
      <c r="G770" s="19">
        <v>27</v>
      </c>
      <c r="H770" s="19">
        <v>8</v>
      </c>
      <c r="I770" s="25">
        <f t="shared" si="207"/>
        <v>35</v>
      </c>
      <c r="J770" s="23">
        <f t="shared" si="198"/>
        <v>0.91</v>
      </c>
      <c r="K770" s="149">
        <f t="shared" si="199"/>
        <v>1</v>
      </c>
      <c r="L770" s="93">
        <f t="shared" si="200"/>
        <v>16297.19</v>
      </c>
      <c r="M770" s="93">
        <f t="shared" si="201"/>
        <v>440024.13</v>
      </c>
      <c r="N770" s="93">
        <f t="shared" si="202"/>
        <v>130377.52</v>
      </c>
      <c r="O770" s="93">
        <f t="shared" si="203"/>
        <v>570401.65</v>
      </c>
      <c r="P770" s="23" t="str">
        <f t="shared" si="204"/>
        <v>Пульмонология</v>
      </c>
      <c r="Q770" s="23">
        <f t="shared" si="205"/>
        <v>1.31</v>
      </c>
      <c r="R770" s="63" t="s">
        <v>282</v>
      </c>
      <c r="S770" s="23">
        <f t="shared" si="206"/>
        <v>31.85</v>
      </c>
    </row>
    <row r="771" spans="2:19" ht="18.75" x14ac:dyDescent="0.3">
      <c r="B771" s="85">
        <v>150002</v>
      </c>
      <c r="C771" s="23" t="str">
        <f t="shared" si="195"/>
        <v>ГБУЗ "РДКБ"</v>
      </c>
      <c r="D771" s="23" t="str">
        <f t="shared" si="196"/>
        <v>КС</v>
      </c>
      <c r="E771" s="55">
        <v>20171174</v>
      </c>
      <c r="F771" s="23" t="str">
        <f t="shared" si="197"/>
        <v>Доброкачественные новообразования, новообразования in situ органов дыхания, других и неуточненных органов грудной клетки</v>
      </c>
      <c r="G771" s="45">
        <v>10</v>
      </c>
      <c r="H771" s="45">
        <v>5</v>
      </c>
      <c r="I771" s="25">
        <f t="shared" si="207"/>
        <v>15</v>
      </c>
      <c r="J771" s="23">
        <f t="shared" si="198"/>
        <v>0.91</v>
      </c>
      <c r="K771" s="149">
        <f t="shared" si="199"/>
        <v>1</v>
      </c>
      <c r="L771" s="93">
        <f t="shared" si="200"/>
        <v>16297.19</v>
      </c>
      <c r="M771" s="93">
        <f t="shared" si="201"/>
        <v>162971.9</v>
      </c>
      <c r="N771" s="93">
        <f t="shared" si="202"/>
        <v>81485.95</v>
      </c>
      <c r="O771" s="93">
        <f t="shared" si="203"/>
        <v>244457.84999999998</v>
      </c>
      <c r="P771" s="23" t="str">
        <f t="shared" si="204"/>
        <v>Пульмонология</v>
      </c>
      <c r="Q771" s="23">
        <f t="shared" si="205"/>
        <v>1.31</v>
      </c>
      <c r="R771" s="63" t="s">
        <v>282</v>
      </c>
      <c r="S771" s="23">
        <f t="shared" si="206"/>
        <v>13.65</v>
      </c>
    </row>
    <row r="772" spans="2:19" x14ac:dyDescent="0.25">
      <c r="B772" s="85">
        <v>150072</v>
      </c>
      <c r="C772" s="23" t="str">
        <f t="shared" si="195"/>
        <v>ФГБУ "СКММ центр МЗ РФ" (Беслан)</v>
      </c>
      <c r="D772" s="23" t="str">
        <f t="shared" si="196"/>
        <v>КС</v>
      </c>
      <c r="E772" s="59">
        <v>20171174</v>
      </c>
      <c r="F772" s="23" t="str">
        <f t="shared" si="197"/>
        <v>Доброкачественные новообразования, новообразования in situ органов дыхания, других и неуточненных органов грудной клетки</v>
      </c>
      <c r="G772" s="48">
        <v>15</v>
      </c>
      <c r="H772" s="48">
        <v>8</v>
      </c>
      <c r="I772" s="25">
        <f t="shared" si="207"/>
        <v>23</v>
      </c>
      <c r="J772" s="23">
        <f t="shared" si="198"/>
        <v>0.91</v>
      </c>
      <c r="K772" s="149">
        <f t="shared" si="199"/>
        <v>1.4</v>
      </c>
      <c r="L772" s="93">
        <f t="shared" si="200"/>
        <v>22816.065999999999</v>
      </c>
      <c r="M772" s="93">
        <f t="shared" si="201"/>
        <v>342240.99</v>
      </c>
      <c r="N772" s="93">
        <f t="shared" si="202"/>
        <v>182528.52799999999</v>
      </c>
      <c r="O772" s="93">
        <f t="shared" si="203"/>
        <v>524769.51799999992</v>
      </c>
      <c r="P772" s="23" t="str">
        <f t="shared" si="204"/>
        <v>Пульмонология</v>
      </c>
      <c r="Q772" s="23">
        <f t="shared" si="205"/>
        <v>1.31</v>
      </c>
      <c r="R772" s="89" t="s">
        <v>282</v>
      </c>
      <c r="S772" s="23">
        <f t="shared" si="206"/>
        <v>20.93</v>
      </c>
    </row>
    <row r="773" spans="2:19" x14ac:dyDescent="0.25">
      <c r="B773" s="14">
        <v>150020</v>
      </c>
      <c r="C773" s="23" t="str">
        <f t="shared" si="195"/>
        <v>ГБУЗ "Республиканский центр пульмонологической помощи" МЗ РСО-А</v>
      </c>
      <c r="D773" s="23" t="str">
        <f t="shared" si="196"/>
        <v>КС</v>
      </c>
      <c r="E773" s="18">
        <v>20171174</v>
      </c>
      <c r="F773" s="23" t="str">
        <f t="shared" si="197"/>
        <v>Доброкачественные новообразования, новообразования in situ органов дыхания, других и неуточненных органов грудной клетки</v>
      </c>
      <c r="G773" s="19">
        <v>1</v>
      </c>
      <c r="H773" s="19">
        <v>0</v>
      </c>
      <c r="I773" s="25">
        <f t="shared" si="207"/>
        <v>1</v>
      </c>
      <c r="J773" s="23">
        <f t="shared" si="198"/>
        <v>0.91</v>
      </c>
      <c r="K773" s="149">
        <f t="shared" si="199"/>
        <v>0.88</v>
      </c>
      <c r="L773" s="93">
        <f t="shared" si="200"/>
        <v>14341.5272</v>
      </c>
      <c r="M773" s="93">
        <f t="shared" si="201"/>
        <v>14341.5272</v>
      </c>
      <c r="N773" s="93">
        <f t="shared" si="202"/>
        <v>0</v>
      </c>
      <c r="O773" s="93">
        <f t="shared" si="203"/>
        <v>14341.5272</v>
      </c>
      <c r="P773" s="23" t="str">
        <f t="shared" si="204"/>
        <v>Пульмонология</v>
      </c>
      <c r="Q773" s="23">
        <f t="shared" si="205"/>
        <v>1.31</v>
      </c>
      <c r="R773" s="63" t="s">
        <v>282</v>
      </c>
      <c r="S773" s="23">
        <f t="shared" si="206"/>
        <v>0.91</v>
      </c>
    </row>
    <row r="774" spans="2:19" x14ac:dyDescent="0.25">
      <c r="B774" s="85">
        <v>150013</v>
      </c>
      <c r="C774" s="23" t="str">
        <f t="shared" si="195"/>
        <v>НУЗ "Узловая больница на ст. Владикавказ ОАО "РЖД"</v>
      </c>
      <c r="D774" s="23" t="str">
        <f t="shared" si="196"/>
        <v>КС</v>
      </c>
      <c r="E774" s="55">
        <v>20171175</v>
      </c>
      <c r="F774" s="23" t="str">
        <f t="shared" si="197"/>
        <v>Пневмония, плеврит, другие болезни плевры</v>
      </c>
      <c r="G774" s="19">
        <v>15</v>
      </c>
      <c r="H774" s="19">
        <v>7</v>
      </c>
      <c r="I774" s="25">
        <f t="shared" si="207"/>
        <v>22</v>
      </c>
      <c r="J774" s="23">
        <f t="shared" si="198"/>
        <v>1.29</v>
      </c>
      <c r="K774" s="149">
        <f t="shared" si="199"/>
        <v>0.88</v>
      </c>
      <c r="L774" s="93">
        <f t="shared" si="200"/>
        <v>20330.2968</v>
      </c>
      <c r="M774" s="93">
        <f t="shared" si="201"/>
        <v>304954.45199999999</v>
      </c>
      <c r="N774" s="93">
        <f t="shared" si="202"/>
        <v>142312.07759999999</v>
      </c>
      <c r="O774" s="93">
        <f t="shared" si="203"/>
        <v>447266.52960000001</v>
      </c>
      <c r="P774" s="23" t="str">
        <f t="shared" si="204"/>
        <v>Пульмонология</v>
      </c>
      <c r="Q774" s="23">
        <f t="shared" si="205"/>
        <v>1.31</v>
      </c>
      <c r="R774" s="63" t="s">
        <v>309</v>
      </c>
      <c r="S774" s="23">
        <f t="shared" si="206"/>
        <v>28.380000000000003</v>
      </c>
    </row>
    <row r="775" spans="2:19" x14ac:dyDescent="0.25">
      <c r="B775" s="85">
        <v>150009</v>
      </c>
      <c r="C775" s="23" t="str">
        <f t="shared" si="195"/>
        <v>ГБУЗ "Ардонская ЦРБ"</v>
      </c>
      <c r="D775" s="23" t="str">
        <f t="shared" si="196"/>
        <v>КС</v>
      </c>
      <c r="E775" s="55">
        <v>20171175</v>
      </c>
      <c r="F775" s="23" t="str">
        <f t="shared" si="197"/>
        <v>Пневмония, плеврит, другие болезни плевры</v>
      </c>
      <c r="G775" s="19">
        <v>102</v>
      </c>
      <c r="H775" s="19">
        <v>8</v>
      </c>
      <c r="I775" s="25">
        <f t="shared" si="207"/>
        <v>110</v>
      </c>
      <c r="J775" s="23">
        <f t="shared" si="198"/>
        <v>1.29</v>
      </c>
      <c r="K775" s="149">
        <f t="shared" si="199"/>
        <v>0.95099999999999996</v>
      </c>
      <c r="L775" s="93">
        <f t="shared" si="200"/>
        <v>21970.582109999999</v>
      </c>
      <c r="M775" s="93">
        <f t="shared" si="201"/>
        <v>2240999.3752199998</v>
      </c>
      <c r="N775" s="93">
        <f t="shared" si="202"/>
        <v>175764.65687999999</v>
      </c>
      <c r="O775" s="93">
        <f t="shared" si="203"/>
        <v>2416764.0321</v>
      </c>
      <c r="P775" s="23" t="str">
        <f t="shared" si="204"/>
        <v>Пульмонология</v>
      </c>
      <c r="Q775" s="23">
        <f t="shared" si="205"/>
        <v>1.31</v>
      </c>
      <c r="R775" s="63" t="s">
        <v>309</v>
      </c>
      <c r="S775" s="23">
        <f t="shared" si="206"/>
        <v>141.9</v>
      </c>
    </row>
    <row r="776" spans="2:19" x14ac:dyDescent="0.25">
      <c r="B776" s="85">
        <v>150009</v>
      </c>
      <c r="C776" s="23" t="str">
        <f t="shared" si="195"/>
        <v>ГБУЗ "Ардонская ЦРБ"</v>
      </c>
      <c r="D776" s="23" t="str">
        <f t="shared" si="196"/>
        <v>КС</v>
      </c>
      <c r="E776" s="55">
        <v>20171175</v>
      </c>
      <c r="F776" s="23" t="str">
        <f t="shared" si="197"/>
        <v>Пневмония, плеврит, другие болезни плевры</v>
      </c>
      <c r="G776" s="19">
        <v>40</v>
      </c>
      <c r="H776" s="19"/>
      <c r="I776" s="25">
        <f t="shared" si="207"/>
        <v>40</v>
      </c>
      <c r="J776" s="23">
        <f t="shared" si="198"/>
        <v>1.29</v>
      </c>
      <c r="K776" s="149">
        <f t="shared" si="199"/>
        <v>0.95099999999999996</v>
      </c>
      <c r="L776" s="93">
        <f t="shared" si="200"/>
        <v>21970.582109999999</v>
      </c>
      <c r="M776" s="93">
        <f t="shared" si="201"/>
        <v>878823.2844</v>
      </c>
      <c r="N776" s="93">
        <f t="shared" si="202"/>
        <v>0</v>
      </c>
      <c r="O776" s="93">
        <f t="shared" si="203"/>
        <v>878823.2844</v>
      </c>
      <c r="P776" s="23" t="str">
        <f t="shared" si="204"/>
        <v>Пульмонология</v>
      </c>
      <c r="Q776" s="23">
        <f t="shared" si="205"/>
        <v>1.31</v>
      </c>
      <c r="R776" s="63" t="s">
        <v>277</v>
      </c>
      <c r="S776" s="23">
        <f t="shared" si="206"/>
        <v>51.6</v>
      </c>
    </row>
    <row r="777" spans="2:19" x14ac:dyDescent="0.25">
      <c r="B777" s="85">
        <v>150003</v>
      </c>
      <c r="C777" s="23" t="str">
        <f t="shared" si="195"/>
        <v>ГБУЗ "КБСП"</v>
      </c>
      <c r="D777" s="23" t="str">
        <f t="shared" si="196"/>
        <v>КС</v>
      </c>
      <c r="E777" s="87">
        <v>20171175</v>
      </c>
      <c r="F777" s="23" t="str">
        <f t="shared" si="197"/>
        <v>Пневмония, плеврит, другие болезни плевры</v>
      </c>
      <c r="G777" s="19">
        <v>14</v>
      </c>
      <c r="H777" s="19">
        <v>6</v>
      </c>
      <c r="I777" s="25">
        <f t="shared" si="207"/>
        <v>20</v>
      </c>
      <c r="J777" s="23">
        <f t="shared" si="198"/>
        <v>1.29</v>
      </c>
      <c r="K777" s="149">
        <f t="shared" si="199"/>
        <v>1.4</v>
      </c>
      <c r="L777" s="93">
        <f t="shared" si="200"/>
        <v>32343.653999999999</v>
      </c>
      <c r="M777" s="93">
        <f t="shared" si="201"/>
        <v>452811.15599999996</v>
      </c>
      <c r="N777" s="93">
        <f t="shared" si="202"/>
        <v>194061.924</v>
      </c>
      <c r="O777" s="93">
        <f t="shared" si="203"/>
        <v>646873.07999999996</v>
      </c>
      <c r="P777" s="23" t="str">
        <f t="shared" si="204"/>
        <v>Пульмонология</v>
      </c>
      <c r="Q777" s="23">
        <f t="shared" si="205"/>
        <v>1.31</v>
      </c>
      <c r="R777" s="63" t="s">
        <v>153</v>
      </c>
      <c r="S777" s="23">
        <f t="shared" si="206"/>
        <v>25.8</v>
      </c>
    </row>
    <row r="778" spans="2:19" x14ac:dyDescent="0.25">
      <c r="B778" s="85">
        <v>150003</v>
      </c>
      <c r="C778" s="23" t="str">
        <f t="shared" si="195"/>
        <v>ГБУЗ "КБСП"</v>
      </c>
      <c r="D778" s="23" t="str">
        <f t="shared" si="196"/>
        <v>КС</v>
      </c>
      <c r="E778" s="87">
        <v>20171175</v>
      </c>
      <c r="F778" s="23" t="str">
        <f t="shared" si="197"/>
        <v>Пневмония, плеврит, другие болезни плевры</v>
      </c>
      <c r="G778" s="19">
        <v>322</v>
      </c>
      <c r="H778" s="19">
        <v>138</v>
      </c>
      <c r="I778" s="25">
        <f t="shared" si="207"/>
        <v>460</v>
      </c>
      <c r="J778" s="23">
        <f t="shared" si="198"/>
        <v>1.29</v>
      </c>
      <c r="K778" s="149">
        <f t="shared" si="199"/>
        <v>1.4</v>
      </c>
      <c r="L778" s="93">
        <f t="shared" si="200"/>
        <v>32343.653999999999</v>
      </c>
      <c r="M778" s="93">
        <f t="shared" si="201"/>
        <v>10414656.588</v>
      </c>
      <c r="N778" s="93">
        <f t="shared" si="202"/>
        <v>4463424.2519999994</v>
      </c>
      <c r="O778" s="93">
        <f t="shared" si="203"/>
        <v>14878080.84</v>
      </c>
      <c r="P778" s="23" t="str">
        <f t="shared" si="204"/>
        <v>Пульмонология</v>
      </c>
      <c r="Q778" s="23">
        <f t="shared" si="205"/>
        <v>1.31</v>
      </c>
      <c r="R778" s="63" t="s">
        <v>309</v>
      </c>
      <c r="S778" s="23">
        <f t="shared" si="206"/>
        <v>593.4</v>
      </c>
    </row>
    <row r="779" spans="2:19" x14ac:dyDescent="0.25">
      <c r="B779" s="85">
        <v>150112</v>
      </c>
      <c r="C779" s="23" t="str">
        <f t="shared" si="195"/>
        <v>ГБУЗ "Моздокская ЦРБ"</v>
      </c>
      <c r="D779" s="23" t="str">
        <f t="shared" si="196"/>
        <v>КС</v>
      </c>
      <c r="E779" s="55">
        <v>20171175</v>
      </c>
      <c r="F779" s="23" t="str">
        <f t="shared" si="197"/>
        <v>Пневмония, плеврит, другие болезни плевры</v>
      </c>
      <c r="G779" s="36">
        <v>130</v>
      </c>
      <c r="H779" s="19">
        <v>2</v>
      </c>
      <c r="I779" s="25">
        <f t="shared" si="207"/>
        <v>132</v>
      </c>
      <c r="J779" s="23">
        <f t="shared" si="198"/>
        <v>1.29</v>
      </c>
      <c r="K779" s="149">
        <f t="shared" si="199"/>
        <v>0.88</v>
      </c>
      <c r="L779" s="93">
        <f t="shared" si="200"/>
        <v>20330.2968</v>
      </c>
      <c r="M779" s="93">
        <f t="shared" si="201"/>
        <v>2642938.5839999998</v>
      </c>
      <c r="N779" s="93">
        <f t="shared" si="202"/>
        <v>40660.5936</v>
      </c>
      <c r="O779" s="93">
        <f t="shared" si="203"/>
        <v>2683599.1775999996</v>
      </c>
      <c r="P779" s="23" t="str">
        <f t="shared" si="204"/>
        <v>Пульмонология</v>
      </c>
      <c r="Q779" s="23">
        <f t="shared" si="205"/>
        <v>1.31</v>
      </c>
      <c r="R779" s="63" t="s">
        <v>309</v>
      </c>
      <c r="S779" s="23">
        <f t="shared" si="206"/>
        <v>170.28</v>
      </c>
    </row>
    <row r="780" spans="2:19" x14ac:dyDescent="0.25">
      <c r="B780" s="85">
        <v>150112</v>
      </c>
      <c r="C780" s="23" t="str">
        <f t="shared" si="195"/>
        <v>ГБУЗ "Моздокская ЦРБ"</v>
      </c>
      <c r="D780" s="23" t="str">
        <f t="shared" si="196"/>
        <v>КС</v>
      </c>
      <c r="E780" s="55">
        <v>20171175</v>
      </c>
      <c r="F780" s="23" t="str">
        <f t="shared" si="197"/>
        <v>Пневмония, плеврит, другие болезни плевры</v>
      </c>
      <c r="G780" s="36">
        <v>230</v>
      </c>
      <c r="H780" s="19"/>
      <c r="I780" s="25">
        <f t="shared" si="207"/>
        <v>230</v>
      </c>
      <c r="J780" s="23">
        <f t="shared" si="198"/>
        <v>1.29</v>
      </c>
      <c r="K780" s="149">
        <f t="shared" si="199"/>
        <v>0.88</v>
      </c>
      <c r="L780" s="93">
        <f t="shared" si="200"/>
        <v>20330.2968</v>
      </c>
      <c r="M780" s="93">
        <f t="shared" si="201"/>
        <v>4675968.2640000004</v>
      </c>
      <c r="N780" s="93">
        <f t="shared" si="202"/>
        <v>0</v>
      </c>
      <c r="O780" s="93">
        <f t="shared" si="203"/>
        <v>4675968.2640000004</v>
      </c>
      <c r="P780" s="23" t="str">
        <f t="shared" si="204"/>
        <v>Пульмонология</v>
      </c>
      <c r="Q780" s="23">
        <f t="shared" si="205"/>
        <v>1.31</v>
      </c>
      <c r="R780" s="63" t="s">
        <v>277</v>
      </c>
      <c r="S780" s="23">
        <f t="shared" si="206"/>
        <v>296.7</v>
      </c>
    </row>
    <row r="781" spans="2:19" ht="15.75" x14ac:dyDescent="0.25">
      <c r="B781" s="85">
        <v>150019</v>
      </c>
      <c r="C781" s="23" t="str">
        <f t="shared" si="195"/>
        <v>ГБУЗ "Дигорская ЦРБ"</v>
      </c>
      <c r="D781" s="23" t="str">
        <f t="shared" si="196"/>
        <v>КС</v>
      </c>
      <c r="E781" s="55">
        <v>20171175</v>
      </c>
      <c r="F781" s="23" t="str">
        <f t="shared" si="197"/>
        <v>Пневмония, плеврит, другие болезни плевры</v>
      </c>
      <c r="G781" s="38">
        <v>7</v>
      </c>
      <c r="H781" s="38"/>
      <c r="I781" s="25">
        <f t="shared" si="207"/>
        <v>7</v>
      </c>
      <c r="J781" s="23">
        <f t="shared" si="198"/>
        <v>1.29</v>
      </c>
      <c r="K781" s="149">
        <f t="shared" si="199"/>
        <v>0.875</v>
      </c>
      <c r="L781" s="93">
        <f t="shared" si="200"/>
        <v>20214.783750000002</v>
      </c>
      <c r="M781" s="93">
        <f t="shared" si="201"/>
        <v>141503.48625000002</v>
      </c>
      <c r="N781" s="93">
        <f t="shared" si="202"/>
        <v>0</v>
      </c>
      <c r="O781" s="93">
        <f t="shared" si="203"/>
        <v>141503.48625000002</v>
      </c>
      <c r="P781" s="23" t="str">
        <f t="shared" si="204"/>
        <v>Пульмонология</v>
      </c>
      <c r="Q781" s="23">
        <f t="shared" si="205"/>
        <v>1.31</v>
      </c>
      <c r="R781" s="63" t="s">
        <v>277</v>
      </c>
      <c r="S781" s="23">
        <f t="shared" si="206"/>
        <v>9.0300000000000011</v>
      </c>
    </row>
    <row r="782" spans="2:19" ht="15.75" x14ac:dyDescent="0.25">
      <c r="B782" s="85">
        <v>150019</v>
      </c>
      <c r="C782" s="23" t="str">
        <f t="shared" si="195"/>
        <v>ГБУЗ "Дигорская ЦРБ"</v>
      </c>
      <c r="D782" s="23" t="str">
        <f t="shared" si="196"/>
        <v>КС</v>
      </c>
      <c r="E782" s="55">
        <v>20171175</v>
      </c>
      <c r="F782" s="23" t="str">
        <f t="shared" si="197"/>
        <v>Пневмония, плеврит, другие болезни плевры</v>
      </c>
      <c r="G782" s="38">
        <v>35</v>
      </c>
      <c r="H782" s="38"/>
      <c r="I782" s="25">
        <f t="shared" si="207"/>
        <v>35</v>
      </c>
      <c r="J782" s="23">
        <f t="shared" si="198"/>
        <v>1.29</v>
      </c>
      <c r="K782" s="149">
        <f t="shared" si="199"/>
        <v>0.875</v>
      </c>
      <c r="L782" s="93">
        <f t="shared" si="200"/>
        <v>20214.783750000002</v>
      </c>
      <c r="M782" s="93">
        <f t="shared" si="201"/>
        <v>707517.43125000014</v>
      </c>
      <c r="N782" s="93">
        <f t="shared" si="202"/>
        <v>0</v>
      </c>
      <c r="O782" s="93">
        <f t="shared" si="203"/>
        <v>707517.43125000014</v>
      </c>
      <c r="P782" s="23" t="str">
        <f t="shared" si="204"/>
        <v>Пульмонология</v>
      </c>
      <c r="Q782" s="23">
        <f t="shared" si="205"/>
        <v>1.31</v>
      </c>
      <c r="R782" s="63" t="s">
        <v>309</v>
      </c>
      <c r="S782" s="23">
        <f t="shared" si="206"/>
        <v>45.15</v>
      </c>
    </row>
    <row r="783" spans="2:19" x14ac:dyDescent="0.25">
      <c r="B783" s="85">
        <v>150001</v>
      </c>
      <c r="C783" s="23" t="str">
        <f t="shared" si="195"/>
        <v>ГБУЗ "РКБ"</v>
      </c>
      <c r="D783" s="23" t="str">
        <f t="shared" si="196"/>
        <v>КС</v>
      </c>
      <c r="E783" s="55">
        <v>20171175</v>
      </c>
      <c r="F783" s="23" t="str">
        <f t="shared" si="197"/>
        <v>Пневмония, плеврит, другие болезни плевры</v>
      </c>
      <c r="G783" s="19">
        <v>35</v>
      </c>
      <c r="H783" s="19">
        <v>10</v>
      </c>
      <c r="I783" s="25">
        <f t="shared" si="207"/>
        <v>45</v>
      </c>
      <c r="J783" s="23">
        <f t="shared" si="198"/>
        <v>1.29</v>
      </c>
      <c r="K783" s="149">
        <f t="shared" si="199"/>
        <v>1</v>
      </c>
      <c r="L783" s="93">
        <f t="shared" si="200"/>
        <v>23102.61</v>
      </c>
      <c r="M783" s="93">
        <f t="shared" si="201"/>
        <v>808591.35</v>
      </c>
      <c r="N783" s="93">
        <f t="shared" si="202"/>
        <v>231026.1</v>
      </c>
      <c r="O783" s="93">
        <f t="shared" si="203"/>
        <v>1039617.45</v>
      </c>
      <c r="P783" s="23" t="str">
        <f t="shared" si="204"/>
        <v>Пульмонология</v>
      </c>
      <c r="Q783" s="23">
        <f t="shared" si="205"/>
        <v>1.31</v>
      </c>
      <c r="R783" s="63" t="s">
        <v>282</v>
      </c>
      <c r="S783" s="23">
        <f t="shared" si="206"/>
        <v>58.050000000000004</v>
      </c>
    </row>
    <row r="784" spans="2:19" x14ac:dyDescent="0.25">
      <c r="B784" s="85">
        <v>150048</v>
      </c>
      <c r="C784" s="23" t="str">
        <f t="shared" si="195"/>
        <v>ФКУЗ "МСЧ МВД России по РСО-А"</v>
      </c>
      <c r="D784" s="23" t="str">
        <f t="shared" si="196"/>
        <v>КС</v>
      </c>
      <c r="E784" s="55">
        <v>20171175</v>
      </c>
      <c r="F784" s="23" t="str">
        <f t="shared" si="197"/>
        <v>Пневмония, плеврит, другие болезни плевры</v>
      </c>
      <c r="G784" s="19">
        <v>30</v>
      </c>
      <c r="H784" s="19">
        <v>20</v>
      </c>
      <c r="I784" s="25">
        <f t="shared" si="207"/>
        <v>50</v>
      </c>
      <c r="J784" s="23">
        <f t="shared" si="198"/>
        <v>1.29</v>
      </c>
      <c r="K784" s="149">
        <f t="shared" si="199"/>
        <v>0.7</v>
      </c>
      <c r="L784" s="93">
        <f t="shared" si="200"/>
        <v>16171.826999999999</v>
      </c>
      <c r="M784" s="93">
        <f t="shared" si="201"/>
        <v>485154.81</v>
      </c>
      <c r="N784" s="93">
        <f t="shared" si="202"/>
        <v>323436.53999999998</v>
      </c>
      <c r="O784" s="93">
        <f t="shared" si="203"/>
        <v>808591.35</v>
      </c>
      <c r="P784" s="23" t="str">
        <f t="shared" si="204"/>
        <v>Пульмонология</v>
      </c>
      <c r="Q784" s="23">
        <f t="shared" si="205"/>
        <v>1.31</v>
      </c>
      <c r="R784" s="63" t="s">
        <v>536</v>
      </c>
      <c r="S784" s="23">
        <f t="shared" si="206"/>
        <v>64.5</v>
      </c>
    </row>
    <row r="785" spans="2:19" x14ac:dyDescent="0.25">
      <c r="B785" s="85">
        <v>150015</v>
      </c>
      <c r="C785" s="23" t="str">
        <f t="shared" si="195"/>
        <v>ФГБОУ ВО  СОГМА МЗ</v>
      </c>
      <c r="D785" s="23" t="str">
        <f t="shared" si="196"/>
        <v>КС</v>
      </c>
      <c r="E785" s="41">
        <v>20171175</v>
      </c>
      <c r="F785" s="23" t="str">
        <f t="shared" si="197"/>
        <v>Пневмония, плеврит, другие болезни плевры</v>
      </c>
      <c r="G785" s="39">
        <v>53</v>
      </c>
      <c r="H785" s="39">
        <v>12</v>
      </c>
      <c r="I785" s="25">
        <f t="shared" si="207"/>
        <v>65</v>
      </c>
      <c r="J785" s="23">
        <f t="shared" si="198"/>
        <v>1.29</v>
      </c>
      <c r="K785" s="149">
        <f t="shared" si="199"/>
        <v>1.4</v>
      </c>
      <c r="L785" s="93">
        <f t="shared" si="200"/>
        <v>32343.653999999999</v>
      </c>
      <c r="M785" s="93">
        <f t="shared" si="201"/>
        <v>1714213.662</v>
      </c>
      <c r="N785" s="93">
        <f t="shared" si="202"/>
        <v>388123.848</v>
      </c>
      <c r="O785" s="93">
        <f t="shared" si="203"/>
        <v>2102337.5099999998</v>
      </c>
      <c r="P785" s="23" t="str">
        <f t="shared" si="204"/>
        <v>Пульмонология</v>
      </c>
      <c r="Q785" s="23">
        <f t="shared" si="205"/>
        <v>1.31</v>
      </c>
      <c r="R785" s="114" t="s">
        <v>309</v>
      </c>
      <c r="S785" s="23">
        <f t="shared" si="206"/>
        <v>83.850000000000009</v>
      </c>
    </row>
    <row r="786" spans="2:19" x14ac:dyDescent="0.25">
      <c r="B786" s="85">
        <v>150012</v>
      </c>
      <c r="C786" s="23" t="str">
        <f t="shared" si="195"/>
        <v>ГБУЗ "Кировская ЦРБ"</v>
      </c>
      <c r="D786" s="23" t="str">
        <f t="shared" si="196"/>
        <v>КС</v>
      </c>
      <c r="E786" s="55">
        <v>20171175</v>
      </c>
      <c r="F786" s="23" t="str">
        <f t="shared" si="197"/>
        <v>Пневмония, плеврит, другие болезни плевры</v>
      </c>
      <c r="G786" s="19">
        <v>67</v>
      </c>
      <c r="H786" s="19">
        <v>2</v>
      </c>
      <c r="I786" s="25">
        <f t="shared" si="207"/>
        <v>69</v>
      </c>
      <c r="J786" s="23">
        <f t="shared" si="198"/>
        <v>1.29</v>
      </c>
      <c r="K786" s="149">
        <f t="shared" si="199"/>
        <v>0.875</v>
      </c>
      <c r="L786" s="93">
        <f t="shared" si="200"/>
        <v>20214.783750000002</v>
      </c>
      <c r="M786" s="93">
        <f t="shared" si="201"/>
        <v>1354390.5112500002</v>
      </c>
      <c r="N786" s="93">
        <f t="shared" si="202"/>
        <v>40429.567500000005</v>
      </c>
      <c r="O786" s="93">
        <f t="shared" si="203"/>
        <v>1394820.0787500003</v>
      </c>
      <c r="P786" s="23" t="str">
        <f t="shared" si="204"/>
        <v>Пульмонология</v>
      </c>
      <c r="Q786" s="23">
        <f t="shared" si="205"/>
        <v>1.31</v>
      </c>
      <c r="R786" s="63" t="s">
        <v>309</v>
      </c>
      <c r="S786" s="23">
        <f t="shared" si="206"/>
        <v>89.01</v>
      </c>
    </row>
    <row r="787" spans="2:19" x14ac:dyDescent="0.25">
      <c r="B787" s="85">
        <v>150012</v>
      </c>
      <c r="C787" s="23" t="str">
        <f t="shared" si="195"/>
        <v>ГБУЗ "Кировская ЦРБ"</v>
      </c>
      <c r="D787" s="23" t="str">
        <f t="shared" si="196"/>
        <v>КС</v>
      </c>
      <c r="E787" s="55">
        <v>20171175</v>
      </c>
      <c r="F787" s="23" t="str">
        <f t="shared" si="197"/>
        <v>Пневмония, плеврит, другие болезни плевры</v>
      </c>
      <c r="G787" s="19">
        <v>29</v>
      </c>
      <c r="H787" s="19">
        <v>1</v>
      </c>
      <c r="I787" s="25">
        <f t="shared" si="207"/>
        <v>30</v>
      </c>
      <c r="J787" s="23">
        <f t="shared" si="198"/>
        <v>1.29</v>
      </c>
      <c r="K787" s="149">
        <f t="shared" si="199"/>
        <v>0.875</v>
      </c>
      <c r="L787" s="93">
        <f t="shared" si="200"/>
        <v>20214.783750000002</v>
      </c>
      <c r="M787" s="93">
        <f t="shared" si="201"/>
        <v>586228.72875000001</v>
      </c>
      <c r="N787" s="93">
        <f t="shared" si="202"/>
        <v>20214.783750000002</v>
      </c>
      <c r="O787" s="93">
        <f t="shared" si="203"/>
        <v>606443.51249999995</v>
      </c>
      <c r="P787" s="23" t="str">
        <f t="shared" si="204"/>
        <v>Пульмонология</v>
      </c>
      <c r="Q787" s="23">
        <f t="shared" si="205"/>
        <v>1.31</v>
      </c>
      <c r="R787" s="63" t="s">
        <v>277</v>
      </c>
      <c r="S787" s="23">
        <f t="shared" si="206"/>
        <v>38.700000000000003</v>
      </c>
    </row>
    <row r="788" spans="2:19" ht="18.75" x14ac:dyDescent="0.3">
      <c r="B788" s="85">
        <v>150002</v>
      </c>
      <c r="C788" s="23" t="str">
        <f t="shared" si="195"/>
        <v>ГБУЗ "РДКБ"</v>
      </c>
      <c r="D788" s="23" t="str">
        <f t="shared" si="196"/>
        <v>КС</v>
      </c>
      <c r="E788" s="55">
        <v>20171175</v>
      </c>
      <c r="F788" s="23" t="str">
        <f t="shared" si="197"/>
        <v>Пневмония, плеврит, другие болезни плевры</v>
      </c>
      <c r="G788" s="45">
        <v>10</v>
      </c>
      <c r="H788" s="45">
        <v>3</v>
      </c>
      <c r="I788" s="25">
        <f t="shared" si="207"/>
        <v>13</v>
      </c>
      <c r="J788" s="23">
        <f t="shared" si="198"/>
        <v>1.29</v>
      </c>
      <c r="K788" s="149">
        <f t="shared" si="199"/>
        <v>1</v>
      </c>
      <c r="L788" s="93">
        <f t="shared" si="200"/>
        <v>23102.61</v>
      </c>
      <c r="M788" s="93">
        <f t="shared" si="201"/>
        <v>231026.1</v>
      </c>
      <c r="N788" s="93">
        <f t="shared" si="202"/>
        <v>69307.83</v>
      </c>
      <c r="O788" s="93">
        <f t="shared" si="203"/>
        <v>300333.93</v>
      </c>
      <c r="P788" s="23" t="str">
        <f t="shared" si="204"/>
        <v>Пульмонология</v>
      </c>
      <c r="Q788" s="23">
        <f t="shared" si="205"/>
        <v>1.31</v>
      </c>
      <c r="R788" s="63" t="s">
        <v>282</v>
      </c>
      <c r="S788" s="23">
        <f t="shared" si="206"/>
        <v>16.77</v>
      </c>
    </row>
    <row r="789" spans="2:19" ht="18.75" x14ac:dyDescent="0.3">
      <c r="B789" s="85">
        <v>150002</v>
      </c>
      <c r="C789" s="23" t="str">
        <f t="shared" si="195"/>
        <v>ГБУЗ "РДКБ"</v>
      </c>
      <c r="D789" s="23" t="str">
        <f t="shared" si="196"/>
        <v>КС</v>
      </c>
      <c r="E789" s="55">
        <v>20171175</v>
      </c>
      <c r="F789" s="23" t="str">
        <f t="shared" si="197"/>
        <v>Пневмония, плеврит, другие болезни плевры</v>
      </c>
      <c r="G789" s="45">
        <v>3</v>
      </c>
      <c r="H789" s="45">
        <v>1</v>
      </c>
      <c r="I789" s="25">
        <f t="shared" si="207"/>
        <v>4</v>
      </c>
      <c r="J789" s="23">
        <f t="shared" si="198"/>
        <v>1.29</v>
      </c>
      <c r="K789" s="149">
        <f t="shared" si="199"/>
        <v>1</v>
      </c>
      <c r="L789" s="93">
        <f t="shared" si="200"/>
        <v>23102.61</v>
      </c>
      <c r="M789" s="93">
        <f t="shared" si="201"/>
        <v>69307.83</v>
      </c>
      <c r="N789" s="93">
        <f t="shared" si="202"/>
        <v>23102.61</v>
      </c>
      <c r="O789" s="93">
        <f t="shared" si="203"/>
        <v>92410.44</v>
      </c>
      <c r="P789" s="23" t="str">
        <f t="shared" si="204"/>
        <v>Пульмонология</v>
      </c>
      <c r="Q789" s="23">
        <f t="shared" si="205"/>
        <v>1.31</v>
      </c>
      <c r="R789" s="63" t="s">
        <v>209</v>
      </c>
      <c r="S789" s="23">
        <f t="shared" si="206"/>
        <v>5.16</v>
      </c>
    </row>
    <row r="790" spans="2:19" ht="18.75" x14ac:dyDescent="0.3">
      <c r="B790" s="85">
        <v>150002</v>
      </c>
      <c r="C790" s="23" t="str">
        <f t="shared" si="195"/>
        <v>ГБУЗ "РДКБ"</v>
      </c>
      <c r="D790" s="23" t="str">
        <f t="shared" si="196"/>
        <v>КС</v>
      </c>
      <c r="E790" s="55">
        <v>20171175</v>
      </c>
      <c r="F790" s="23" t="str">
        <f t="shared" si="197"/>
        <v>Пневмония, плеврит, другие болезни плевры</v>
      </c>
      <c r="G790" s="45">
        <v>150</v>
      </c>
      <c r="H790" s="45">
        <v>80</v>
      </c>
      <c r="I790" s="25">
        <f t="shared" si="207"/>
        <v>230</v>
      </c>
      <c r="J790" s="23">
        <f t="shared" si="198"/>
        <v>1.29</v>
      </c>
      <c r="K790" s="149">
        <f t="shared" si="199"/>
        <v>1</v>
      </c>
      <c r="L790" s="93">
        <f t="shared" si="200"/>
        <v>23102.61</v>
      </c>
      <c r="M790" s="93">
        <f t="shared" si="201"/>
        <v>3465391.5</v>
      </c>
      <c r="N790" s="93">
        <f t="shared" si="202"/>
        <v>1848208.8</v>
      </c>
      <c r="O790" s="93">
        <f t="shared" si="203"/>
        <v>5313600.3</v>
      </c>
      <c r="P790" s="23" t="str">
        <f t="shared" si="204"/>
        <v>Пульмонология</v>
      </c>
      <c r="Q790" s="23">
        <f t="shared" si="205"/>
        <v>1.31</v>
      </c>
      <c r="R790" s="63" t="s">
        <v>153</v>
      </c>
      <c r="S790" s="23">
        <f t="shared" si="206"/>
        <v>296.7</v>
      </c>
    </row>
    <row r="791" spans="2:19" ht="18.75" x14ac:dyDescent="0.3">
      <c r="B791" s="85">
        <v>150002</v>
      </c>
      <c r="C791" s="23" t="str">
        <f t="shared" si="195"/>
        <v>ГБУЗ "РДКБ"</v>
      </c>
      <c r="D791" s="23" t="str">
        <f t="shared" si="196"/>
        <v>КС</v>
      </c>
      <c r="E791" s="55">
        <v>20171175</v>
      </c>
      <c r="F791" s="23" t="str">
        <f t="shared" si="197"/>
        <v>Пневмония, плеврит, другие болезни плевры</v>
      </c>
      <c r="G791" s="45">
        <v>10</v>
      </c>
      <c r="H791" s="45">
        <v>5</v>
      </c>
      <c r="I791" s="25">
        <f t="shared" si="207"/>
        <v>15</v>
      </c>
      <c r="J791" s="23">
        <f t="shared" si="198"/>
        <v>1.29</v>
      </c>
      <c r="K791" s="149">
        <f t="shared" si="199"/>
        <v>1</v>
      </c>
      <c r="L791" s="93">
        <f t="shared" si="200"/>
        <v>23102.61</v>
      </c>
      <c r="M791" s="93">
        <f t="shared" si="201"/>
        <v>231026.1</v>
      </c>
      <c r="N791" s="93">
        <f t="shared" si="202"/>
        <v>115513.05</v>
      </c>
      <c r="O791" s="93">
        <f t="shared" si="203"/>
        <v>346539.15</v>
      </c>
      <c r="P791" s="23" t="str">
        <f t="shared" si="204"/>
        <v>Пульмонология</v>
      </c>
      <c r="Q791" s="23">
        <f t="shared" si="205"/>
        <v>1.31</v>
      </c>
      <c r="R791" s="63" t="s">
        <v>140</v>
      </c>
      <c r="S791" s="23">
        <f t="shared" si="206"/>
        <v>19.350000000000001</v>
      </c>
    </row>
    <row r="792" spans="2:19" x14ac:dyDescent="0.25">
      <c r="B792" s="85">
        <v>150072</v>
      </c>
      <c r="C792" s="23" t="str">
        <f t="shared" ref="C792:C817" si="208">IF(B792&gt;0,VLOOKUP(B792,LPU,2,0),"")</f>
        <v>ФГБУ "СКММ центр МЗ РФ" (Беслан)</v>
      </c>
      <c r="D792" s="23" t="str">
        <f t="shared" ref="D792:D817" si="209">IF(E792&gt;0,VLOOKUP(E792,KSG,6,0),"")</f>
        <v>КС</v>
      </c>
      <c r="E792" s="59">
        <v>20171175</v>
      </c>
      <c r="F792" s="23" t="str">
        <f t="shared" ref="F792:F817" si="210">IF(E792&gt;0,VLOOKUP(E792,KSG,2,0),"")</f>
        <v>Пневмония, плеврит, другие болезни плевры</v>
      </c>
      <c r="G792" s="48">
        <v>35</v>
      </c>
      <c r="H792" s="48">
        <v>15</v>
      </c>
      <c r="I792" s="25">
        <f t="shared" si="207"/>
        <v>50</v>
      </c>
      <c r="J792" s="23">
        <f t="shared" ref="J792:J817" si="211">IF(E792&gt;0,VLOOKUP(E792,KSG,3,0),"")</f>
        <v>1.29</v>
      </c>
      <c r="K792" s="149">
        <f t="shared" ref="K792:K817" si="212">IF(VLOOKUP(E792,KSG,7,0)=1,IF(D792="КС",VLOOKUP(B792,LPU,3,0),VLOOKUP(B792,LPU,4,0)),1)</f>
        <v>1.4</v>
      </c>
      <c r="L792" s="93">
        <f t="shared" ref="L792:L817" si="213">IF(D792="КС",K792*J792*$D$2,K792*J792*$D$3)</f>
        <v>32343.653999999999</v>
      </c>
      <c r="M792" s="93">
        <f t="shared" ref="M792:M817" si="214">L792*G792</f>
        <v>1132027.8899999999</v>
      </c>
      <c r="N792" s="93">
        <f t="shared" ref="N792:N817" si="215">L792*H792</f>
        <v>485154.81</v>
      </c>
      <c r="O792" s="93">
        <f t="shared" ref="O792:O817" si="216">M792+N792</f>
        <v>1617182.7</v>
      </c>
      <c r="P792" s="23" t="str">
        <f t="shared" ref="P792:P817" si="217">IF(E792&gt;0,VLOOKUP(E792,KSG,4,0),"")</f>
        <v>Пульмонология</v>
      </c>
      <c r="Q792" s="23">
        <f t="shared" ref="Q792:Q817" si="218">IF(E792&gt;0,VLOOKUP(E792,KSG,5,0),"")</f>
        <v>1.31</v>
      </c>
      <c r="R792" s="89" t="s">
        <v>282</v>
      </c>
      <c r="S792" s="23">
        <f t="shared" ref="S792:S817" si="219">I792*J792</f>
        <v>64.5</v>
      </c>
    </row>
    <row r="793" spans="2:19" x14ac:dyDescent="0.25">
      <c r="B793" s="85">
        <v>150010</v>
      </c>
      <c r="C793" s="23" t="str">
        <f t="shared" si="208"/>
        <v>ГБУЗ "Ирафская ЦРБ"</v>
      </c>
      <c r="D793" s="23" t="str">
        <f t="shared" si="209"/>
        <v>КС</v>
      </c>
      <c r="E793" s="62">
        <v>20171175</v>
      </c>
      <c r="F793" s="23" t="str">
        <f t="shared" si="210"/>
        <v>Пневмония, плеврит, другие болезни плевры</v>
      </c>
      <c r="G793" s="19">
        <v>15</v>
      </c>
      <c r="H793" s="19">
        <v>1</v>
      </c>
      <c r="I793" s="25">
        <f t="shared" si="207"/>
        <v>16</v>
      </c>
      <c r="J793" s="23">
        <f t="shared" si="211"/>
        <v>1.29</v>
      </c>
      <c r="K793" s="149">
        <f t="shared" si="212"/>
        <v>0.8</v>
      </c>
      <c r="L793" s="93">
        <f t="shared" si="213"/>
        <v>18482.088</v>
      </c>
      <c r="M793" s="93">
        <f t="shared" si="214"/>
        <v>277231.32</v>
      </c>
      <c r="N793" s="93">
        <f t="shared" si="215"/>
        <v>18482.088</v>
      </c>
      <c r="O793" s="93">
        <f t="shared" si="216"/>
        <v>295713.408</v>
      </c>
      <c r="P793" s="23" t="str">
        <f t="shared" si="217"/>
        <v>Пульмонология</v>
      </c>
      <c r="Q793" s="23">
        <f t="shared" si="218"/>
        <v>1.31</v>
      </c>
      <c r="R793" s="63" t="s">
        <v>309</v>
      </c>
      <c r="S793" s="23">
        <f t="shared" si="219"/>
        <v>20.64</v>
      </c>
    </row>
    <row r="794" spans="2:19" x14ac:dyDescent="0.25">
      <c r="B794" s="14">
        <v>150007</v>
      </c>
      <c r="C794" s="23" t="str">
        <f t="shared" si="208"/>
        <v>ГБУЗ "Алагирская ЦРБ"</v>
      </c>
      <c r="D794" s="23" t="str">
        <f t="shared" si="209"/>
        <v>КС</v>
      </c>
      <c r="E794" s="62">
        <v>20171175</v>
      </c>
      <c r="F794" s="23" t="str">
        <f t="shared" si="210"/>
        <v>Пневмония, плеврит, другие болезни плевры</v>
      </c>
      <c r="G794" s="19">
        <v>51</v>
      </c>
      <c r="H794" s="19">
        <v>10</v>
      </c>
      <c r="I794" s="25">
        <f t="shared" si="207"/>
        <v>61</v>
      </c>
      <c r="J794" s="23">
        <f t="shared" si="211"/>
        <v>1.29</v>
      </c>
      <c r="K794" s="149">
        <f t="shared" si="212"/>
        <v>0.875</v>
      </c>
      <c r="L794" s="93">
        <f t="shared" si="213"/>
        <v>20214.783750000002</v>
      </c>
      <c r="M794" s="93">
        <f t="shared" si="214"/>
        <v>1030953.9712500002</v>
      </c>
      <c r="N794" s="93">
        <f t="shared" si="215"/>
        <v>202147.83750000002</v>
      </c>
      <c r="O794" s="93">
        <f t="shared" si="216"/>
        <v>1233101.8087500003</v>
      </c>
      <c r="P794" s="23" t="str">
        <f t="shared" si="217"/>
        <v>Пульмонология</v>
      </c>
      <c r="Q794" s="23">
        <f t="shared" si="218"/>
        <v>1.31</v>
      </c>
      <c r="R794" s="63" t="s">
        <v>277</v>
      </c>
      <c r="S794" s="23">
        <f t="shared" si="219"/>
        <v>78.69</v>
      </c>
    </row>
    <row r="795" spans="2:19" x14ac:dyDescent="0.25">
      <c r="B795" s="14">
        <v>150007</v>
      </c>
      <c r="C795" s="23" t="str">
        <f t="shared" si="208"/>
        <v>ГБУЗ "Алагирская ЦРБ"</v>
      </c>
      <c r="D795" s="23" t="str">
        <f t="shared" si="209"/>
        <v>КС</v>
      </c>
      <c r="E795" s="62">
        <v>20171175</v>
      </c>
      <c r="F795" s="23" t="str">
        <f t="shared" si="210"/>
        <v>Пневмония, плеврит, другие болезни плевры</v>
      </c>
      <c r="G795" s="19">
        <v>80</v>
      </c>
      <c r="H795" s="19">
        <v>5</v>
      </c>
      <c r="I795" s="25">
        <f t="shared" si="207"/>
        <v>85</v>
      </c>
      <c r="J795" s="23">
        <f t="shared" si="211"/>
        <v>1.29</v>
      </c>
      <c r="K795" s="149">
        <f t="shared" si="212"/>
        <v>0.875</v>
      </c>
      <c r="L795" s="93">
        <f t="shared" si="213"/>
        <v>20214.783750000002</v>
      </c>
      <c r="M795" s="93">
        <f t="shared" si="214"/>
        <v>1617182.7000000002</v>
      </c>
      <c r="N795" s="93">
        <f t="shared" si="215"/>
        <v>101073.91875000001</v>
      </c>
      <c r="O795" s="93">
        <f t="shared" si="216"/>
        <v>1718256.6187500001</v>
      </c>
      <c r="P795" s="23" t="str">
        <f t="shared" si="217"/>
        <v>Пульмонология</v>
      </c>
      <c r="Q795" s="23">
        <f t="shared" si="218"/>
        <v>1.31</v>
      </c>
      <c r="R795" s="63" t="s">
        <v>309</v>
      </c>
      <c r="S795" s="23">
        <f t="shared" si="219"/>
        <v>109.65</v>
      </c>
    </row>
    <row r="796" spans="2:19" x14ac:dyDescent="0.25">
      <c r="B796" s="14">
        <v>150014</v>
      </c>
      <c r="C796" s="23" t="str">
        <f t="shared" si="208"/>
        <v>ГБУЗ "Правобережная ЦРКБ"</v>
      </c>
      <c r="D796" s="23" t="str">
        <f t="shared" si="209"/>
        <v>КС</v>
      </c>
      <c r="E796" s="62">
        <v>20171175</v>
      </c>
      <c r="F796" s="23" t="str">
        <f t="shared" si="210"/>
        <v>Пневмония, плеврит, другие болезни плевры</v>
      </c>
      <c r="G796" s="19">
        <v>19</v>
      </c>
      <c r="H796" s="19">
        <v>1</v>
      </c>
      <c r="I796" s="25">
        <f t="shared" si="207"/>
        <v>20</v>
      </c>
      <c r="J796" s="23">
        <f t="shared" si="211"/>
        <v>1.29</v>
      </c>
      <c r="K796" s="149">
        <f t="shared" si="212"/>
        <v>0.95099999999999996</v>
      </c>
      <c r="L796" s="93">
        <f t="shared" si="213"/>
        <v>21970.582109999999</v>
      </c>
      <c r="M796" s="93">
        <f t="shared" si="214"/>
        <v>417441.06008999998</v>
      </c>
      <c r="N796" s="93">
        <f t="shared" si="215"/>
        <v>21970.582109999999</v>
      </c>
      <c r="O796" s="93">
        <f t="shared" si="216"/>
        <v>439411.6422</v>
      </c>
      <c r="P796" s="23" t="str">
        <f t="shared" si="217"/>
        <v>Пульмонология</v>
      </c>
      <c r="Q796" s="23">
        <f t="shared" si="218"/>
        <v>1.31</v>
      </c>
      <c r="R796" s="63" t="s">
        <v>277</v>
      </c>
      <c r="S796" s="23">
        <f t="shared" si="219"/>
        <v>25.8</v>
      </c>
    </row>
    <row r="797" spans="2:19" x14ac:dyDescent="0.25">
      <c r="B797" s="14">
        <v>150014</v>
      </c>
      <c r="C797" s="23" t="str">
        <f t="shared" si="208"/>
        <v>ГБУЗ "Правобережная ЦРКБ"</v>
      </c>
      <c r="D797" s="23" t="str">
        <f t="shared" si="209"/>
        <v>КС</v>
      </c>
      <c r="E797" s="62">
        <v>20171175</v>
      </c>
      <c r="F797" s="23" t="str">
        <f t="shared" si="210"/>
        <v>Пневмония, плеврит, другие болезни плевры</v>
      </c>
      <c r="G797" s="19">
        <v>81</v>
      </c>
      <c r="H797" s="19">
        <v>4</v>
      </c>
      <c r="I797" s="25">
        <f t="shared" si="207"/>
        <v>85</v>
      </c>
      <c r="J797" s="23">
        <f t="shared" si="211"/>
        <v>1.29</v>
      </c>
      <c r="K797" s="149">
        <f t="shared" si="212"/>
        <v>0.95099999999999996</v>
      </c>
      <c r="L797" s="93">
        <f t="shared" si="213"/>
        <v>21970.582109999999</v>
      </c>
      <c r="M797" s="93">
        <f t="shared" si="214"/>
        <v>1779617.1509099999</v>
      </c>
      <c r="N797" s="93">
        <f t="shared" si="215"/>
        <v>87882.328439999997</v>
      </c>
      <c r="O797" s="93">
        <f t="shared" si="216"/>
        <v>1867499.4793499999</v>
      </c>
      <c r="P797" s="23" t="str">
        <f t="shared" si="217"/>
        <v>Пульмонология</v>
      </c>
      <c r="Q797" s="23">
        <f t="shared" si="218"/>
        <v>1.31</v>
      </c>
      <c r="R797" s="63" t="s">
        <v>309</v>
      </c>
      <c r="S797" s="23">
        <f t="shared" si="219"/>
        <v>109.65</v>
      </c>
    </row>
    <row r="798" spans="2:19" x14ac:dyDescent="0.25">
      <c r="B798" s="14">
        <v>150020</v>
      </c>
      <c r="C798" s="23" t="str">
        <f t="shared" si="208"/>
        <v>ГБУЗ "Республиканский центр пульмонологической помощи" МЗ РСО-А</v>
      </c>
      <c r="D798" s="23" t="str">
        <f t="shared" si="209"/>
        <v>КС</v>
      </c>
      <c r="E798" s="18">
        <v>20171175</v>
      </c>
      <c r="F798" s="23" t="str">
        <f t="shared" si="210"/>
        <v>Пневмония, плеврит, другие болезни плевры</v>
      </c>
      <c r="G798" s="19">
        <v>15</v>
      </c>
      <c r="H798" s="19">
        <v>5</v>
      </c>
      <c r="I798" s="25">
        <f t="shared" si="207"/>
        <v>20</v>
      </c>
      <c r="J798" s="23">
        <f t="shared" si="211"/>
        <v>1.29</v>
      </c>
      <c r="K798" s="149">
        <f t="shared" si="212"/>
        <v>0.88</v>
      </c>
      <c r="L798" s="93">
        <f t="shared" si="213"/>
        <v>20330.2968</v>
      </c>
      <c r="M798" s="93">
        <f t="shared" si="214"/>
        <v>304954.45199999999</v>
      </c>
      <c r="N798" s="93">
        <f t="shared" si="215"/>
        <v>101651.484</v>
      </c>
      <c r="O798" s="93">
        <f t="shared" si="216"/>
        <v>406605.93599999999</v>
      </c>
      <c r="P798" s="23" t="str">
        <f t="shared" si="217"/>
        <v>Пульмонология</v>
      </c>
      <c r="Q798" s="23">
        <f t="shared" si="218"/>
        <v>1.31</v>
      </c>
      <c r="R798" s="63" t="s">
        <v>282</v>
      </c>
      <c r="S798" s="23">
        <f t="shared" si="219"/>
        <v>25.8</v>
      </c>
    </row>
    <row r="799" spans="2:19" x14ac:dyDescent="0.25">
      <c r="B799" s="85">
        <v>150013</v>
      </c>
      <c r="C799" s="23" t="str">
        <f t="shared" si="208"/>
        <v>НУЗ "Узловая больница на ст. Владикавказ ОАО "РЖД"</v>
      </c>
      <c r="D799" s="23" t="str">
        <f t="shared" si="209"/>
        <v>КС</v>
      </c>
      <c r="E799" s="55">
        <v>20171176</v>
      </c>
      <c r="F799" s="23" t="str">
        <f t="shared" si="210"/>
        <v>Астма, взрослые</v>
      </c>
      <c r="G799" s="19">
        <v>4</v>
      </c>
      <c r="H799" s="19">
        <v>2</v>
      </c>
      <c r="I799" s="25">
        <f t="shared" si="207"/>
        <v>6</v>
      </c>
      <c r="J799" s="23">
        <f t="shared" si="211"/>
        <v>1.1100000000000001</v>
      </c>
      <c r="K799" s="149">
        <f t="shared" si="212"/>
        <v>0.88</v>
      </c>
      <c r="L799" s="93">
        <f t="shared" si="213"/>
        <v>17493.511200000001</v>
      </c>
      <c r="M799" s="93">
        <f t="shared" si="214"/>
        <v>69974.044800000003</v>
      </c>
      <c r="N799" s="93">
        <f t="shared" si="215"/>
        <v>34987.022400000002</v>
      </c>
      <c r="O799" s="93">
        <f t="shared" si="216"/>
        <v>104961.0672</v>
      </c>
      <c r="P799" s="23" t="str">
        <f t="shared" si="217"/>
        <v>Пульмонология</v>
      </c>
      <c r="Q799" s="23">
        <f t="shared" si="218"/>
        <v>1.31</v>
      </c>
      <c r="R799" s="63" t="s">
        <v>309</v>
      </c>
      <c r="S799" s="23">
        <f t="shared" si="219"/>
        <v>6.66</v>
      </c>
    </row>
    <row r="800" spans="2:19" x14ac:dyDescent="0.25">
      <c r="B800" s="85">
        <v>150009</v>
      </c>
      <c r="C800" s="23" t="str">
        <f t="shared" si="208"/>
        <v>ГБУЗ "Ардонская ЦРБ"</v>
      </c>
      <c r="D800" s="23" t="str">
        <f t="shared" si="209"/>
        <v>КС</v>
      </c>
      <c r="E800" s="55">
        <v>20171176</v>
      </c>
      <c r="F800" s="23" t="str">
        <f t="shared" si="210"/>
        <v>Астма, взрослые</v>
      </c>
      <c r="G800" s="19">
        <v>11</v>
      </c>
      <c r="H800" s="19">
        <v>1</v>
      </c>
      <c r="I800" s="25">
        <f t="shared" si="207"/>
        <v>12</v>
      </c>
      <c r="J800" s="23">
        <f t="shared" si="211"/>
        <v>1.1100000000000001</v>
      </c>
      <c r="K800" s="149">
        <f t="shared" si="212"/>
        <v>0.95099999999999996</v>
      </c>
      <c r="L800" s="93">
        <f t="shared" si="213"/>
        <v>18904.91949</v>
      </c>
      <c r="M800" s="93">
        <f t="shared" si="214"/>
        <v>207954.11439</v>
      </c>
      <c r="N800" s="93">
        <f t="shared" si="215"/>
        <v>18904.91949</v>
      </c>
      <c r="O800" s="93">
        <f t="shared" si="216"/>
        <v>226859.03388</v>
      </c>
      <c r="P800" s="23" t="str">
        <f t="shared" si="217"/>
        <v>Пульмонология</v>
      </c>
      <c r="Q800" s="23">
        <f t="shared" si="218"/>
        <v>1.31</v>
      </c>
      <c r="R800" s="63" t="s">
        <v>309</v>
      </c>
      <c r="S800" s="23">
        <f t="shared" si="219"/>
        <v>13.32</v>
      </c>
    </row>
    <row r="801" spans="2:19" x14ac:dyDescent="0.25">
      <c r="B801" s="85">
        <v>150003</v>
      </c>
      <c r="C801" s="23" t="str">
        <f t="shared" si="208"/>
        <v>ГБУЗ "КБСП"</v>
      </c>
      <c r="D801" s="23" t="str">
        <f t="shared" si="209"/>
        <v>КС</v>
      </c>
      <c r="E801" s="87">
        <v>20171176</v>
      </c>
      <c r="F801" s="23" t="str">
        <f t="shared" si="210"/>
        <v>Астма, взрослые</v>
      </c>
      <c r="G801" s="19">
        <v>26</v>
      </c>
      <c r="H801" s="19">
        <v>11</v>
      </c>
      <c r="I801" s="25">
        <f t="shared" si="207"/>
        <v>37</v>
      </c>
      <c r="J801" s="23">
        <f t="shared" si="211"/>
        <v>1.1100000000000001</v>
      </c>
      <c r="K801" s="149">
        <f t="shared" si="212"/>
        <v>1.4</v>
      </c>
      <c r="L801" s="93">
        <f t="shared" si="213"/>
        <v>27830.585999999999</v>
      </c>
      <c r="M801" s="93">
        <f t="shared" si="214"/>
        <v>723595.23600000003</v>
      </c>
      <c r="N801" s="93">
        <f t="shared" si="215"/>
        <v>306136.446</v>
      </c>
      <c r="O801" s="93">
        <f t="shared" si="216"/>
        <v>1029731.682</v>
      </c>
      <c r="P801" s="23" t="str">
        <f t="shared" si="217"/>
        <v>Пульмонология</v>
      </c>
      <c r="Q801" s="23">
        <f t="shared" si="218"/>
        <v>1.31</v>
      </c>
      <c r="R801" s="63" t="s">
        <v>309</v>
      </c>
      <c r="S801" s="23">
        <f t="shared" si="219"/>
        <v>41.07</v>
      </c>
    </row>
    <row r="802" spans="2:19" x14ac:dyDescent="0.25">
      <c r="B802" s="85">
        <v>150112</v>
      </c>
      <c r="C802" s="23" t="str">
        <f t="shared" si="208"/>
        <v>ГБУЗ "Моздокская ЦРБ"</v>
      </c>
      <c r="D802" s="23" t="str">
        <f t="shared" si="209"/>
        <v>КС</v>
      </c>
      <c r="E802" s="55">
        <v>20171176</v>
      </c>
      <c r="F802" s="23" t="str">
        <f t="shared" si="210"/>
        <v>Астма, взрослые</v>
      </c>
      <c r="G802" s="19">
        <v>35</v>
      </c>
      <c r="H802" s="19"/>
      <c r="I802" s="25">
        <f t="shared" si="207"/>
        <v>35</v>
      </c>
      <c r="J802" s="23">
        <f t="shared" si="211"/>
        <v>1.1100000000000001</v>
      </c>
      <c r="K802" s="149">
        <f t="shared" si="212"/>
        <v>0.88</v>
      </c>
      <c r="L802" s="93">
        <f t="shared" si="213"/>
        <v>17493.511200000001</v>
      </c>
      <c r="M802" s="93">
        <f t="shared" si="214"/>
        <v>612272.89199999999</v>
      </c>
      <c r="N802" s="93">
        <f t="shared" si="215"/>
        <v>0</v>
      </c>
      <c r="O802" s="93">
        <f t="shared" si="216"/>
        <v>612272.89199999999</v>
      </c>
      <c r="P802" s="23" t="str">
        <f t="shared" si="217"/>
        <v>Пульмонология</v>
      </c>
      <c r="Q802" s="23">
        <f t="shared" si="218"/>
        <v>1.31</v>
      </c>
      <c r="R802" s="63" t="s">
        <v>309</v>
      </c>
      <c r="S802" s="23">
        <f t="shared" si="219"/>
        <v>38.85</v>
      </c>
    </row>
    <row r="803" spans="2:19" x14ac:dyDescent="0.25">
      <c r="B803" s="85">
        <v>150001</v>
      </c>
      <c r="C803" s="23" t="str">
        <f t="shared" si="208"/>
        <v>ГБУЗ "РКБ"</v>
      </c>
      <c r="D803" s="23" t="str">
        <f t="shared" si="209"/>
        <v>КС</v>
      </c>
      <c r="E803" s="55">
        <v>20171176</v>
      </c>
      <c r="F803" s="23" t="str">
        <f t="shared" si="210"/>
        <v>Астма, взрослые</v>
      </c>
      <c r="G803" s="19">
        <v>62</v>
      </c>
      <c r="H803" s="19">
        <v>18</v>
      </c>
      <c r="I803" s="25">
        <f t="shared" si="207"/>
        <v>80</v>
      </c>
      <c r="J803" s="23">
        <f t="shared" si="211"/>
        <v>1.1100000000000001</v>
      </c>
      <c r="K803" s="149">
        <f t="shared" si="212"/>
        <v>1</v>
      </c>
      <c r="L803" s="93">
        <f t="shared" si="213"/>
        <v>19878.990000000002</v>
      </c>
      <c r="M803" s="93">
        <f t="shared" si="214"/>
        <v>1232497.3800000001</v>
      </c>
      <c r="N803" s="93">
        <f t="shared" si="215"/>
        <v>357821.82</v>
      </c>
      <c r="O803" s="93">
        <f t="shared" si="216"/>
        <v>1590319.2000000002</v>
      </c>
      <c r="P803" s="23" t="str">
        <f t="shared" si="217"/>
        <v>Пульмонология</v>
      </c>
      <c r="Q803" s="23">
        <f t="shared" si="218"/>
        <v>1.31</v>
      </c>
      <c r="R803" s="63" t="s">
        <v>282</v>
      </c>
      <c r="S803" s="23">
        <f t="shared" si="219"/>
        <v>88.800000000000011</v>
      </c>
    </row>
    <row r="804" spans="2:19" x14ac:dyDescent="0.25">
      <c r="B804" s="85">
        <v>150015</v>
      </c>
      <c r="C804" s="23" t="str">
        <f t="shared" si="208"/>
        <v>ФГБОУ ВО  СОГМА МЗ</v>
      </c>
      <c r="D804" s="23" t="str">
        <f t="shared" si="209"/>
        <v>КС</v>
      </c>
      <c r="E804" s="41">
        <v>20171176</v>
      </c>
      <c r="F804" s="23" t="str">
        <f t="shared" si="210"/>
        <v>Астма, взрослые</v>
      </c>
      <c r="G804" s="39">
        <v>10</v>
      </c>
      <c r="H804" s="39">
        <v>5</v>
      </c>
      <c r="I804" s="25">
        <f t="shared" si="207"/>
        <v>15</v>
      </c>
      <c r="J804" s="23">
        <f t="shared" si="211"/>
        <v>1.1100000000000001</v>
      </c>
      <c r="K804" s="149">
        <f t="shared" si="212"/>
        <v>1.4</v>
      </c>
      <c r="L804" s="93">
        <f t="shared" si="213"/>
        <v>27830.585999999999</v>
      </c>
      <c r="M804" s="93">
        <f t="shared" si="214"/>
        <v>278305.86</v>
      </c>
      <c r="N804" s="93">
        <f t="shared" si="215"/>
        <v>139152.93</v>
      </c>
      <c r="O804" s="93">
        <f t="shared" si="216"/>
        <v>417458.79</v>
      </c>
      <c r="P804" s="23" t="str">
        <f t="shared" si="217"/>
        <v>Пульмонология</v>
      </c>
      <c r="Q804" s="23">
        <f t="shared" si="218"/>
        <v>1.31</v>
      </c>
      <c r="R804" s="114" t="s">
        <v>309</v>
      </c>
      <c r="S804" s="23">
        <f t="shared" si="219"/>
        <v>16.650000000000002</v>
      </c>
    </row>
    <row r="805" spans="2:19" x14ac:dyDescent="0.25">
      <c r="B805" s="85">
        <v>150012</v>
      </c>
      <c r="C805" s="23" t="str">
        <f t="shared" si="208"/>
        <v>ГБУЗ "Кировская ЦРБ"</v>
      </c>
      <c r="D805" s="23" t="str">
        <f t="shared" si="209"/>
        <v>КС</v>
      </c>
      <c r="E805" s="55">
        <v>20171176</v>
      </c>
      <c r="F805" s="23" t="str">
        <f t="shared" si="210"/>
        <v>Астма, взрослые</v>
      </c>
      <c r="G805" s="19">
        <v>8</v>
      </c>
      <c r="H805" s="19"/>
      <c r="I805" s="25">
        <f t="shared" si="207"/>
        <v>8</v>
      </c>
      <c r="J805" s="23">
        <f t="shared" si="211"/>
        <v>1.1100000000000001</v>
      </c>
      <c r="K805" s="149">
        <f t="shared" si="212"/>
        <v>0.875</v>
      </c>
      <c r="L805" s="93">
        <f t="shared" si="213"/>
        <v>17394.116250000003</v>
      </c>
      <c r="M805" s="93">
        <f t="shared" si="214"/>
        <v>139152.93000000002</v>
      </c>
      <c r="N805" s="93">
        <f t="shared" si="215"/>
        <v>0</v>
      </c>
      <c r="O805" s="93">
        <f t="shared" si="216"/>
        <v>139152.93000000002</v>
      </c>
      <c r="P805" s="23" t="str">
        <f t="shared" si="217"/>
        <v>Пульмонология</v>
      </c>
      <c r="Q805" s="23">
        <f t="shared" si="218"/>
        <v>1.31</v>
      </c>
      <c r="R805" s="63" t="s">
        <v>309</v>
      </c>
      <c r="S805" s="23">
        <f t="shared" si="219"/>
        <v>8.8800000000000008</v>
      </c>
    </row>
    <row r="806" spans="2:19" x14ac:dyDescent="0.25">
      <c r="B806" s="85">
        <v>150072</v>
      </c>
      <c r="C806" s="23" t="str">
        <f t="shared" si="208"/>
        <v>ФГБУ "СКММ центр МЗ РФ" (Беслан)</v>
      </c>
      <c r="D806" s="23" t="str">
        <f t="shared" si="209"/>
        <v>КС</v>
      </c>
      <c r="E806" s="59">
        <v>20171176</v>
      </c>
      <c r="F806" s="23" t="str">
        <f t="shared" si="210"/>
        <v>Астма, взрослые</v>
      </c>
      <c r="G806" s="48">
        <v>62</v>
      </c>
      <c r="H806" s="48">
        <v>20</v>
      </c>
      <c r="I806" s="25">
        <f t="shared" si="207"/>
        <v>82</v>
      </c>
      <c r="J806" s="23">
        <f t="shared" si="211"/>
        <v>1.1100000000000001</v>
      </c>
      <c r="K806" s="149">
        <f t="shared" si="212"/>
        <v>1.4</v>
      </c>
      <c r="L806" s="93">
        <f t="shared" si="213"/>
        <v>27830.585999999999</v>
      </c>
      <c r="M806" s="93">
        <f t="shared" si="214"/>
        <v>1725496.3319999999</v>
      </c>
      <c r="N806" s="93">
        <f t="shared" si="215"/>
        <v>556611.72</v>
      </c>
      <c r="O806" s="93">
        <f t="shared" si="216"/>
        <v>2282108.0520000001</v>
      </c>
      <c r="P806" s="23" t="str">
        <f t="shared" si="217"/>
        <v>Пульмонология</v>
      </c>
      <c r="Q806" s="23">
        <f t="shared" si="218"/>
        <v>1.31</v>
      </c>
      <c r="R806" s="89" t="s">
        <v>282</v>
      </c>
      <c r="S806" s="23">
        <f t="shared" si="219"/>
        <v>91.02000000000001</v>
      </c>
    </row>
    <row r="807" spans="2:19" x14ac:dyDescent="0.25">
      <c r="B807" s="85">
        <v>150010</v>
      </c>
      <c r="C807" s="23" t="str">
        <f t="shared" si="208"/>
        <v>ГБУЗ "Ирафская ЦРБ"</v>
      </c>
      <c r="D807" s="23" t="str">
        <f t="shared" si="209"/>
        <v>КС</v>
      </c>
      <c r="E807" s="62">
        <v>20171176</v>
      </c>
      <c r="F807" s="23" t="str">
        <f t="shared" si="210"/>
        <v>Астма, взрослые</v>
      </c>
      <c r="G807" s="19">
        <v>10</v>
      </c>
      <c r="H807" s="19">
        <v>1</v>
      </c>
      <c r="I807" s="25">
        <f t="shared" si="207"/>
        <v>11</v>
      </c>
      <c r="J807" s="23">
        <f t="shared" si="211"/>
        <v>1.1100000000000001</v>
      </c>
      <c r="K807" s="149">
        <f t="shared" si="212"/>
        <v>0.8</v>
      </c>
      <c r="L807" s="93">
        <f t="shared" si="213"/>
        <v>15903.192000000003</v>
      </c>
      <c r="M807" s="93">
        <f t="shared" si="214"/>
        <v>159031.92000000004</v>
      </c>
      <c r="N807" s="93">
        <f t="shared" si="215"/>
        <v>15903.192000000003</v>
      </c>
      <c r="O807" s="93">
        <f t="shared" si="216"/>
        <v>174935.11200000005</v>
      </c>
      <c r="P807" s="23" t="str">
        <f t="shared" si="217"/>
        <v>Пульмонология</v>
      </c>
      <c r="Q807" s="23">
        <f t="shared" si="218"/>
        <v>1.31</v>
      </c>
      <c r="R807" s="63" t="s">
        <v>309</v>
      </c>
      <c r="S807" s="23">
        <f t="shared" si="219"/>
        <v>12.21</v>
      </c>
    </row>
    <row r="808" spans="2:19" x14ac:dyDescent="0.25">
      <c r="B808" s="14">
        <v>150007</v>
      </c>
      <c r="C808" s="23" t="str">
        <f t="shared" si="208"/>
        <v>ГБУЗ "Алагирская ЦРБ"</v>
      </c>
      <c r="D808" s="23" t="str">
        <f t="shared" si="209"/>
        <v>КС</v>
      </c>
      <c r="E808" s="62">
        <v>20171176</v>
      </c>
      <c r="F808" s="23" t="str">
        <f t="shared" si="210"/>
        <v>Астма, взрослые</v>
      </c>
      <c r="G808" s="19">
        <v>25</v>
      </c>
      <c r="H808" s="19">
        <v>3</v>
      </c>
      <c r="I808" s="25">
        <f t="shared" si="207"/>
        <v>28</v>
      </c>
      <c r="J808" s="23">
        <f t="shared" si="211"/>
        <v>1.1100000000000001</v>
      </c>
      <c r="K808" s="149">
        <f t="shared" si="212"/>
        <v>0.875</v>
      </c>
      <c r="L808" s="93">
        <f t="shared" si="213"/>
        <v>17394.116250000003</v>
      </c>
      <c r="M808" s="93">
        <f t="shared" si="214"/>
        <v>434852.90625000006</v>
      </c>
      <c r="N808" s="93">
        <f t="shared" si="215"/>
        <v>52182.348750000005</v>
      </c>
      <c r="O808" s="93">
        <f t="shared" si="216"/>
        <v>487035.25500000006</v>
      </c>
      <c r="P808" s="23" t="str">
        <f t="shared" si="217"/>
        <v>Пульмонология</v>
      </c>
      <c r="Q808" s="23">
        <f t="shared" si="218"/>
        <v>1.31</v>
      </c>
      <c r="R808" s="63" t="s">
        <v>309</v>
      </c>
      <c r="S808" s="23">
        <f t="shared" si="219"/>
        <v>31.080000000000002</v>
      </c>
    </row>
    <row r="809" spans="2:19" x14ac:dyDescent="0.25">
      <c r="B809" s="14">
        <v>150014</v>
      </c>
      <c r="C809" s="23" t="str">
        <f t="shared" si="208"/>
        <v>ГБУЗ "Правобережная ЦРКБ"</v>
      </c>
      <c r="D809" s="23" t="str">
        <f t="shared" si="209"/>
        <v>КС</v>
      </c>
      <c r="E809" s="62">
        <v>20171176</v>
      </c>
      <c r="F809" s="23" t="str">
        <f t="shared" si="210"/>
        <v>Астма, взрослые</v>
      </c>
      <c r="G809" s="19">
        <v>10</v>
      </c>
      <c r="H809" s="19">
        <v>0</v>
      </c>
      <c r="I809" s="25">
        <f t="shared" si="207"/>
        <v>10</v>
      </c>
      <c r="J809" s="23">
        <f t="shared" si="211"/>
        <v>1.1100000000000001</v>
      </c>
      <c r="K809" s="149">
        <f t="shared" si="212"/>
        <v>0.95099999999999996</v>
      </c>
      <c r="L809" s="93">
        <f t="shared" si="213"/>
        <v>18904.91949</v>
      </c>
      <c r="M809" s="93">
        <f t="shared" si="214"/>
        <v>189049.1949</v>
      </c>
      <c r="N809" s="93">
        <f t="shared" si="215"/>
        <v>0</v>
      </c>
      <c r="O809" s="93">
        <f t="shared" si="216"/>
        <v>189049.1949</v>
      </c>
      <c r="P809" s="23" t="str">
        <f t="shared" si="217"/>
        <v>Пульмонология</v>
      </c>
      <c r="Q809" s="23">
        <f t="shared" si="218"/>
        <v>1.31</v>
      </c>
      <c r="R809" s="63" t="s">
        <v>309</v>
      </c>
      <c r="S809" s="23">
        <f t="shared" si="219"/>
        <v>11.100000000000001</v>
      </c>
    </row>
    <row r="810" spans="2:19" x14ac:dyDescent="0.25">
      <c r="B810" s="14">
        <v>150020</v>
      </c>
      <c r="C810" s="23" t="str">
        <f t="shared" si="208"/>
        <v>ГБУЗ "Республиканский центр пульмонологической помощи" МЗ РСО-А</v>
      </c>
      <c r="D810" s="23" t="str">
        <f t="shared" si="209"/>
        <v>КС</v>
      </c>
      <c r="E810" s="18">
        <v>20171176</v>
      </c>
      <c r="F810" s="23" t="str">
        <f t="shared" si="210"/>
        <v>Астма, взрослые</v>
      </c>
      <c r="G810" s="19">
        <v>215</v>
      </c>
      <c r="H810" s="19">
        <v>104</v>
      </c>
      <c r="I810" s="25">
        <f t="shared" si="207"/>
        <v>319</v>
      </c>
      <c r="J810" s="23">
        <f t="shared" si="211"/>
        <v>1.1100000000000001</v>
      </c>
      <c r="K810" s="149">
        <f t="shared" si="212"/>
        <v>0.88</v>
      </c>
      <c r="L810" s="93">
        <f t="shared" si="213"/>
        <v>17493.511200000001</v>
      </c>
      <c r="M810" s="93">
        <f t="shared" si="214"/>
        <v>3761104.9080000003</v>
      </c>
      <c r="N810" s="93">
        <f t="shared" si="215"/>
        <v>1819325.1648000001</v>
      </c>
      <c r="O810" s="93">
        <f t="shared" si="216"/>
        <v>5580430.0728000002</v>
      </c>
      <c r="P810" s="23" t="str">
        <f t="shared" si="217"/>
        <v>Пульмонология</v>
      </c>
      <c r="Q810" s="23">
        <f t="shared" si="218"/>
        <v>1.31</v>
      </c>
      <c r="R810" s="63" t="s">
        <v>104</v>
      </c>
      <c r="S810" s="23">
        <f t="shared" si="219"/>
        <v>354.09000000000003</v>
      </c>
    </row>
    <row r="811" spans="2:19" x14ac:dyDescent="0.25">
      <c r="B811" s="14">
        <v>150020</v>
      </c>
      <c r="C811" s="23" t="str">
        <f t="shared" si="208"/>
        <v>ГБУЗ "Республиканский центр пульмонологической помощи" МЗ РСО-А</v>
      </c>
      <c r="D811" s="23" t="str">
        <f t="shared" si="209"/>
        <v>КС</v>
      </c>
      <c r="E811" s="18">
        <v>20171176</v>
      </c>
      <c r="F811" s="23" t="str">
        <f t="shared" si="210"/>
        <v>Астма, взрослые</v>
      </c>
      <c r="G811" s="19">
        <v>383</v>
      </c>
      <c r="H811" s="19">
        <v>71</v>
      </c>
      <c r="I811" s="25">
        <f t="shared" si="207"/>
        <v>454</v>
      </c>
      <c r="J811" s="23">
        <f t="shared" si="211"/>
        <v>1.1100000000000001</v>
      </c>
      <c r="K811" s="149">
        <f t="shared" si="212"/>
        <v>0.88</v>
      </c>
      <c r="L811" s="93">
        <f t="shared" si="213"/>
        <v>17493.511200000001</v>
      </c>
      <c r="M811" s="93">
        <f t="shared" si="214"/>
        <v>6700014.7896000007</v>
      </c>
      <c r="N811" s="93">
        <f t="shared" si="215"/>
        <v>1242039.2952000001</v>
      </c>
      <c r="O811" s="93">
        <f t="shared" si="216"/>
        <v>7942054.0848000012</v>
      </c>
      <c r="P811" s="23" t="str">
        <f t="shared" si="217"/>
        <v>Пульмонология</v>
      </c>
      <c r="Q811" s="23">
        <f t="shared" si="218"/>
        <v>1.31</v>
      </c>
      <c r="R811" s="63" t="s">
        <v>282</v>
      </c>
      <c r="S811" s="23">
        <f t="shared" si="219"/>
        <v>503.94000000000005</v>
      </c>
    </row>
    <row r="812" spans="2:19" x14ac:dyDescent="0.25">
      <c r="B812" s="85">
        <v>150009</v>
      </c>
      <c r="C812" s="23" t="str">
        <f t="shared" si="208"/>
        <v>ГБУЗ "Ардонская ЦРБ"</v>
      </c>
      <c r="D812" s="23" t="str">
        <f t="shared" si="209"/>
        <v>КС</v>
      </c>
      <c r="E812" s="55">
        <v>20171177</v>
      </c>
      <c r="F812" s="23" t="str">
        <f t="shared" si="210"/>
        <v>Астма, дети</v>
      </c>
      <c r="G812" s="19">
        <v>2</v>
      </c>
      <c r="H812" s="19"/>
      <c r="I812" s="25">
        <f t="shared" si="207"/>
        <v>2</v>
      </c>
      <c r="J812" s="23">
        <f t="shared" si="211"/>
        <v>1.25</v>
      </c>
      <c r="K812" s="149">
        <f t="shared" si="212"/>
        <v>0.95099999999999996</v>
      </c>
      <c r="L812" s="93">
        <f t="shared" si="213"/>
        <v>21289.32375</v>
      </c>
      <c r="M812" s="93">
        <f t="shared" si="214"/>
        <v>42578.647499999999</v>
      </c>
      <c r="N812" s="93">
        <f t="shared" si="215"/>
        <v>0</v>
      </c>
      <c r="O812" s="93">
        <f t="shared" si="216"/>
        <v>42578.647499999999</v>
      </c>
      <c r="P812" s="23" t="str">
        <f t="shared" si="217"/>
        <v>Пульмонология</v>
      </c>
      <c r="Q812" s="23">
        <f t="shared" si="218"/>
        <v>1.31</v>
      </c>
      <c r="R812" s="63" t="s">
        <v>277</v>
      </c>
      <c r="S812" s="23">
        <f t="shared" si="219"/>
        <v>2.5</v>
      </c>
    </row>
    <row r="813" spans="2:19" x14ac:dyDescent="0.25">
      <c r="B813" s="85">
        <v>150112</v>
      </c>
      <c r="C813" s="23" t="str">
        <f t="shared" si="208"/>
        <v>ГБУЗ "Моздокская ЦРБ"</v>
      </c>
      <c r="D813" s="23" t="str">
        <f t="shared" si="209"/>
        <v>КС</v>
      </c>
      <c r="E813" s="55">
        <v>20171177</v>
      </c>
      <c r="F813" s="23" t="str">
        <f t="shared" si="210"/>
        <v>Астма, дети</v>
      </c>
      <c r="G813" s="19">
        <v>15</v>
      </c>
      <c r="H813" s="19"/>
      <c r="I813" s="25">
        <f t="shared" si="207"/>
        <v>15</v>
      </c>
      <c r="J813" s="23">
        <f t="shared" si="211"/>
        <v>1.25</v>
      </c>
      <c r="K813" s="149">
        <f t="shared" si="212"/>
        <v>0.88</v>
      </c>
      <c r="L813" s="93">
        <f t="shared" si="213"/>
        <v>19699.900000000001</v>
      </c>
      <c r="M813" s="93">
        <f t="shared" si="214"/>
        <v>295498.5</v>
      </c>
      <c r="N813" s="93">
        <f t="shared" si="215"/>
        <v>0</v>
      </c>
      <c r="O813" s="93">
        <f t="shared" si="216"/>
        <v>295498.5</v>
      </c>
      <c r="P813" s="23" t="str">
        <f t="shared" si="217"/>
        <v>Пульмонология</v>
      </c>
      <c r="Q813" s="23">
        <f t="shared" si="218"/>
        <v>1.31</v>
      </c>
      <c r="R813" s="63" t="s">
        <v>277</v>
      </c>
      <c r="S813" s="23">
        <f t="shared" si="219"/>
        <v>18.75</v>
      </c>
    </row>
    <row r="814" spans="2:19" ht="15.75" x14ac:dyDescent="0.25">
      <c r="B814" s="85">
        <v>150019</v>
      </c>
      <c r="C814" s="23" t="str">
        <f t="shared" si="208"/>
        <v>ГБУЗ "Дигорская ЦРБ"</v>
      </c>
      <c r="D814" s="23" t="str">
        <f t="shared" si="209"/>
        <v>КС</v>
      </c>
      <c r="E814" s="55">
        <v>20171177</v>
      </c>
      <c r="F814" s="23" t="str">
        <f t="shared" si="210"/>
        <v>Астма, дети</v>
      </c>
      <c r="G814" s="38">
        <v>6</v>
      </c>
      <c r="H814" s="38"/>
      <c r="I814" s="25">
        <f t="shared" si="207"/>
        <v>6</v>
      </c>
      <c r="J814" s="23">
        <f t="shared" si="211"/>
        <v>1.25</v>
      </c>
      <c r="K814" s="149">
        <f t="shared" si="212"/>
        <v>0.875</v>
      </c>
      <c r="L814" s="93">
        <f t="shared" si="213"/>
        <v>19587.96875</v>
      </c>
      <c r="M814" s="93">
        <f t="shared" si="214"/>
        <v>117527.8125</v>
      </c>
      <c r="N814" s="93">
        <f t="shared" si="215"/>
        <v>0</v>
      </c>
      <c r="O814" s="93">
        <f t="shared" si="216"/>
        <v>117527.8125</v>
      </c>
      <c r="P814" s="23" t="str">
        <f t="shared" si="217"/>
        <v>Пульмонология</v>
      </c>
      <c r="Q814" s="23">
        <f t="shared" si="218"/>
        <v>1.31</v>
      </c>
      <c r="R814" s="63" t="s">
        <v>277</v>
      </c>
      <c r="S814" s="23">
        <f t="shared" si="219"/>
        <v>7.5</v>
      </c>
    </row>
    <row r="815" spans="2:19" ht="18.75" x14ac:dyDescent="0.3">
      <c r="B815" s="85">
        <v>150002</v>
      </c>
      <c r="C815" s="23" t="str">
        <f t="shared" si="208"/>
        <v>ГБУЗ "РДКБ"</v>
      </c>
      <c r="D815" s="23" t="str">
        <f t="shared" si="209"/>
        <v>КС</v>
      </c>
      <c r="E815" s="55">
        <v>20171177</v>
      </c>
      <c r="F815" s="23" t="str">
        <f t="shared" si="210"/>
        <v>Астма, дети</v>
      </c>
      <c r="G815" s="45">
        <v>100</v>
      </c>
      <c r="H815" s="45">
        <v>35</v>
      </c>
      <c r="I815" s="25">
        <f t="shared" si="207"/>
        <v>135</v>
      </c>
      <c r="J815" s="23">
        <f t="shared" si="211"/>
        <v>1.25</v>
      </c>
      <c r="K815" s="149">
        <f t="shared" si="212"/>
        <v>1</v>
      </c>
      <c r="L815" s="93">
        <f t="shared" si="213"/>
        <v>22386.25</v>
      </c>
      <c r="M815" s="93">
        <f t="shared" si="214"/>
        <v>2238625</v>
      </c>
      <c r="N815" s="93">
        <f t="shared" si="215"/>
        <v>783518.75</v>
      </c>
      <c r="O815" s="93">
        <f t="shared" si="216"/>
        <v>3022143.75</v>
      </c>
      <c r="P815" s="23" t="str">
        <f t="shared" si="217"/>
        <v>Пульмонология</v>
      </c>
      <c r="Q815" s="23">
        <f t="shared" si="218"/>
        <v>1.31</v>
      </c>
      <c r="R815" s="63" t="s">
        <v>282</v>
      </c>
      <c r="S815" s="23">
        <f t="shared" si="219"/>
        <v>168.75</v>
      </c>
    </row>
    <row r="816" spans="2:19" x14ac:dyDescent="0.25">
      <c r="B816" s="85">
        <v>150010</v>
      </c>
      <c r="C816" s="23" t="str">
        <f t="shared" si="208"/>
        <v>ГБУЗ "Ирафская ЦРБ"</v>
      </c>
      <c r="D816" s="23" t="str">
        <f t="shared" si="209"/>
        <v>КС</v>
      </c>
      <c r="E816" s="62">
        <v>20171177</v>
      </c>
      <c r="F816" s="23" t="str">
        <f t="shared" si="210"/>
        <v>Астма, дети</v>
      </c>
      <c r="G816" s="19">
        <v>10</v>
      </c>
      <c r="H816" s="19">
        <v>0</v>
      </c>
      <c r="I816" s="25">
        <f t="shared" si="207"/>
        <v>10</v>
      </c>
      <c r="J816" s="23">
        <f t="shared" si="211"/>
        <v>1.25</v>
      </c>
      <c r="K816" s="149">
        <f t="shared" si="212"/>
        <v>0.8</v>
      </c>
      <c r="L816" s="93">
        <f t="shared" si="213"/>
        <v>17909</v>
      </c>
      <c r="M816" s="93">
        <f t="shared" si="214"/>
        <v>179090</v>
      </c>
      <c r="N816" s="93">
        <f t="shared" si="215"/>
        <v>0</v>
      </c>
      <c r="O816" s="93">
        <f t="shared" si="216"/>
        <v>179090</v>
      </c>
      <c r="P816" s="23" t="str">
        <f t="shared" si="217"/>
        <v>Пульмонология</v>
      </c>
      <c r="Q816" s="23">
        <f t="shared" si="218"/>
        <v>1.31</v>
      </c>
      <c r="R816" s="63" t="s">
        <v>541</v>
      </c>
      <c r="S816" s="23">
        <f t="shared" si="219"/>
        <v>12.5</v>
      </c>
    </row>
    <row r="817" spans="2:19" x14ac:dyDescent="0.25">
      <c r="B817" s="14">
        <v>150014</v>
      </c>
      <c r="C817" s="23" t="str">
        <f t="shared" si="208"/>
        <v>ГБУЗ "Правобережная ЦРКБ"</v>
      </c>
      <c r="D817" s="23" t="str">
        <f t="shared" si="209"/>
        <v>КС</v>
      </c>
      <c r="E817" s="62">
        <v>20171177</v>
      </c>
      <c r="F817" s="23" t="str">
        <f t="shared" si="210"/>
        <v>Астма, дети</v>
      </c>
      <c r="G817" s="19">
        <v>2</v>
      </c>
      <c r="H817" s="19">
        <v>0</v>
      </c>
      <c r="I817" s="25">
        <f t="shared" si="207"/>
        <v>2</v>
      </c>
      <c r="J817" s="23">
        <f t="shared" si="211"/>
        <v>1.25</v>
      </c>
      <c r="K817" s="149">
        <f t="shared" si="212"/>
        <v>0.95099999999999996</v>
      </c>
      <c r="L817" s="93">
        <f t="shared" si="213"/>
        <v>21289.32375</v>
      </c>
      <c r="M817" s="93">
        <f t="shared" si="214"/>
        <v>42578.647499999999</v>
      </c>
      <c r="N817" s="93">
        <f t="shared" si="215"/>
        <v>0</v>
      </c>
      <c r="O817" s="93">
        <f t="shared" si="216"/>
        <v>42578.647499999999</v>
      </c>
      <c r="P817" s="23" t="str">
        <f t="shared" si="217"/>
        <v>Пульмонология</v>
      </c>
      <c r="Q817" s="23">
        <f t="shared" si="218"/>
        <v>1.31</v>
      </c>
      <c r="R817" s="63" t="s">
        <v>277</v>
      </c>
      <c r="S817" s="23">
        <f t="shared" si="219"/>
        <v>2.5</v>
      </c>
    </row>
    <row r="818" spans="2:19" ht="18.75" x14ac:dyDescent="0.3">
      <c r="B818" s="85">
        <v>150002</v>
      </c>
      <c r="C818" s="23" t="str">
        <f t="shared" ref="C818:C845" si="220">IF(B818&gt;0,VLOOKUP(B818,LPU,2,0),"")</f>
        <v>ГБУЗ "РДКБ"</v>
      </c>
      <c r="D818" s="23" t="str">
        <f t="shared" ref="D818:D845" si="221">IF(E818&gt;0,VLOOKUP(E818,KSG,6,0),"")</f>
        <v>КС</v>
      </c>
      <c r="E818" s="55">
        <v>20171178</v>
      </c>
      <c r="F818" s="23" t="str">
        <f t="shared" ref="F818:F845" si="222">IF(E818&gt;0,VLOOKUP(E818,KSG,2,0),"")</f>
        <v>Системные поражения соединительной ткани</v>
      </c>
      <c r="G818" s="45">
        <v>80</v>
      </c>
      <c r="H818" s="45">
        <v>27</v>
      </c>
      <c r="I818" s="25">
        <f t="shared" ref="I818:I845" si="223">G818+H818</f>
        <v>107</v>
      </c>
      <c r="J818" s="23">
        <f t="shared" ref="J818:J845" si="224">IF(E818&gt;0,VLOOKUP(E818,KSG,3,0),"")</f>
        <v>1.78</v>
      </c>
      <c r="K818" s="149">
        <f t="shared" ref="K818:K845" si="225">IF(VLOOKUP(E818,KSG,7,0)=1,IF(D818="КС",VLOOKUP(B818,LPU,3,0),VLOOKUP(B818,LPU,4,0)),1)</f>
        <v>1</v>
      </c>
      <c r="L818" s="93">
        <f t="shared" ref="L818:L845" si="226">IF(D818="КС",K818*J818*$D$2,K818*J818*$D$3)</f>
        <v>31878.02</v>
      </c>
      <c r="M818" s="93">
        <f t="shared" ref="M818:M845" si="227">L818*G818</f>
        <v>2550241.6</v>
      </c>
      <c r="N818" s="93">
        <f t="shared" ref="N818:N845" si="228">L818*H818</f>
        <v>860706.54</v>
      </c>
      <c r="O818" s="93">
        <f t="shared" ref="O818:O845" si="229">M818+N818</f>
        <v>3410948.14</v>
      </c>
      <c r="P818" s="23" t="str">
        <f t="shared" ref="P818:P845" si="230">IF(E818&gt;0,VLOOKUP(E818,KSG,4,0),"")</f>
        <v>Ревматология</v>
      </c>
      <c r="Q818" s="23">
        <f t="shared" ref="Q818:Q845" si="231">IF(E818&gt;0,VLOOKUP(E818,KSG,5,0),"")</f>
        <v>1.44</v>
      </c>
      <c r="R818" s="63" t="s">
        <v>289</v>
      </c>
      <c r="S818" s="23">
        <f t="shared" ref="S818:S845" si="232">I818*J818</f>
        <v>190.46</v>
      </c>
    </row>
    <row r="819" spans="2:19" ht="18.75" x14ac:dyDescent="0.3">
      <c r="B819" s="85">
        <v>150002</v>
      </c>
      <c r="C819" s="23" t="str">
        <f t="shared" si="220"/>
        <v>ГБУЗ "РДКБ"</v>
      </c>
      <c r="D819" s="23" t="str">
        <f t="shared" si="221"/>
        <v>КС</v>
      </c>
      <c r="E819" s="55">
        <v>20171179</v>
      </c>
      <c r="F819" s="23" t="str">
        <f t="shared" si="222"/>
        <v>Артропатии и спондилопатии</v>
      </c>
      <c r="G819" s="45">
        <v>45</v>
      </c>
      <c r="H819" s="45">
        <v>15</v>
      </c>
      <c r="I819" s="25">
        <f t="shared" si="223"/>
        <v>60</v>
      </c>
      <c r="J819" s="23">
        <f t="shared" si="224"/>
        <v>1.67</v>
      </c>
      <c r="K819" s="149">
        <f t="shared" si="225"/>
        <v>1</v>
      </c>
      <c r="L819" s="93">
        <f t="shared" si="226"/>
        <v>29908.03</v>
      </c>
      <c r="M819" s="93">
        <f t="shared" si="227"/>
        <v>1345861.3499999999</v>
      </c>
      <c r="N819" s="93">
        <f t="shared" si="228"/>
        <v>448620.44999999995</v>
      </c>
      <c r="O819" s="93">
        <f t="shared" si="229"/>
        <v>1794481.7999999998</v>
      </c>
      <c r="P819" s="23" t="str">
        <f t="shared" si="230"/>
        <v>Ревматология</v>
      </c>
      <c r="Q819" s="23">
        <f t="shared" si="231"/>
        <v>1.44</v>
      </c>
      <c r="R819" s="63" t="s">
        <v>289</v>
      </c>
      <c r="S819" s="23">
        <f t="shared" si="232"/>
        <v>100.19999999999999</v>
      </c>
    </row>
    <row r="820" spans="2:19" x14ac:dyDescent="0.25">
      <c r="B820" s="85">
        <v>150003</v>
      </c>
      <c r="C820" s="23" t="str">
        <f t="shared" si="220"/>
        <v>ГБУЗ "КБСП"</v>
      </c>
      <c r="D820" s="23" t="str">
        <f t="shared" si="221"/>
        <v>КС</v>
      </c>
      <c r="E820" s="87">
        <v>20171179</v>
      </c>
      <c r="F820" s="23" t="str">
        <f t="shared" si="222"/>
        <v>Артропатии и спондилопатии</v>
      </c>
      <c r="G820" s="19">
        <v>14</v>
      </c>
      <c r="H820" s="19">
        <v>6</v>
      </c>
      <c r="I820" s="25">
        <f t="shared" si="223"/>
        <v>20</v>
      </c>
      <c r="J820" s="23">
        <f t="shared" si="224"/>
        <v>1.67</v>
      </c>
      <c r="K820" s="149">
        <f t="shared" si="225"/>
        <v>1.4</v>
      </c>
      <c r="L820" s="93">
        <f t="shared" si="226"/>
        <v>41871.241999999991</v>
      </c>
      <c r="M820" s="93">
        <f t="shared" si="227"/>
        <v>586197.38799999992</v>
      </c>
      <c r="N820" s="93">
        <f t="shared" si="228"/>
        <v>251227.45199999993</v>
      </c>
      <c r="O820" s="93">
        <f t="shared" si="229"/>
        <v>837424.83999999985</v>
      </c>
      <c r="P820" s="23" t="str">
        <f t="shared" si="230"/>
        <v>Ревматология</v>
      </c>
      <c r="Q820" s="23">
        <f t="shared" si="231"/>
        <v>1.44</v>
      </c>
      <c r="R820" s="63" t="s">
        <v>497</v>
      </c>
      <c r="S820" s="23">
        <f t="shared" si="232"/>
        <v>33.4</v>
      </c>
    </row>
    <row r="821" spans="2:19" x14ac:dyDescent="0.25">
      <c r="B821" s="14">
        <v>150007</v>
      </c>
      <c r="C821" s="23" t="str">
        <f t="shared" si="220"/>
        <v>ГБУЗ "Алагирская ЦРБ"</v>
      </c>
      <c r="D821" s="23" t="str">
        <f t="shared" si="221"/>
        <v>КС</v>
      </c>
      <c r="E821" s="62">
        <v>20171180</v>
      </c>
      <c r="F821" s="23" t="str">
        <f t="shared" si="222"/>
        <v>Ревматические болезни сердца (уровень 1)</v>
      </c>
      <c r="G821" s="19">
        <v>25</v>
      </c>
      <c r="H821" s="19">
        <v>5</v>
      </c>
      <c r="I821" s="25">
        <f t="shared" si="223"/>
        <v>30</v>
      </c>
      <c r="J821" s="23">
        <f t="shared" si="224"/>
        <v>0.87</v>
      </c>
      <c r="K821" s="149">
        <f t="shared" si="225"/>
        <v>0.875</v>
      </c>
      <c r="L821" s="93">
        <f t="shared" si="226"/>
        <v>13633.22625</v>
      </c>
      <c r="M821" s="93">
        <f t="shared" si="227"/>
        <v>340830.65625</v>
      </c>
      <c r="N821" s="93">
        <f t="shared" si="228"/>
        <v>68166.131250000006</v>
      </c>
      <c r="O821" s="93">
        <f t="shared" si="229"/>
        <v>408996.78749999998</v>
      </c>
      <c r="P821" s="23" t="str">
        <f t="shared" si="230"/>
        <v>Ревматология</v>
      </c>
      <c r="Q821" s="23">
        <f t="shared" si="231"/>
        <v>1.44</v>
      </c>
      <c r="R821" s="63" t="s">
        <v>309</v>
      </c>
      <c r="S821" s="23">
        <f t="shared" si="232"/>
        <v>26.1</v>
      </c>
    </row>
    <row r="822" spans="2:19" x14ac:dyDescent="0.25">
      <c r="B822" s="85">
        <v>150009</v>
      </c>
      <c r="C822" s="23" t="str">
        <f t="shared" si="220"/>
        <v>ГБУЗ "Ардонская ЦРБ"</v>
      </c>
      <c r="D822" s="23" t="str">
        <f t="shared" si="221"/>
        <v>КС</v>
      </c>
      <c r="E822" s="55">
        <v>20171178</v>
      </c>
      <c r="F822" s="23" t="str">
        <f t="shared" si="222"/>
        <v>Системные поражения соединительной ткани</v>
      </c>
      <c r="G822" s="19">
        <v>2</v>
      </c>
      <c r="H822" s="19"/>
      <c r="I822" s="25">
        <f t="shared" si="223"/>
        <v>2</v>
      </c>
      <c r="J822" s="23">
        <f t="shared" si="224"/>
        <v>1.78</v>
      </c>
      <c r="K822" s="149">
        <f t="shared" si="225"/>
        <v>0.95099999999999996</v>
      </c>
      <c r="L822" s="93">
        <f t="shared" si="226"/>
        <v>30315.997019999999</v>
      </c>
      <c r="M822" s="93">
        <f t="shared" si="227"/>
        <v>60631.994039999998</v>
      </c>
      <c r="N822" s="93">
        <f t="shared" si="228"/>
        <v>0</v>
      </c>
      <c r="O822" s="93">
        <f t="shared" si="229"/>
        <v>60631.994039999998</v>
      </c>
      <c r="P822" s="23" t="str">
        <f t="shared" si="230"/>
        <v>Ревматология</v>
      </c>
      <c r="Q822" s="23">
        <f t="shared" si="231"/>
        <v>1.44</v>
      </c>
      <c r="R822" s="63" t="s">
        <v>309</v>
      </c>
      <c r="S822" s="23">
        <f t="shared" si="232"/>
        <v>3.56</v>
      </c>
    </row>
    <row r="823" spans="2:19" x14ac:dyDescent="0.25">
      <c r="B823" s="85">
        <v>150010</v>
      </c>
      <c r="C823" s="23" t="str">
        <f t="shared" si="220"/>
        <v>ГБУЗ "Ирафская ЦРБ"</v>
      </c>
      <c r="D823" s="23" t="str">
        <f t="shared" si="221"/>
        <v>КС</v>
      </c>
      <c r="E823" s="62">
        <v>20171178</v>
      </c>
      <c r="F823" s="23" t="str">
        <f t="shared" si="222"/>
        <v>Системные поражения соединительной ткани</v>
      </c>
      <c r="G823" s="19">
        <v>10</v>
      </c>
      <c r="H823" s="19">
        <v>1</v>
      </c>
      <c r="I823" s="25">
        <f t="shared" si="223"/>
        <v>11</v>
      </c>
      <c r="J823" s="23">
        <f t="shared" si="224"/>
        <v>1.78</v>
      </c>
      <c r="K823" s="149">
        <f t="shared" si="225"/>
        <v>0.8</v>
      </c>
      <c r="L823" s="93">
        <f t="shared" si="226"/>
        <v>25502.416000000001</v>
      </c>
      <c r="M823" s="93">
        <f t="shared" si="227"/>
        <v>255024.16</v>
      </c>
      <c r="N823" s="93">
        <f t="shared" si="228"/>
        <v>25502.416000000001</v>
      </c>
      <c r="O823" s="93">
        <f t="shared" si="229"/>
        <v>280526.576</v>
      </c>
      <c r="P823" s="23" t="str">
        <f t="shared" si="230"/>
        <v>Ревматология</v>
      </c>
      <c r="Q823" s="23">
        <f t="shared" si="231"/>
        <v>1.44</v>
      </c>
      <c r="R823" s="63" t="s">
        <v>309</v>
      </c>
      <c r="S823" s="23">
        <f t="shared" si="232"/>
        <v>19.580000000000002</v>
      </c>
    </row>
    <row r="824" spans="2:19" x14ac:dyDescent="0.25">
      <c r="B824" s="85">
        <v>150010</v>
      </c>
      <c r="C824" s="23" t="str">
        <f t="shared" si="220"/>
        <v>ГБУЗ "Ирафская ЦРБ"</v>
      </c>
      <c r="D824" s="23" t="str">
        <f t="shared" si="221"/>
        <v>КС</v>
      </c>
      <c r="E824" s="62">
        <v>20171180</v>
      </c>
      <c r="F824" s="23" t="str">
        <f t="shared" si="222"/>
        <v>Ревматические болезни сердца (уровень 1)</v>
      </c>
      <c r="G824" s="19">
        <v>3</v>
      </c>
      <c r="H824" s="19">
        <v>1</v>
      </c>
      <c r="I824" s="25">
        <f t="shared" si="223"/>
        <v>4</v>
      </c>
      <c r="J824" s="23">
        <f t="shared" si="224"/>
        <v>0.87</v>
      </c>
      <c r="K824" s="149">
        <f t="shared" si="225"/>
        <v>0.8</v>
      </c>
      <c r="L824" s="93">
        <f t="shared" si="226"/>
        <v>12464.664000000001</v>
      </c>
      <c r="M824" s="93">
        <f t="shared" si="227"/>
        <v>37393.991999999998</v>
      </c>
      <c r="N824" s="93">
        <f t="shared" si="228"/>
        <v>12464.664000000001</v>
      </c>
      <c r="O824" s="93">
        <f t="shared" si="229"/>
        <v>49858.656000000003</v>
      </c>
      <c r="P824" s="23" t="str">
        <f t="shared" si="230"/>
        <v>Ревматология</v>
      </c>
      <c r="Q824" s="23">
        <f t="shared" si="231"/>
        <v>1.44</v>
      </c>
      <c r="R824" s="63" t="s">
        <v>309</v>
      </c>
      <c r="S824" s="23">
        <f t="shared" si="232"/>
        <v>3.48</v>
      </c>
    </row>
    <row r="825" spans="2:19" x14ac:dyDescent="0.25">
      <c r="B825" s="85">
        <v>150012</v>
      </c>
      <c r="C825" s="23" t="str">
        <f t="shared" si="220"/>
        <v>ГБУЗ "Кировская ЦРБ"</v>
      </c>
      <c r="D825" s="23" t="str">
        <f t="shared" si="221"/>
        <v>КС</v>
      </c>
      <c r="E825" s="55">
        <v>20171180</v>
      </c>
      <c r="F825" s="23" t="str">
        <f t="shared" si="222"/>
        <v>Ревматические болезни сердца (уровень 1)</v>
      </c>
      <c r="G825" s="19">
        <v>2</v>
      </c>
      <c r="H825" s="19"/>
      <c r="I825" s="25">
        <f t="shared" si="223"/>
        <v>2</v>
      </c>
      <c r="J825" s="23">
        <f t="shared" si="224"/>
        <v>0.87</v>
      </c>
      <c r="K825" s="149">
        <f t="shared" si="225"/>
        <v>0.875</v>
      </c>
      <c r="L825" s="93">
        <f t="shared" si="226"/>
        <v>13633.22625</v>
      </c>
      <c r="M825" s="93">
        <f t="shared" si="227"/>
        <v>27266.452499999999</v>
      </c>
      <c r="N825" s="93">
        <f t="shared" si="228"/>
        <v>0</v>
      </c>
      <c r="O825" s="93">
        <f t="shared" si="229"/>
        <v>27266.452499999999</v>
      </c>
      <c r="P825" s="23" t="str">
        <f t="shared" si="230"/>
        <v>Ревматология</v>
      </c>
      <c r="Q825" s="23">
        <f t="shared" si="231"/>
        <v>1.44</v>
      </c>
      <c r="R825" s="63" t="s">
        <v>309</v>
      </c>
      <c r="S825" s="23">
        <f t="shared" si="232"/>
        <v>1.74</v>
      </c>
    </row>
    <row r="826" spans="2:19" x14ac:dyDescent="0.25">
      <c r="B826" s="85">
        <v>150015</v>
      </c>
      <c r="C826" s="23" t="str">
        <f t="shared" si="220"/>
        <v>ФГБОУ ВО  СОГМА МЗ</v>
      </c>
      <c r="D826" s="23" t="str">
        <f t="shared" si="221"/>
        <v>КС</v>
      </c>
      <c r="E826" s="41">
        <v>20171178</v>
      </c>
      <c r="F826" s="23" t="str">
        <f t="shared" si="222"/>
        <v>Системные поражения соединительной ткани</v>
      </c>
      <c r="G826" s="39">
        <v>43</v>
      </c>
      <c r="H826" s="39">
        <v>7</v>
      </c>
      <c r="I826" s="25">
        <f t="shared" si="223"/>
        <v>50</v>
      </c>
      <c r="J826" s="23">
        <f t="shared" si="224"/>
        <v>1.78</v>
      </c>
      <c r="K826" s="149">
        <f t="shared" si="225"/>
        <v>1.4</v>
      </c>
      <c r="L826" s="93">
        <f t="shared" si="226"/>
        <v>44629.228000000003</v>
      </c>
      <c r="M826" s="93">
        <f t="shared" si="227"/>
        <v>1919056.804</v>
      </c>
      <c r="N826" s="93">
        <f t="shared" si="228"/>
        <v>312404.59600000002</v>
      </c>
      <c r="O826" s="93">
        <f t="shared" si="229"/>
        <v>2231461.4</v>
      </c>
      <c r="P826" s="23" t="str">
        <f t="shared" si="230"/>
        <v>Ревматология</v>
      </c>
      <c r="Q826" s="23">
        <f t="shared" si="231"/>
        <v>1.44</v>
      </c>
      <c r="R826" s="114" t="s">
        <v>289</v>
      </c>
      <c r="S826" s="23">
        <f t="shared" si="232"/>
        <v>89</v>
      </c>
    </row>
    <row r="827" spans="2:19" x14ac:dyDescent="0.25">
      <c r="B827" s="85">
        <v>150015</v>
      </c>
      <c r="C827" s="23" t="str">
        <f t="shared" si="220"/>
        <v>ФГБОУ ВО  СОГМА МЗ</v>
      </c>
      <c r="D827" s="23" t="str">
        <f t="shared" si="221"/>
        <v>КС</v>
      </c>
      <c r="E827" s="41">
        <v>20171179</v>
      </c>
      <c r="F827" s="23" t="str">
        <f t="shared" si="222"/>
        <v>Артропатии и спондилопатии</v>
      </c>
      <c r="G827" s="39">
        <v>477</v>
      </c>
      <c r="H827" s="39">
        <v>115</v>
      </c>
      <c r="I827" s="25">
        <f t="shared" si="223"/>
        <v>592</v>
      </c>
      <c r="J827" s="23">
        <f t="shared" si="224"/>
        <v>1.67</v>
      </c>
      <c r="K827" s="149">
        <f t="shared" si="225"/>
        <v>1.4</v>
      </c>
      <c r="L827" s="93">
        <f t="shared" si="226"/>
        <v>41871.241999999991</v>
      </c>
      <c r="M827" s="93">
        <f t="shared" si="227"/>
        <v>19972582.433999997</v>
      </c>
      <c r="N827" s="93">
        <f t="shared" si="228"/>
        <v>4815192.8299999991</v>
      </c>
      <c r="O827" s="93">
        <f t="shared" si="229"/>
        <v>24787775.263999995</v>
      </c>
      <c r="P827" s="23" t="str">
        <f t="shared" si="230"/>
        <v>Ревматология</v>
      </c>
      <c r="Q827" s="23">
        <f t="shared" si="231"/>
        <v>1.44</v>
      </c>
      <c r="R827" s="114" t="s">
        <v>289</v>
      </c>
      <c r="S827" s="23">
        <f t="shared" si="232"/>
        <v>988.64</v>
      </c>
    </row>
    <row r="828" spans="2:19" x14ac:dyDescent="0.25">
      <c r="B828" s="85">
        <v>150015</v>
      </c>
      <c r="C828" s="23" t="str">
        <f t="shared" si="220"/>
        <v>ФГБОУ ВО  СОГМА МЗ</v>
      </c>
      <c r="D828" s="23" t="str">
        <f t="shared" si="221"/>
        <v>КС</v>
      </c>
      <c r="E828" s="41">
        <v>20171180</v>
      </c>
      <c r="F828" s="23" t="str">
        <f t="shared" si="222"/>
        <v>Ревматические болезни сердца (уровень 1)</v>
      </c>
      <c r="G828" s="39">
        <v>7</v>
      </c>
      <c r="H828" s="39">
        <v>3</v>
      </c>
      <c r="I828" s="25">
        <f t="shared" si="223"/>
        <v>10</v>
      </c>
      <c r="J828" s="23">
        <f t="shared" si="224"/>
        <v>0.87</v>
      </c>
      <c r="K828" s="149">
        <f t="shared" si="225"/>
        <v>1.4</v>
      </c>
      <c r="L828" s="93">
        <f t="shared" si="226"/>
        <v>21813.162</v>
      </c>
      <c r="M828" s="93">
        <f t="shared" si="227"/>
        <v>152692.13399999999</v>
      </c>
      <c r="N828" s="93">
        <f t="shared" si="228"/>
        <v>65439.486000000004</v>
      </c>
      <c r="O828" s="93">
        <f t="shared" si="229"/>
        <v>218131.62</v>
      </c>
      <c r="P828" s="23" t="str">
        <f t="shared" si="230"/>
        <v>Ревматология</v>
      </c>
      <c r="Q828" s="23">
        <f t="shared" si="231"/>
        <v>1.44</v>
      </c>
      <c r="R828" s="114" t="s">
        <v>289</v>
      </c>
      <c r="S828" s="23">
        <f t="shared" si="232"/>
        <v>8.6999999999999993</v>
      </c>
    </row>
    <row r="829" spans="2:19" x14ac:dyDescent="0.25">
      <c r="B829" s="85">
        <v>150001</v>
      </c>
      <c r="C829" s="23" t="str">
        <f t="shared" si="220"/>
        <v>ГБУЗ "РКБ"</v>
      </c>
      <c r="D829" s="23" t="str">
        <f t="shared" si="221"/>
        <v>КС</v>
      </c>
      <c r="E829" s="55">
        <v>20171182</v>
      </c>
      <c r="F829" s="23" t="str">
        <f t="shared" si="222"/>
        <v>Флебит и тромбофлебит, варикозное расширение вен нижних конечностей</v>
      </c>
      <c r="G829" s="19">
        <v>207</v>
      </c>
      <c r="H829" s="19">
        <v>59</v>
      </c>
      <c r="I829" s="25">
        <f t="shared" si="223"/>
        <v>266</v>
      </c>
      <c r="J829" s="23">
        <f t="shared" si="224"/>
        <v>0.85</v>
      </c>
      <c r="K829" s="149">
        <f t="shared" si="225"/>
        <v>1</v>
      </c>
      <c r="L829" s="93">
        <f t="shared" si="226"/>
        <v>15222.65</v>
      </c>
      <c r="M829" s="93">
        <f t="shared" si="227"/>
        <v>3151088.55</v>
      </c>
      <c r="N829" s="93">
        <f t="shared" si="228"/>
        <v>898136.35</v>
      </c>
      <c r="O829" s="93">
        <f t="shared" si="229"/>
        <v>4049224.9</v>
      </c>
      <c r="P829" s="23" t="str">
        <f t="shared" si="230"/>
        <v>Сердечно-сосудистая хирургия</v>
      </c>
      <c r="Q829" s="23">
        <f t="shared" si="231"/>
        <v>1.18</v>
      </c>
      <c r="R829" s="63" t="s">
        <v>534</v>
      </c>
      <c r="S829" s="23">
        <f t="shared" si="232"/>
        <v>226.1</v>
      </c>
    </row>
    <row r="830" spans="2:19" x14ac:dyDescent="0.25">
      <c r="B830" s="85">
        <v>150001</v>
      </c>
      <c r="C830" s="23" t="str">
        <f t="shared" si="220"/>
        <v>ГБУЗ "РКБ"</v>
      </c>
      <c r="D830" s="23" t="str">
        <f t="shared" si="221"/>
        <v>КС</v>
      </c>
      <c r="E830" s="55">
        <v>20171183</v>
      </c>
      <c r="F830" s="23" t="str">
        <f t="shared" si="222"/>
        <v>Другие болезни, врожденные аномалии вен</v>
      </c>
      <c r="G830" s="19">
        <v>1</v>
      </c>
      <c r="H830" s="19">
        <v>1</v>
      </c>
      <c r="I830" s="25">
        <f t="shared" si="223"/>
        <v>2</v>
      </c>
      <c r="J830" s="23">
        <f t="shared" si="224"/>
        <v>1.32</v>
      </c>
      <c r="K830" s="149">
        <f t="shared" si="225"/>
        <v>1</v>
      </c>
      <c r="L830" s="93">
        <f t="shared" si="226"/>
        <v>23639.88</v>
      </c>
      <c r="M830" s="93">
        <f t="shared" si="227"/>
        <v>23639.88</v>
      </c>
      <c r="N830" s="93">
        <f t="shared" si="228"/>
        <v>23639.88</v>
      </c>
      <c r="O830" s="93">
        <f t="shared" si="229"/>
        <v>47279.76</v>
      </c>
      <c r="P830" s="23" t="str">
        <f t="shared" si="230"/>
        <v>Сердечно-сосудистая хирургия</v>
      </c>
      <c r="Q830" s="23">
        <f t="shared" si="231"/>
        <v>1.18</v>
      </c>
      <c r="R830" s="63" t="s">
        <v>534</v>
      </c>
      <c r="S830" s="23">
        <f t="shared" si="232"/>
        <v>2.64</v>
      </c>
    </row>
    <row r="831" spans="2:19" x14ac:dyDescent="0.25">
      <c r="B831" s="85">
        <v>150001</v>
      </c>
      <c r="C831" s="23" t="str">
        <f t="shared" si="220"/>
        <v>ГБУЗ "РКБ"</v>
      </c>
      <c r="D831" s="23" t="str">
        <f t="shared" si="221"/>
        <v>КС</v>
      </c>
      <c r="E831" s="55">
        <v>20171184</v>
      </c>
      <c r="F831" s="23" t="str">
        <f t="shared" si="222"/>
        <v>Болезни артерий, артериол и капилляров</v>
      </c>
      <c r="G831" s="19">
        <v>4</v>
      </c>
      <c r="H831" s="19">
        <v>1</v>
      </c>
      <c r="I831" s="25">
        <f t="shared" si="223"/>
        <v>5</v>
      </c>
      <c r="J831" s="23">
        <f t="shared" si="224"/>
        <v>1.05</v>
      </c>
      <c r="K831" s="149">
        <f t="shared" si="225"/>
        <v>1</v>
      </c>
      <c r="L831" s="93">
        <f t="shared" si="226"/>
        <v>18804.45</v>
      </c>
      <c r="M831" s="93">
        <f t="shared" si="227"/>
        <v>75217.8</v>
      </c>
      <c r="N831" s="93">
        <f t="shared" si="228"/>
        <v>18804.45</v>
      </c>
      <c r="O831" s="93">
        <f t="shared" si="229"/>
        <v>94022.25</v>
      </c>
      <c r="P831" s="23" t="str">
        <f t="shared" si="230"/>
        <v>Сердечно-сосудистая хирургия</v>
      </c>
      <c r="Q831" s="23">
        <f t="shared" si="231"/>
        <v>1.18</v>
      </c>
      <c r="R831" s="63" t="s">
        <v>166</v>
      </c>
      <c r="S831" s="23">
        <f t="shared" si="232"/>
        <v>5.25</v>
      </c>
    </row>
    <row r="832" spans="2:19" x14ac:dyDescent="0.25">
      <c r="B832" s="85">
        <v>150001</v>
      </c>
      <c r="C832" s="23" t="str">
        <f t="shared" si="220"/>
        <v>ГБУЗ "РКБ"</v>
      </c>
      <c r="D832" s="23" t="str">
        <f t="shared" si="221"/>
        <v>КС</v>
      </c>
      <c r="E832" s="55">
        <v>20171184</v>
      </c>
      <c r="F832" s="23" t="str">
        <f t="shared" si="222"/>
        <v>Болезни артерий, артериол и капилляров</v>
      </c>
      <c r="G832" s="19">
        <v>105</v>
      </c>
      <c r="H832" s="19">
        <v>29</v>
      </c>
      <c r="I832" s="25">
        <f t="shared" si="223"/>
        <v>134</v>
      </c>
      <c r="J832" s="23">
        <f t="shared" si="224"/>
        <v>1.05</v>
      </c>
      <c r="K832" s="149">
        <f t="shared" si="225"/>
        <v>1</v>
      </c>
      <c r="L832" s="93">
        <f t="shared" si="226"/>
        <v>18804.45</v>
      </c>
      <c r="M832" s="93">
        <f t="shared" si="227"/>
        <v>1974467.25</v>
      </c>
      <c r="N832" s="93">
        <f t="shared" si="228"/>
        <v>545329.05000000005</v>
      </c>
      <c r="O832" s="93">
        <f t="shared" si="229"/>
        <v>2519796.2999999998</v>
      </c>
      <c r="P832" s="23" t="str">
        <f t="shared" si="230"/>
        <v>Сердечно-сосудистая хирургия</v>
      </c>
      <c r="Q832" s="23">
        <f t="shared" si="231"/>
        <v>1.18</v>
      </c>
      <c r="R832" s="63" t="s">
        <v>534</v>
      </c>
      <c r="S832" s="23">
        <f t="shared" si="232"/>
        <v>140.70000000000002</v>
      </c>
    </row>
    <row r="833" spans="2:19" x14ac:dyDescent="0.25">
      <c r="B833" s="85">
        <v>150001</v>
      </c>
      <c r="C833" s="23" t="str">
        <f t="shared" si="220"/>
        <v>ГБУЗ "РКБ"</v>
      </c>
      <c r="D833" s="23" t="str">
        <f t="shared" si="221"/>
        <v>КС</v>
      </c>
      <c r="E833" s="55">
        <v>20171184</v>
      </c>
      <c r="F833" s="23" t="str">
        <f t="shared" si="222"/>
        <v>Болезни артерий, артериол и капилляров</v>
      </c>
      <c r="G833" s="19">
        <v>2</v>
      </c>
      <c r="H833" s="19">
        <v>1</v>
      </c>
      <c r="I833" s="25">
        <f t="shared" si="223"/>
        <v>3</v>
      </c>
      <c r="J833" s="23">
        <f t="shared" si="224"/>
        <v>1.05</v>
      </c>
      <c r="K833" s="149">
        <f t="shared" si="225"/>
        <v>1</v>
      </c>
      <c r="L833" s="93">
        <f t="shared" si="226"/>
        <v>18804.45</v>
      </c>
      <c r="M833" s="93">
        <f t="shared" si="227"/>
        <v>37608.9</v>
      </c>
      <c r="N833" s="93">
        <f t="shared" si="228"/>
        <v>18804.45</v>
      </c>
      <c r="O833" s="93">
        <f t="shared" si="229"/>
        <v>56413.350000000006</v>
      </c>
      <c r="P833" s="23" t="str">
        <f t="shared" si="230"/>
        <v>Сердечно-сосудистая хирургия</v>
      </c>
      <c r="Q833" s="23">
        <f t="shared" si="231"/>
        <v>1.18</v>
      </c>
      <c r="R833" s="63" t="s">
        <v>360</v>
      </c>
      <c r="S833" s="23">
        <f t="shared" si="232"/>
        <v>3.1500000000000004</v>
      </c>
    </row>
    <row r="834" spans="2:19" x14ac:dyDescent="0.25">
      <c r="B834" s="85">
        <v>150001</v>
      </c>
      <c r="C834" s="23" t="str">
        <f t="shared" si="220"/>
        <v>ГБУЗ "РКБ"</v>
      </c>
      <c r="D834" s="23" t="str">
        <f t="shared" si="221"/>
        <v>КС</v>
      </c>
      <c r="E834" s="55">
        <v>20171186</v>
      </c>
      <c r="F834" s="23" t="str">
        <f t="shared" si="222"/>
        <v>Операции на сердце и коронарных сосудах (уровень 1)</v>
      </c>
      <c r="G834" s="19">
        <v>1</v>
      </c>
      <c r="H834" s="19">
        <v>1</v>
      </c>
      <c r="I834" s="25">
        <f t="shared" si="223"/>
        <v>2</v>
      </c>
      <c r="J834" s="23">
        <f t="shared" si="224"/>
        <v>2.11</v>
      </c>
      <c r="K834" s="149">
        <f t="shared" si="225"/>
        <v>1</v>
      </c>
      <c r="L834" s="93">
        <f t="shared" si="226"/>
        <v>37787.99</v>
      </c>
      <c r="M834" s="93">
        <f t="shared" si="227"/>
        <v>37787.99</v>
      </c>
      <c r="N834" s="93">
        <f t="shared" si="228"/>
        <v>37787.99</v>
      </c>
      <c r="O834" s="93">
        <f t="shared" si="229"/>
        <v>75575.98</v>
      </c>
      <c r="P834" s="23" t="str">
        <f t="shared" si="230"/>
        <v>Сердечно-сосудистая хирургия</v>
      </c>
      <c r="Q834" s="23">
        <f t="shared" si="231"/>
        <v>1.18</v>
      </c>
      <c r="R834" s="63" t="s">
        <v>360</v>
      </c>
      <c r="S834" s="23">
        <f t="shared" si="232"/>
        <v>4.22</v>
      </c>
    </row>
    <row r="835" spans="2:19" x14ac:dyDescent="0.25">
      <c r="B835" s="85">
        <v>150001</v>
      </c>
      <c r="C835" s="23" t="str">
        <f t="shared" si="220"/>
        <v>ГБУЗ "РКБ"</v>
      </c>
      <c r="D835" s="23" t="str">
        <f t="shared" si="221"/>
        <v>КС</v>
      </c>
      <c r="E835" s="55">
        <v>20171188</v>
      </c>
      <c r="F835" s="23" t="str">
        <f t="shared" si="222"/>
        <v>Операции на сердце и коронарных сосудах (уровень 3)</v>
      </c>
      <c r="G835" s="19">
        <v>12</v>
      </c>
      <c r="H835" s="19">
        <v>3</v>
      </c>
      <c r="I835" s="25">
        <f t="shared" si="223"/>
        <v>15</v>
      </c>
      <c r="J835" s="23">
        <f t="shared" si="224"/>
        <v>4.3099999999999996</v>
      </c>
      <c r="K835" s="149">
        <f t="shared" si="225"/>
        <v>1</v>
      </c>
      <c r="L835" s="93">
        <f t="shared" si="226"/>
        <v>77187.789999999994</v>
      </c>
      <c r="M835" s="93">
        <f t="shared" si="227"/>
        <v>926253.48</v>
      </c>
      <c r="N835" s="93">
        <f t="shared" si="228"/>
        <v>231563.37</v>
      </c>
      <c r="O835" s="93">
        <f t="shared" si="229"/>
        <v>1157816.8500000001</v>
      </c>
      <c r="P835" s="23" t="str">
        <f t="shared" si="230"/>
        <v>Сердечно-сосудистая хирургия</v>
      </c>
      <c r="Q835" s="23">
        <f t="shared" si="231"/>
        <v>1.18</v>
      </c>
      <c r="R835" s="63" t="s">
        <v>166</v>
      </c>
      <c r="S835" s="23">
        <f t="shared" si="232"/>
        <v>64.649999999999991</v>
      </c>
    </row>
    <row r="836" spans="2:19" x14ac:dyDescent="0.25">
      <c r="B836" s="85">
        <v>150001</v>
      </c>
      <c r="C836" s="23" t="str">
        <f t="shared" si="220"/>
        <v>ГБУЗ "РКБ"</v>
      </c>
      <c r="D836" s="23" t="str">
        <f t="shared" si="221"/>
        <v>КС</v>
      </c>
      <c r="E836" s="55">
        <v>20171189</v>
      </c>
      <c r="F836" s="23" t="str">
        <f t="shared" si="222"/>
        <v>Операции на сосудах (уровень 1)</v>
      </c>
      <c r="G836" s="19">
        <v>6</v>
      </c>
      <c r="H836" s="19">
        <v>2</v>
      </c>
      <c r="I836" s="25">
        <f t="shared" si="223"/>
        <v>8</v>
      </c>
      <c r="J836" s="23">
        <f t="shared" si="224"/>
        <v>1.2</v>
      </c>
      <c r="K836" s="149">
        <f t="shared" si="225"/>
        <v>1</v>
      </c>
      <c r="L836" s="93">
        <f t="shared" si="226"/>
        <v>21490.799999999999</v>
      </c>
      <c r="M836" s="93">
        <f t="shared" si="227"/>
        <v>128944.79999999999</v>
      </c>
      <c r="N836" s="93">
        <f t="shared" si="228"/>
        <v>42981.599999999999</v>
      </c>
      <c r="O836" s="93">
        <f t="shared" si="229"/>
        <v>171926.39999999999</v>
      </c>
      <c r="P836" s="23" t="str">
        <f t="shared" si="230"/>
        <v>Сердечно-сосудистая хирургия</v>
      </c>
      <c r="Q836" s="23">
        <f t="shared" si="231"/>
        <v>1.18</v>
      </c>
      <c r="R836" s="63" t="s">
        <v>534</v>
      </c>
      <c r="S836" s="23">
        <f t="shared" si="232"/>
        <v>9.6</v>
      </c>
    </row>
    <row r="837" spans="2:19" x14ac:dyDescent="0.25">
      <c r="B837" s="85">
        <v>150001</v>
      </c>
      <c r="C837" s="23" t="str">
        <f t="shared" si="220"/>
        <v>ГБУЗ "РКБ"</v>
      </c>
      <c r="D837" s="23" t="str">
        <f t="shared" si="221"/>
        <v>КС</v>
      </c>
      <c r="E837" s="55">
        <v>20171190</v>
      </c>
      <c r="F837" s="23" t="str">
        <f t="shared" si="222"/>
        <v>Операции на сосудах (уровень 2)</v>
      </c>
      <c r="G837" s="19">
        <v>189</v>
      </c>
      <c r="H837" s="19">
        <v>53</v>
      </c>
      <c r="I837" s="25">
        <f t="shared" si="223"/>
        <v>242</v>
      </c>
      <c r="J837" s="23">
        <f t="shared" si="224"/>
        <v>2.37</v>
      </c>
      <c r="K837" s="149">
        <f t="shared" si="225"/>
        <v>1</v>
      </c>
      <c r="L837" s="93">
        <f t="shared" si="226"/>
        <v>42444.33</v>
      </c>
      <c r="M837" s="93">
        <f t="shared" si="227"/>
        <v>8021978.3700000001</v>
      </c>
      <c r="N837" s="93">
        <f t="shared" si="228"/>
        <v>2249549.4900000002</v>
      </c>
      <c r="O837" s="93">
        <f t="shared" si="229"/>
        <v>10271527.859999999</v>
      </c>
      <c r="P837" s="23" t="str">
        <f t="shared" si="230"/>
        <v>Сердечно-сосудистая хирургия</v>
      </c>
      <c r="Q837" s="23">
        <f t="shared" si="231"/>
        <v>1.18</v>
      </c>
      <c r="R837" s="63" t="s">
        <v>534</v>
      </c>
      <c r="S837" s="23">
        <f t="shared" si="232"/>
        <v>573.54000000000008</v>
      </c>
    </row>
    <row r="838" spans="2:19" x14ac:dyDescent="0.25">
      <c r="B838" s="85">
        <v>150001</v>
      </c>
      <c r="C838" s="23" t="str">
        <f t="shared" si="220"/>
        <v>ГБУЗ "РКБ"</v>
      </c>
      <c r="D838" s="23" t="str">
        <f t="shared" si="221"/>
        <v>КС</v>
      </c>
      <c r="E838" s="55">
        <v>20171191</v>
      </c>
      <c r="F838" s="23" t="str">
        <f t="shared" si="222"/>
        <v>Операции на сосудах (уровень 3)</v>
      </c>
      <c r="G838" s="19">
        <v>50</v>
      </c>
      <c r="H838" s="19">
        <v>18</v>
      </c>
      <c r="I838" s="25">
        <f t="shared" si="223"/>
        <v>68</v>
      </c>
      <c r="J838" s="23">
        <f t="shared" si="224"/>
        <v>4.13</v>
      </c>
      <c r="K838" s="149">
        <f t="shared" si="225"/>
        <v>1</v>
      </c>
      <c r="L838" s="93">
        <f t="shared" si="226"/>
        <v>73964.17</v>
      </c>
      <c r="M838" s="93">
        <f t="shared" si="227"/>
        <v>3698208.5</v>
      </c>
      <c r="N838" s="93">
        <f t="shared" si="228"/>
        <v>1331355.06</v>
      </c>
      <c r="O838" s="93">
        <f t="shared" si="229"/>
        <v>5029563.5600000005</v>
      </c>
      <c r="P838" s="23" t="str">
        <f t="shared" si="230"/>
        <v>Сердечно-сосудистая хирургия</v>
      </c>
      <c r="Q838" s="23">
        <f t="shared" si="231"/>
        <v>1.18</v>
      </c>
      <c r="R838" s="63" t="s">
        <v>534</v>
      </c>
      <c r="S838" s="23">
        <f t="shared" si="232"/>
        <v>280.83999999999997</v>
      </c>
    </row>
    <row r="839" spans="2:19" x14ac:dyDescent="0.25">
      <c r="B839" s="85">
        <v>150001</v>
      </c>
      <c r="C839" s="23" t="str">
        <f t="shared" si="220"/>
        <v>ГБУЗ "РКБ"</v>
      </c>
      <c r="D839" s="23" t="str">
        <f t="shared" si="221"/>
        <v>КС</v>
      </c>
      <c r="E839" s="55">
        <v>20171191</v>
      </c>
      <c r="F839" s="23" t="str">
        <f t="shared" si="222"/>
        <v>Операции на сосудах (уровень 3)</v>
      </c>
      <c r="G839" s="19">
        <v>0</v>
      </c>
      <c r="H839" s="19">
        <v>0</v>
      </c>
      <c r="I839" s="25">
        <f t="shared" si="223"/>
        <v>0</v>
      </c>
      <c r="J839" s="23">
        <f t="shared" si="224"/>
        <v>4.13</v>
      </c>
      <c r="K839" s="149">
        <f t="shared" si="225"/>
        <v>1</v>
      </c>
      <c r="L839" s="93">
        <f t="shared" si="226"/>
        <v>73964.17</v>
      </c>
      <c r="M839" s="93">
        <f t="shared" si="227"/>
        <v>0</v>
      </c>
      <c r="N839" s="93">
        <f t="shared" si="228"/>
        <v>0</v>
      </c>
      <c r="O839" s="93">
        <f t="shared" si="229"/>
        <v>0</v>
      </c>
      <c r="P839" s="23" t="str">
        <f t="shared" si="230"/>
        <v>Сердечно-сосудистая хирургия</v>
      </c>
      <c r="Q839" s="23">
        <f t="shared" si="231"/>
        <v>1.18</v>
      </c>
      <c r="R839" s="63" t="s">
        <v>496</v>
      </c>
      <c r="S839" s="23">
        <f t="shared" si="232"/>
        <v>0</v>
      </c>
    </row>
    <row r="840" spans="2:19" x14ac:dyDescent="0.25">
      <c r="B840" s="85">
        <v>150001</v>
      </c>
      <c r="C840" s="23" t="str">
        <f t="shared" si="220"/>
        <v>ГБУЗ "РКБ"</v>
      </c>
      <c r="D840" s="23" t="str">
        <f t="shared" si="221"/>
        <v>КС</v>
      </c>
      <c r="E840" s="55">
        <v>20171191</v>
      </c>
      <c r="F840" s="23" t="str">
        <f t="shared" si="222"/>
        <v>Операции на сосудах (уровень 3)</v>
      </c>
      <c r="G840" s="19">
        <v>2</v>
      </c>
      <c r="H840" s="19">
        <v>1</v>
      </c>
      <c r="I840" s="25">
        <f t="shared" si="223"/>
        <v>3</v>
      </c>
      <c r="J840" s="23">
        <f t="shared" si="224"/>
        <v>4.13</v>
      </c>
      <c r="K840" s="149">
        <f t="shared" si="225"/>
        <v>1</v>
      </c>
      <c r="L840" s="93">
        <f t="shared" si="226"/>
        <v>73964.17</v>
      </c>
      <c r="M840" s="93">
        <f t="shared" si="227"/>
        <v>147928.34</v>
      </c>
      <c r="N840" s="93">
        <f t="shared" si="228"/>
        <v>73964.17</v>
      </c>
      <c r="O840" s="93">
        <f t="shared" si="229"/>
        <v>221892.51</v>
      </c>
      <c r="P840" s="23" t="str">
        <f t="shared" si="230"/>
        <v>Сердечно-сосудистая хирургия</v>
      </c>
      <c r="Q840" s="23">
        <f t="shared" si="231"/>
        <v>1.18</v>
      </c>
      <c r="R840" s="63" t="s">
        <v>344</v>
      </c>
      <c r="S840" s="23">
        <f t="shared" si="232"/>
        <v>12.39</v>
      </c>
    </row>
    <row r="841" spans="2:19" x14ac:dyDescent="0.25">
      <c r="B841" s="85">
        <v>150001</v>
      </c>
      <c r="C841" s="23" t="str">
        <f t="shared" si="220"/>
        <v>ГБУЗ "РКБ"</v>
      </c>
      <c r="D841" s="23" t="str">
        <f t="shared" si="221"/>
        <v>КС</v>
      </c>
      <c r="E841" s="55">
        <v>20171192</v>
      </c>
      <c r="F841" s="23" t="str">
        <f t="shared" si="222"/>
        <v>Операции на сосудах (уровень 4)</v>
      </c>
      <c r="G841" s="19">
        <v>8</v>
      </c>
      <c r="H841" s="19">
        <v>2</v>
      </c>
      <c r="I841" s="25">
        <f t="shared" si="223"/>
        <v>10</v>
      </c>
      <c r="J841" s="23">
        <f t="shared" si="224"/>
        <v>6.08</v>
      </c>
      <c r="K841" s="149">
        <f t="shared" si="225"/>
        <v>1</v>
      </c>
      <c r="L841" s="93">
        <f t="shared" si="226"/>
        <v>108886.72</v>
      </c>
      <c r="M841" s="93">
        <f t="shared" si="227"/>
        <v>871093.76000000001</v>
      </c>
      <c r="N841" s="93">
        <f t="shared" si="228"/>
        <v>217773.44</v>
      </c>
      <c r="O841" s="93">
        <f t="shared" si="229"/>
        <v>1088867.2</v>
      </c>
      <c r="P841" s="23" t="str">
        <f t="shared" si="230"/>
        <v>Сердечно-сосудистая хирургия</v>
      </c>
      <c r="Q841" s="23">
        <f t="shared" si="231"/>
        <v>1.18</v>
      </c>
      <c r="R841" s="63" t="s">
        <v>534</v>
      </c>
      <c r="S841" s="23">
        <f t="shared" si="232"/>
        <v>60.8</v>
      </c>
    </row>
    <row r="842" spans="2:19" x14ac:dyDescent="0.25">
      <c r="B842" s="85">
        <v>150001</v>
      </c>
      <c r="C842" s="23" t="str">
        <f t="shared" si="220"/>
        <v>ГБУЗ "РКБ"</v>
      </c>
      <c r="D842" s="23" t="str">
        <f t="shared" si="221"/>
        <v>КС</v>
      </c>
      <c r="E842" s="55">
        <v>20171193</v>
      </c>
      <c r="F842" s="23" t="str">
        <f t="shared" si="222"/>
        <v>Операции на сосудах (уровень 5)</v>
      </c>
      <c r="G842" s="19">
        <v>5</v>
      </c>
      <c r="H842" s="19">
        <v>1</v>
      </c>
      <c r="I842" s="25">
        <f t="shared" si="223"/>
        <v>6</v>
      </c>
      <c r="J842" s="23">
        <f t="shared" si="224"/>
        <v>7.12</v>
      </c>
      <c r="K842" s="149">
        <f t="shared" si="225"/>
        <v>1</v>
      </c>
      <c r="L842" s="93">
        <f t="shared" si="226"/>
        <v>127512.08</v>
      </c>
      <c r="M842" s="93">
        <f t="shared" si="227"/>
        <v>637560.4</v>
      </c>
      <c r="N842" s="93">
        <f t="shared" si="228"/>
        <v>127512.08</v>
      </c>
      <c r="O842" s="93">
        <f t="shared" si="229"/>
        <v>765072.48</v>
      </c>
      <c r="P842" s="23" t="str">
        <f t="shared" si="230"/>
        <v>Сердечно-сосудистая хирургия</v>
      </c>
      <c r="Q842" s="23">
        <f t="shared" si="231"/>
        <v>1.18</v>
      </c>
      <c r="R842" s="63" t="s">
        <v>90</v>
      </c>
      <c r="S842" s="23">
        <f t="shared" si="232"/>
        <v>42.72</v>
      </c>
    </row>
    <row r="843" spans="2:19" x14ac:dyDescent="0.25">
      <c r="B843" s="85">
        <v>150001</v>
      </c>
      <c r="C843" s="23" t="str">
        <f t="shared" si="220"/>
        <v>ГБУЗ "РКБ"</v>
      </c>
      <c r="D843" s="23" t="str">
        <f t="shared" si="221"/>
        <v>КС</v>
      </c>
      <c r="E843" s="55">
        <v>20171193</v>
      </c>
      <c r="F843" s="23" t="str">
        <f t="shared" si="222"/>
        <v>Операции на сосудах (уровень 5)</v>
      </c>
      <c r="G843" s="19">
        <v>40</v>
      </c>
      <c r="H843" s="19">
        <v>10</v>
      </c>
      <c r="I843" s="25">
        <f t="shared" si="223"/>
        <v>50</v>
      </c>
      <c r="J843" s="23">
        <f t="shared" si="224"/>
        <v>7.12</v>
      </c>
      <c r="K843" s="149">
        <f t="shared" si="225"/>
        <v>1</v>
      </c>
      <c r="L843" s="93">
        <f t="shared" si="226"/>
        <v>127512.08</v>
      </c>
      <c r="M843" s="93">
        <f t="shared" si="227"/>
        <v>5100483.2</v>
      </c>
      <c r="N843" s="93">
        <f t="shared" si="228"/>
        <v>1275120.8</v>
      </c>
      <c r="O843" s="93">
        <f t="shared" si="229"/>
        <v>6375604</v>
      </c>
      <c r="P843" s="23" t="str">
        <f t="shared" si="230"/>
        <v>Сердечно-сосудистая хирургия</v>
      </c>
      <c r="Q843" s="23">
        <f t="shared" si="231"/>
        <v>1.18</v>
      </c>
      <c r="R843" s="63" t="s">
        <v>166</v>
      </c>
      <c r="S843" s="23">
        <f t="shared" si="232"/>
        <v>356</v>
      </c>
    </row>
    <row r="844" spans="2:19" x14ac:dyDescent="0.25">
      <c r="B844" s="85">
        <v>150001</v>
      </c>
      <c r="C844" s="23" t="str">
        <f t="shared" si="220"/>
        <v>ГБУЗ "РКБ"</v>
      </c>
      <c r="D844" s="23" t="str">
        <f t="shared" si="221"/>
        <v>КС</v>
      </c>
      <c r="E844" s="55">
        <v>20171193</v>
      </c>
      <c r="F844" s="23" t="str">
        <f t="shared" si="222"/>
        <v>Операции на сосудах (уровень 5)</v>
      </c>
      <c r="G844" s="19">
        <v>2</v>
      </c>
      <c r="H844" s="19">
        <v>1</v>
      </c>
      <c r="I844" s="25">
        <f t="shared" si="223"/>
        <v>3</v>
      </c>
      <c r="J844" s="23">
        <f t="shared" si="224"/>
        <v>7.12</v>
      </c>
      <c r="K844" s="149">
        <f t="shared" si="225"/>
        <v>1</v>
      </c>
      <c r="L844" s="93">
        <f t="shared" si="226"/>
        <v>127512.08</v>
      </c>
      <c r="M844" s="93">
        <f t="shared" si="227"/>
        <v>255024.16</v>
      </c>
      <c r="N844" s="93">
        <f t="shared" si="228"/>
        <v>127512.08</v>
      </c>
      <c r="O844" s="93">
        <f t="shared" si="229"/>
        <v>382536.24</v>
      </c>
      <c r="P844" s="23" t="str">
        <f t="shared" si="230"/>
        <v>Сердечно-сосудистая хирургия</v>
      </c>
      <c r="Q844" s="23">
        <f t="shared" si="231"/>
        <v>1.18</v>
      </c>
      <c r="R844" s="63" t="s">
        <v>344</v>
      </c>
      <c r="S844" s="23">
        <f t="shared" si="232"/>
        <v>21.36</v>
      </c>
    </row>
    <row r="845" spans="2:19" x14ac:dyDescent="0.25">
      <c r="B845" s="85">
        <v>150001</v>
      </c>
      <c r="C845" s="23" t="str">
        <f t="shared" si="220"/>
        <v>ГБУЗ "РКБ"</v>
      </c>
      <c r="D845" s="23" t="str">
        <f t="shared" si="221"/>
        <v>КС</v>
      </c>
      <c r="E845" s="55">
        <v>20171193</v>
      </c>
      <c r="F845" s="23" t="str">
        <f t="shared" si="222"/>
        <v>Операции на сосудах (уровень 5)</v>
      </c>
      <c r="G845" s="19">
        <v>12</v>
      </c>
      <c r="H845" s="19">
        <v>3</v>
      </c>
      <c r="I845" s="25">
        <f t="shared" si="223"/>
        <v>15</v>
      </c>
      <c r="J845" s="23">
        <f t="shared" si="224"/>
        <v>7.12</v>
      </c>
      <c r="K845" s="149">
        <f t="shared" si="225"/>
        <v>1</v>
      </c>
      <c r="L845" s="93">
        <f t="shared" si="226"/>
        <v>127512.08</v>
      </c>
      <c r="M845" s="93">
        <f t="shared" si="227"/>
        <v>1530144.96</v>
      </c>
      <c r="N845" s="93">
        <f t="shared" si="228"/>
        <v>382536.24</v>
      </c>
      <c r="O845" s="93">
        <f t="shared" si="229"/>
        <v>1912681.2</v>
      </c>
      <c r="P845" s="23" t="str">
        <f t="shared" si="230"/>
        <v>Сердечно-сосудистая хирургия</v>
      </c>
      <c r="Q845" s="23">
        <f t="shared" si="231"/>
        <v>1.18</v>
      </c>
      <c r="R845" s="63" t="s">
        <v>360</v>
      </c>
      <c r="S845" s="23">
        <f t="shared" si="232"/>
        <v>106.8</v>
      </c>
    </row>
    <row r="846" spans="2:19" ht="18.75" x14ac:dyDescent="0.3">
      <c r="B846" s="85">
        <v>150002</v>
      </c>
      <c r="C846" s="23" t="str">
        <f t="shared" ref="C846:C873" si="233">IF(B846&gt;0,VLOOKUP(B846,LPU,2,0),"")</f>
        <v>ГБУЗ "РДКБ"</v>
      </c>
      <c r="D846" s="23" t="str">
        <f t="shared" ref="D846:D873" si="234">IF(E846&gt;0,VLOOKUP(E846,KSG,6,0),"")</f>
        <v>КС</v>
      </c>
      <c r="E846" s="55">
        <v>20171184</v>
      </c>
      <c r="F846" s="23" t="str">
        <f t="shared" ref="F846:F873" si="235">IF(E846&gt;0,VLOOKUP(E846,KSG,2,0),"")</f>
        <v>Болезни артерий, артериол и капилляров</v>
      </c>
      <c r="G846" s="45">
        <v>110</v>
      </c>
      <c r="H846" s="45">
        <v>20</v>
      </c>
      <c r="I846" s="25">
        <f t="shared" ref="I846:I873" si="236">G846+H846</f>
        <v>130</v>
      </c>
      <c r="J846" s="23">
        <f t="shared" ref="J846:J873" si="237">IF(E846&gt;0,VLOOKUP(E846,KSG,3,0),"")</f>
        <v>1.05</v>
      </c>
      <c r="K846" s="149">
        <f t="shared" ref="K846:K873" si="238">IF(VLOOKUP(E846,KSG,7,0)=1,IF(D846="КС",VLOOKUP(B846,LPU,3,0),VLOOKUP(B846,LPU,4,0)),1)</f>
        <v>1</v>
      </c>
      <c r="L846" s="93">
        <f t="shared" ref="L846:L873" si="239">IF(D846="КС",K846*J846*$D$2,K846*J846*$D$3)</f>
        <v>18804.45</v>
      </c>
      <c r="M846" s="93">
        <f t="shared" ref="M846:M873" si="240">L846*G846</f>
        <v>2068489.5</v>
      </c>
      <c r="N846" s="93">
        <f t="shared" ref="N846:N873" si="241">L846*H846</f>
        <v>376089</v>
      </c>
      <c r="O846" s="93">
        <f t="shared" ref="O846:O873" si="242">M846+N846</f>
        <v>2444578.5</v>
      </c>
      <c r="P846" s="23" t="str">
        <f t="shared" ref="P846:P873" si="243">IF(E846&gt;0,VLOOKUP(E846,KSG,4,0),"")</f>
        <v>Сердечно-сосудистая хирургия</v>
      </c>
      <c r="Q846" s="23">
        <f t="shared" ref="Q846:Q873" si="244">IF(E846&gt;0,VLOOKUP(E846,KSG,5,0),"")</f>
        <v>1.18</v>
      </c>
      <c r="R846" s="63" t="s">
        <v>140</v>
      </c>
      <c r="S846" s="23">
        <f t="shared" ref="S846:S873" si="245">I846*J846</f>
        <v>136.5</v>
      </c>
    </row>
    <row r="847" spans="2:19" ht="18.75" x14ac:dyDescent="0.3">
      <c r="B847" s="85">
        <v>150002</v>
      </c>
      <c r="C847" s="23" t="str">
        <f t="shared" si="233"/>
        <v>ГБУЗ "РДКБ"</v>
      </c>
      <c r="D847" s="23" t="str">
        <f t="shared" si="234"/>
        <v>КС</v>
      </c>
      <c r="E847" s="55">
        <v>20171185</v>
      </c>
      <c r="F847" s="23" t="str">
        <f t="shared" si="235"/>
        <v>Диагностическое обследование сердечно-сосудистой системы</v>
      </c>
      <c r="G847" s="45">
        <v>45</v>
      </c>
      <c r="H847" s="45">
        <v>18</v>
      </c>
      <c r="I847" s="25">
        <f t="shared" si="236"/>
        <v>63</v>
      </c>
      <c r="J847" s="23">
        <f t="shared" si="237"/>
        <v>1.01</v>
      </c>
      <c r="K847" s="149">
        <f t="shared" si="238"/>
        <v>1</v>
      </c>
      <c r="L847" s="93">
        <f t="shared" si="239"/>
        <v>18088.09</v>
      </c>
      <c r="M847" s="93">
        <f t="shared" si="240"/>
        <v>813964.05</v>
      </c>
      <c r="N847" s="93">
        <f t="shared" si="241"/>
        <v>325585.62</v>
      </c>
      <c r="O847" s="93">
        <f t="shared" si="242"/>
        <v>1139549.67</v>
      </c>
      <c r="P847" s="23" t="str">
        <f t="shared" si="243"/>
        <v>Сердечно-сосудистая хирургия</v>
      </c>
      <c r="Q847" s="23">
        <f t="shared" si="244"/>
        <v>1.18</v>
      </c>
      <c r="R847" s="63" t="s">
        <v>123</v>
      </c>
      <c r="S847" s="23">
        <f t="shared" si="245"/>
        <v>63.63</v>
      </c>
    </row>
    <row r="848" spans="2:19" ht="18.75" x14ac:dyDescent="0.3">
      <c r="B848" s="85">
        <v>150002</v>
      </c>
      <c r="C848" s="23" t="str">
        <f t="shared" si="233"/>
        <v>ГБУЗ "РДКБ"</v>
      </c>
      <c r="D848" s="23" t="str">
        <f t="shared" si="234"/>
        <v>КС</v>
      </c>
      <c r="E848" s="55">
        <v>20171190</v>
      </c>
      <c r="F848" s="23" t="str">
        <f t="shared" si="235"/>
        <v>Операции на сосудах (уровень 2)</v>
      </c>
      <c r="G848" s="45">
        <v>15</v>
      </c>
      <c r="H848" s="45">
        <v>5</v>
      </c>
      <c r="I848" s="25">
        <f t="shared" si="236"/>
        <v>20</v>
      </c>
      <c r="J848" s="23">
        <f t="shared" si="237"/>
        <v>2.37</v>
      </c>
      <c r="K848" s="149">
        <f t="shared" si="238"/>
        <v>1</v>
      </c>
      <c r="L848" s="93">
        <f t="shared" si="239"/>
        <v>42444.33</v>
      </c>
      <c r="M848" s="93">
        <f t="shared" si="240"/>
        <v>636664.95000000007</v>
      </c>
      <c r="N848" s="93">
        <f t="shared" si="241"/>
        <v>212221.65000000002</v>
      </c>
      <c r="O848" s="93">
        <f t="shared" si="242"/>
        <v>848886.60000000009</v>
      </c>
      <c r="P848" s="23" t="str">
        <f t="shared" si="243"/>
        <v>Сердечно-сосудистая хирургия</v>
      </c>
      <c r="Q848" s="23">
        <f t="shared" si="244"/>
        <v>1.18</v>
      </c>
      <c r="R848" s="63" t="s">
        <v>140</v>
      </c>
      <c r="S848" s="23">
        <f t="shared" si="245"/>
        <v>47.400000000000006</v>
      </c>
    </row>
    <row r="849" spans="2:19" x14ac:dyDescent="0.25">
      <c r="B849" s="85">
        <v>150003</v>
      </c>
      <c r="C849" s="23" t="str">
        <f t="shared" si="233"/>
        <v>ГБУЗ "КБСП"</v>
      </c>
      <c r="D849" s="23" t="str">
        <f t="shared" si="234"/>
        <v>КС</v>
      </c>
      <c r="E849" s="87">
        <v>20171182</v>
      </c>
      <c r="F849" s="23" t="str">
        <f t="shared" si="235"/>
        <v>Флебит и тромбофлебит, варикозное расширение вен нижних конечностей</v>
      </c>
      <c r="G849" s="19">
        <v>5</v>
      </c>
      <c r="H849" s="19">
        <v>2</v>
      </c>
      <c r="I849" s="25">
        <f t="shared" si="236"/>
        <v>7</v>
      </c>
      <c r="J849" s="23">
        <f t="shared" si="237"/>
        <v>0.85</v>
      </c>
      <c r="K849" s="149">
        <f t="shared" si="238"/>
        <v>1.4</v>
      </c>
      <c r="L849" s="93">
        <f t="shared" si="239"/>
        <v>21311.71</v>
      </c>
      <c r="M849" s="93">
        <f t="shared" si="240"/>
        <v>106558.54999999999</v>
      </c>
      <c r="N849" s="93">
        <f t="shared" si="241"/>
        <v>42623.42</v>
      </c>
      <c r="O849" s="93">
        <f t="shared" si="242"/>
        <v>149181.96999999997</v>
      </c>
      <c r="P849" s="23" t="str">
        <f t="shared" si="243"/>
        <v>Сердечно-сосудистая хирургия</v>
      </c>
      <c r="Q849" s="23">
        <f t="shared" si="244"/>
        <v>1.18</v>
      </c>
      <c r="R849" s="63" t="s">
        <v>360</v>
      </c>
      <c r="S849" s="23">
        <f t="shared" si="245"/>
        <v>5.95</v>
      </c>
    </row>
    <row r="850" spans="2:19" x14ac:dyDescent="0.25">
      <c r="B850" s="85">
        <v>150003</v>
      </c>
      <c r="C850" s="23" t="str">
        <f t="shared" si="233"/>
        <v>ГБУЗ "КБСП"</v>
      </c>
      <c r="D850" s="23" t="str">
        <f t="shared" si="234"/>
        <v>КС</v>
      </c>
      <c r="E850" s="87">
        <v>20171184</v>
      </c>
      <c r="F850" s="23" t="str">
        <f t="shared" si="235"/>
        <v>Болезни артерий, артериол и капилляров</v>
      </c>
      <c r="G850" s="19">
        <v>12</v>
      </c>
      <c r="H850" s="19">
        <v>5</v>
      </c>
      <c r="I850" s="25">
        <f t="shared" si="236"/>
        <v>17</v>
      </c>
      <c r="J850" s="23">
        <f t="shared" si="237"/>
        <v>1.05</v>
      </c>
      <c r="K850" s="149">
        <f t="shared" si="238"/>
        <v>1.4</v>
      </c>
      <c r="L850" s="93">
        <f t="shared" si="239"/>
        <v>26326.23</v>
      </c>
      <c r="M850" s="93">
        <f t="shared" si="240"/>
        <v>315914.76</v>
      </c>
      <c r="N850" s="93">
        <f t="shared" si="241"/>
        <v>131631.15</v>
      </c>
      <c r="O850" s="93">
        <f t="shared" si="242"/>
        <v>447545.91000000003</v>
      </c>
      <c r="P850" s="23" t="str">
        <f t="shared" si="243"/>
        <v>Сердечно-сосудистая хирургия</v>
      </c>
      <c r="Q850" s="23">
        <f t="shared" si="244"/>
        <v>1.18</v>
      </c>
      <c r="R850" s="63" t="s">
        <v>360</v>
      </c>
      <c r="S850" s="23">
        <f t="shared" si="245"/>
        <v>17.850000000000001</v>
      </c>
    </row>
    <row r="851" spans="2:19" x14ac:dyDescent="0.25">
      <c r="B851" s="85">
        <v>150009</v>
      </c>
      <c r="C851" s="23" t="str">
        <f t="shared" si="233"/>
        <v>ГБУЗ "Ардонская ЦРБ"</v>
      </c>
      <c r="D851" s="23" t="str">
        <f t="shared" si="234"/>
        <v>КС</v>
      </c>
      <c r="E851" s="55">
        <v>20171182</v>
      </c>
      <c r="F851" s="23" t="str">
        <f t="shared" si="235"/>
        <v>Флебит и тромбофлебит, варикозное расширение вен нижних конечностей</v>
      </c>
      <c r="G851" s="19">
        <v>23</v>
      </c>
      <c r="H851" s="19"/>
      <c r="I851" s="25">
        <f t="shared" si="236"/>
        <v>23</v>
      </c>
      <c r="J851" s="23">
        <f t="shared" si="237"/>
        <v>0.85</v>
      </c>
      <c r="K851" s="149">
        <f t="shared" si="238"/>
        <v>0.95099999999999996</v>
      </c>
      <c r="L851" s="93">
        <f t="shared" si="239"/>
        <v>14476.740149999998</v>
      </c>
      <c r="M851" s="93">
        <f t="shared" si="240"/>
        <v>332965.02344999998</v>
      </c>
      <c r="N851" s="93">
        <f t="shared" si="241"/>
        <v>0</v>
      </c>
      <c r="O851" s="93">
        <f t="shared" si="242"/>
        <v>332965.02344999998</v>
      </c>
      <c r="P851" s="23" t="str">
        <f t="shared" si="243"/>
        <v>Сердечно-сосудистая хирургия</v>
      </c>
      <c r="Q851" s="23">
        <f t="shared" si="244"/>
        <v>1.18</v>
      </c>
      <c r="R851" s="63" t="s">
        <v>360</v>
      </c>
      <c r="S851" s="23">
        <f t="shared" si="245"/>
        <v>19.55</v>
      </c>
    </row>
    <row r="852" spans="2:19" x14ac:dyDescent="0.25">
      <c r="B852" s="85">
        <v>150009</v>
      </c>
      <c r="C852" s="23" t="str">
        <f t="shared" si="233"/>
        <v>ГБУЗ "Ардонская ЦРБ"</v>
      </c>
      <c r="D852" s="23" t="str">
        <f t="shared" si="234"/>
        <v>КС</v>
      </c>
      <c r="E852" s="55">
        <v>20171184</v>
      </c>
      <c r="F852" s="23" t="str">
        <f t="shared" si="235"/>
        <v>Болезни артерий, артериол и капилляров</v>
      </c>
      <c r="G852" s="19">
        <v>25</v>
      </c>
      <c r="H852" s="19"/>
      <c r="I852" s="25">
        <f t="shared" si="236"/>
        <v>25</v>
      </c>
      <c r="J852" s="23">
        <f t="shared" si="237"/>
        <v>1.05</v>
      </c>
      <c r="K852" s="149">
        <f t="shared" si="238"/>
        <v>0.95099999999999996</v>
      </c>
      <c r="L852" s="93">
        <f t="shared" si="239"/>
        <v>17883.031950000001</v>
      </c>
      <c r="M852" s="93">
        <f t="shared" si="240"/>
        <v>447075.79875000002</v>
      </c>
      <c r="N852" s="93">
        <f t="shared" si="241"/>
        <v>0</v>
      </c>
      <c r="O852" s="93">
        <f t="shared" si="242"/>
        <v>447075.79875000002</v>
      </c>
      <c r="P852" s="23" t="str">
        <f t="shared" si="243"/>
        <v>Сердечно-сосудистая хирургия</v>
      </c>
      <c r="Q852" s="23">
        <f t="shared" si="244"/>
        <v>1.18</v>
      </c>
      <c r="R852" s="63" t="s">
        <v>360</v>
      </c>
      <c r="S852" s="23">
        <f t="shared" si="245"/>
        <v>26.25</v>
      </c>
    </row>
    <row r="853" spans="2:19" x14ac:dyDescent="0.25">
      <c r="B853" s="85">
        <v>150010</v>
      </c>
      <c r="C853" s="23" t="str">
        <f t="shared" si="233"/>
        <v>ГБУЗ "Ирафская ЦРБ"</v>
      </c>
      <c r="D853" s="23" t="str">
        <f t="shared" si="234"/>
        <v>КС</v>
      </c>
      <c r="E853" s="62">
        <v>20171182</v>
      </c>
      <c r="F853" s="23" t="str">
        <f t="shared" si="235"/>
        <v>Флебит и тромбофлебит, варикозное расширение вен нижних конечностей</v>
      </c>
      <c r="G853" s="19">
        <v>11</v>
      </c>
      <c r="H853" s="19">
        <v>3</v>
      </c>
      <c r="I853" s="25">
        <f t="shared" si="236"/>
        <v>14</v>
      </c>
      <c r="J853" s="23">
        <f t="shared" si="237"/>
        <v>0.85</v>
      </c>
      <c r="K853" s="149">
        <f t="shared" si="238"/>
        <v>0.8</v>
      </c>
      <c r="L853" s="93">
        <f t="shared" si="239"/>
        <v>12178.12</v>
      </c>
      <c r="M853" s="93">
        <f t="shared" si="240"/>
        <v>133959.32</v>
      </c>
      <c r="N853" s="93">
        <f t="shared" si="241"/>
        <v>36534.36</v>
      </c>
      <c r="O853" s="93">
        <f t="shared" si="242"/>
        <v>170493.68</v>
      </c>
      <c r="P853" s="23" t="str">
        <f t="shared" si="243"/>
        <v>Сердечно-сосудистая хирургия</v>
      </c>
      <c r="Q853" s="23">
        <f t="shared" si="244"/>
        <v>1.18</v>
      </c>
      <c r="R853" s="63" t="s">
        <v>542</v>
      </c>
      <c r="S853" s="23">
        <f t="shared" si="245"/>
        <v>11.9</v>
      </c>
    </row>
    <row r="854" spans="2:19" x14ac:dyDescent="0.25">
      <c r="B854" s="85">
        <v>150010</v>
      </c>
      <c r="C854" s="23" t="str">
        <f t="shared" si="233"/>
        <v>ГБУЗ "Ирафская ЦРБ"</v>
      </c>
      <c r="D854" s="23" t="str">
        <f t="shared" si="234"/>
        <v>КС</v>
      </c>
      <c r="E854" s="62">
        <v>20171184</v>
      </c>
      <c r="F854" s="23" t="str">
        <f t="shared" si="235"/>
        <v>Болезни артерий, артериол и капилляров</v>
      </c>
      <c r="G854" s="19">
        <v>12</v>
      </c>
      <c r="H854" s="19">
        <v>1</v>
      </c>
      <c r="I854" s="25">
        <f t="shared" si="236"/>
        <v>13</v>
      </c>
      <c r="J854" s="23">
        <f t="shared" si="237"/>
        <v>1.05</v>
      </c>
      <c r="K854" s="149">
        <f t="shared" si="238"/>
        <v>0.8</v>
      </c>
      <c r="L854" s="93">
        <f t="shared" si="239"/>
        <v>15043.560000000001</v>
      </c>
      <c r="M854" s="93">
        <f t="shared" si="240"/>
        <v>180522.72000000003</v>
      </c>
      <c r="N854" s="93">
        <f t="shared" si="241"/>
        <v>15043.560000000001</v>
      </c>
      <c r="O854" s="93">
        <f t="shared" si="242"/>
        <v>195566.28000000003</v>
      </c>
      <c r="P854" s="23" t="str">
        <f t="shared" si="243"/>
        <v>Сердечно-сосудистая хирургия</v>
      </c>
      <c r="Q854" s="23">
        <f t="shared" si="244"/>
        <v>1.18</v>
      </c>
      <c r="R854" s="63" t="s">
        <v>360</v>
      </c>
      <c r="S854" s="23">
        <f t="shared" si="245"/>
        <v>13.65</v>
      </c>
    </row>
    <row r="855" spans="2:19" x14ac:dyDescent="0.25">
      <c r="B855" s="85">
        <v>150013</v>
      </c>
      <c r="C855" s="23" t="str">
        <f t="shared" si="233"/>
        <v>НУЗ "Узловая больница на ст. Владикавказ ОАО "РЖД"</v>
      </c>
      <c r="D855" s="23" t="str">
        <f t="shared" si="234"/>
        <v>КС</v>
      </c>
      <c r="E855" s="55">
        <v>20171182</v>
      </c>
      <c r="F855" s="23" t="str">
        <f t="shared" si="235"/>
        <v>Флебит и тромбофлебит, варикозное расширение вен нижних конечностей</v>
      </c>
      <c r="G855" s="19">
        <v>9</v>
      </c>
      <c r="H855" s="19">
        <v>4</v>
      </c>
      <c r="I855" s="25">
        <f t="shared" si="236"/>
        <v>13</v>
      </c>
      <c r="J855" s="23">
        <f t="shared" si="237"/>
        <v>0.85</v>
      </c>
      <c r="K855" s="149">
        <f t="shared" si="238"/>
        <v>0.88</v>
      </c>
      <c r="L855" s="93">
        <f t="shared" si="239"/>
        <v>13395.932000000001</v>
      </c>
      <c r="M855" s="93">
        <f t="shared" si="240"/>
        <v>120563.38800000001</v>
      </c>
      <c r="N855" s="93">
        <f t="shared" si="241"/>
        <v>53583.728000000003</v>
      </c>
      <c r="O855" s="93">
        <f t="shared" si="242"/>
        <v>174147.11600000001</v>
      </c>
      <c r="P855" s="23" t="str">
        <f t="shared" si="243"/>
        <v>Сердечно-сосудистая хирургия</v>
      </c>
      <c r="Q855" s="23">
        <f t="shared" si="244"/>
        <v>1.18</v>
      </c>
      <c r="R855" s="63" t="s">
        <v>360</v>
      </c>
      <c r="S855" s="23">
        <f t="shared" si="245"/>
        <v>11.049999999999999</v>
      </c>
    </row>
    <row r="856" spans="2:19" x14ac:dyDescent="0.25">
      <c r="B856" s="85">
        <v>150013</v>
      </c>
      <c r="C856" s="23" t="str">
        <f t="shared" si="233"/>
        <v>НУЗ "Узловая больница на ст. Владикавказ ОАО "РЖД"</v>
      </c>
      <c r="D856" s="23" t="str">
        <f t="shared" si="234"/>
        <v>КС</v>
      </c>
      <c r="E856" s="55">
        <v>20171184</v>
      </c>
      <c r="F856" s="23" t="str">
        <f t="shared" si="235"/>
        <v>Болезни артерий, артериол и капилляров</v>
      </c>
      <c r="G856" s="19">
        <v>9</v>
      </c>
      <c r="H856" s="19">
        <v>4</v>
      </c>
      <c r="I856" s="25">
        <f t="shared" si="236"/>
        <v>13</v>
      </c>
      <c r="J856" s="23">
        <f t="shared" si="237"/>
        <v>1.05</v>
      </c>
      <c r="K856" s="149">
        <f t="shared" si="238"/>
        <v>0.88</v>
      </c>
      <c r="L856" s="93">
        <f t="shared" si="239"/>
        <v>16547.916000000001</v>
      </c>
      <c r="M856" s="93">
        <f t="shared" si="240"/>
        <v>148931.24400000001</v>
      </c>
      <c r="N856" s="93">
        <f t="shared" si="241"/>
        <v>66191.664000000004</v>
      </c>
      <c r="O856" s="93">
        <f t="shared" si="242"/>
        <v>215122.908</v>
      </c>
      <c r="P856" s="23" t="str">
        <f t="shared" si="243"/>
        <v>Сердечно-сосудистая хирургия</v>
      </c>
      <c r="Q856" s="23">
        <f t="shared" si="244"/>
        <v>1.18</v>
      </c>
      <c r="R856" s="63" t="s">
        <v>360</v>
      </c>
      <c r="S856" s="23">
        <f t="shared" si="245"/>
        <v>13.65</v>
      </c>
    </row>
    <row r="857" spans="2:19" x14ac:dyDescent="0.25">
      <c r="B857" s="85">
        <v>150013</v>
      </c>
      <c r="C857" s="23" t="str">
        <f t="shared" si="233"/>
        <v>НУЗ "Узловая больница на ст. Владикавказ ОАО "РЖД"</v>
      </c>
      <c r="D857" s="23" t="str">
        <f t="shared" si="234"/>
        <v>КС</v>
      </c>
      <c r="E857" s="55">
        <v>20171190</v>
      </c>
      <c r="F857" s="23" t="str">
        <f t="shared" si="235"/>
        <v>Операции на сосудах (уровень 2)</v>
      </c>
      <c r="G857" s="19">
        <v>10</v>
      </c>
      <c r="H857" s="19">
        <v>4</v>
      </c>
      <c r="I857" s="25">
        <f t="shared" si="236"/>
        <v>14</v>
      </c>
      <c r="J857" s="23">
        <f t="shared" si="237"/>
        <v>2.37</v>
      </c>
      <c r="K857" s="149">
        <f t="shared" si="238"/>
        <v>0.88</v>
      </c>
      <c r="L857" s="93">
        <f t="shared" si="239"/>
        <v>37351.010399999999</v>
      </c>
      <c r="M857" s="93">
        <f t="shared" si="240"/>
        <v>373510.10399999999</v>
      </c>
      <c r="N857" s="93">
        <f t="shared" si="241"/>
        <v>149404.0416</v>
      </c>
      <c r="O857" s="93">
        <f t="shared" si="242"/>
        <v>522914.14559999999</v>
      </c>
      <c r="P857" s="23" t="str">
        <f t="shared" si="243"/>
        <v>Сердечно-сосудистая хирургия</v>
      </c>
      <c r="Q857" s="23">
        <f t="shared" si="244"/>
        <v>1.18</v>
      </c>
      <c r="R857" s="63" t="s">
        <v>360</v>
      </c>
      <c r="S857" s="23">
        <f t="shared" si="245"/>
        <v>33.18</v>
      </c>
    </row>
    <row r="858" spans="2:19" x14ac:dyDescent="0.25">
      <c r="B858" s="14">
        <v>150014</v>
      </c>
      <c r="C858" s="23" t="str">
        <f t="shared" si="233"/>
        <v>ГБУЗ "Правобережная ЦРКБ"</v>
      </c>
      <c r="D858" s="23" t="str">
        <f t="shared" si="234"/>
        <v>КС</v>
      </c>
      <c r="E858" s="62">
        <v>20171182</v>
      </c>
      <c r="F858" s="23" t="str">
        <f t="shared" si="235"/>
        <v>Флебит и тромбофлебит, варикозное расширение вен нижних конечностей</v>
      </c>
      <c r="G858" s="19">
        <v>14</v>
      </c>
      <c r="H858" s="19">
        <v>1</v>
      </c>
      <c r="I858" s="25">
        <f t="shared" si="236"/>
        <v>15</v>
      </c>
      <c r="J858" s="23">
        <f t="shared" si="237"/>
        <v>0.85</v>
      </c>
      <c r="K858" s="149">
        <f t="shared" si="238"/>
        <v>0.95099999999999996</v>
      </c>
      <c r="L858" s="93">
        <f t="shared" si="239"/>
        <v>14476.740149999998</v>
      </c>
      <c r="M858" s="93">
        <f t="shared" si="240"/>
        <v>202674.36209999997</v>
      </c>
      <c r="N858" s="93">
        <f t="shared" si="241"/>
        <v>14476.740149999998</v>
      </c>
      <c r="O858" s="93">
        <f t="shared" si="242"/>
        <v>217151.10224999997</v>
      </c>
      <c r="P858" s="23" t="str">
        <f t="shared" si="243"/>
        <v>Сердечно-сосудистая хирургия</v>
      </c>
      <c r="Q858" s="23">
        <f t="shared" si="244"/>
        <v>1.18</v>
      </c>
      <c r="R858" s="63" t="s">
        <v>360</v>
      </c>
      <c r="S858" s="23">
        <f t="shared" si="245"/>
        <v>12.75</v>
      </c>
    </row>
    <row r="859" spans="2:19" x14ac:dyDescent="0.25">
      <c r="B859" s="14">
        <v>150014</v>
      </c>
      <c r="C859" s="23" t="str">
        <f t="shared" si="233"/>
        <v>ГБУЗ "Правобережная ЦРКБ"</v>
      </c>
      <c r="D859" s="23" t="str">
        <f t="shared" si="234"/>
        <v>КС</v>
      </c>
      <c r="E859" s="62">
        <v>20171184</v>
      </c>
      <c r="F859" s="23" t="str">
        <f t="shared" si="235"/>
        <v>Болезни артерий, артериол и капилляров</v>
      </c>
      <c r="G859" s="19">
        <v>14</v>
      </c>
      <c r="H859" s="19">
        <v>1</v>
      </c>
      <c r="I859" s="25">
        <f t="shared" si="236"/>
        <v>15</v>
      </c>
      <c r="J859" s="23">
        <f t="shared" si="237"/>
        <v>1.05</v>
      </c>
      <c r="K859" s="149">
        <f t="shared" si="238"/>
        <v>0.95099999999999996</v>
      </c>
      <c r="L859" s="93">
        <f t="shared" si="239"/>
        <v>17883.031950000001</v>
      </c>
      <c r="M859" s="93">
        <f t="shared" si="240"/>
        <v>250362.4473</v>
      </c>
      <c r="N859" s="93">
        <f t="shared" si="241"/>
        <v>17883.031950000001</v>
      </c>
      <c r="O859" s="93">
        <f t="shared" si="242"/>
        <v>268245.47924999997</v>
      </c>
      <c r="P859" s="23" t="str">
        <f t="shared" si="243"/>
        <v>Сердечно-сосудистая хирургия</v>
      </c>
      <c r="Q859" s="23">
        <f t="shared" si="244"/>
        <v>1.18</v>
      </c>
      <c r="R859" s="63" t="s">
        <v>360</v>
      </c>
      <c r="S859" s="23">
        <f t="shared" si="245"/>
        <v>15.75</v>
      </c>
    </row>
    <row r="860" spans="2:19" ht="15.75" x14ac:dyDescent="0.25">
      <c r="B860" s="85">
        <v>150019</v>
      </c>
      <c r="C860" s="23" t="str">
        <f t="shared" si="233"/>
        <v>ГБУЗ "Дигорская ЦРБ"</v>
      </c>
      <c r="D860" s="23" t="str">
        <f t="shared" si="234"/>
        <v>КС</v>
      </c>
      <c r="E860" s="55">
        <v>20171182</v>
      </c>
      <c r="F860" s="23" t="str">
        <f t="shared" si="235"/>
        <v>Флебит и тромбофлебит, варикозное расширение вен нижних конечностей</v>
      </c>
      <c r="G860" s="38">
        <v>42</v>
      </c>
      <c r="H860" s="38">
        <v>2</v>
      </c>
      <c r="I860" s="25">
        <f t="shared" si="236"/>
        <v>44</v>
      </c>
      <c r="J860" s="23">
        <f t="shared" si="237"/>
        <v>0.85</v>
      </c>
      <c r="K860" s="149">
        <f t="shared" si="238"/>
        <v>0.875</v>
      </c>
      <c r="L860" s="93">
        <f t="shared" si="239"/>
        <v>13319.81875</v>
      </c>
      <c r="M860" s="93">
        <f t="shared" si="240"/>
        <v>559432.38750000007</v>
      </c>
      <c r="N860" s="93">
        <f t="shared" si="241"/>
        <v>26639.637500000001</v>
      </c>
      <c r="O860" s="93">
        <f t="shared" si="242"/>
        <v>586072.02500000002</v>
      </c>
      <c r="P860" s="23" t="str">
        <f t="shared" si="243"/>
        <v>Сердечно-сосудистая хирургия</v>
      </c>
      <c r="Q860" s="23">
        <f t="shared" si="244"/>
        <v>1.18</v>
      </c>
      <c r="R860" s="63" t="s">
        <v>360</v>
      </c>
      <c r="S860" s="23">
        <f t="shared" si="245"/>
        <v>37.4</v>
      </c>
    </row>
    <row r="861" spans="2:19" ht="15.75" x14ac:dyDescent="0.25">
      <c r="B861" s="85">
        <v>150019</v>
      </c>
      <c r="C861" s="23" t="str">
        <f t="shared" si="233"/>
        <v>ГБУЗ "Дигорская ЦРБ"</v>
      </c>
      <c r="D861" s="23" t="str">
        <f t="shared" si="234"/>
        <v>КС</v>
      </c>
      <c r="E861" s="55">
        <v>20171184</v>
      </c>
      <c r="F861" s="23" t="str">
        <f t="shared" si="235"/>
        <v>Болезни артерий, артериол и капилляров</v>
      </c>
      <c r="G861" s="38">
        <v>29</v>
      </c>
      <c r="H861" s="38"/>
      <c r="I861" s="25">
        <f t="shared" si="236"/>
        <v>29</v>
      </c>
      <c r="J861" s="23">
        <f t="shared" si="237"/>
        <v>1.05</v>
      </c>
      <c r="K861" s="149">
        <f t="shared" si="238"/>
        <v>0.875</v>
      </c>
      <c r="L861" s="93">
        <f t="shared" si="239"/>
        <v>16453.893750000003</v>
      </c>
      <c r="M861" s="93">
        <f t="shared" si="240"/>
        <v>477162.91875000007</v>
      </c>
      <c r="N861" s="93">
        <f t="shared" si="241"/>
        <v>0</v>
      </c>
      <c r="O861" s="93">
        <f t="shared" si="242"/>
        <v>477162.91875000007</v>
      </c>
      <c r="P861" s="23" t="str">
        <f t="shared" si="243"/>
        <v>Сердечно-сосудистая хирургия</v>
      </c>
      <c r="Q861" s="23">
        <f t="shared" si="244"/>
        <v>1.18</v>
      </c>
      <c r="R861" s="63" t="s">
        <v>360</v>
      </c>
      <c r="S861" s="23">
        <f t="shared" si="245"/>
        <v>30.450000000000003</v>
      </c>
    </row>
    <row r="862" spans="2:19" x14ac:dyDescent="0.25">
      <c r="B862" s="85">
        <v>150072</v>
      </c>
      <c r="C862" s="23" t="str">
        <f t="shared" si="233"/>
        <v>ФГБУ "СКММ центр МЗ РФ" (Беслан)</v>
      </c>
      <c r="D862" s="23" t="str">
        <f t="shared" si="234"/>
        <v>КС</v>
      </c>
      <c r="E862" s="61">
        <v>20171183</v>
      </c>
      <c r="F862" s="23" t="str">
        <f t="shared" si="235"/>
        <v>Другие болезни, врожденные аномалии вен</v>
      </c>
      <c r="G862" s="51">
        <v>5</v>
      </c>
      <c r="H862" s="51">
        <v>2</v>
      </c>
      <c r="I862" s="25">
        <f t="shared" si="236"/>
        <v>7</v>
      </c>
      <c r="J862" s="23">
        <f t="shared" si="237"/>
        <v>1.32</v>
      </c>
      <c r="K862" s="149">
        <f t="shared" si="238"/>
        <v>1.4</v>
      </c>
      <c r="L862" s="93">
        <f t="shared" si="239"/>
        <v>33095.831999999995</v>
      </c>
      <c r="M862" s="93">
        <f t="shared" si="240"/>
        <v>165479.15999999997</v>
      </c>
      <c r="N862" s="93">
        <f t="shared" si="241"/>
        <v>66191.66399999999</v>
      </c>
      <c r="O862" s="93">
        <f t="shared" si="242"/>
        <v>231670.82399999996</v>
      </c>
      <c r="P862" s="23" t="str">
        <f t="shared" si="243"/>
        <v>Сердечно-сосудистая хирургия</v>
      </c>
      <c r="Q862" s="23">
        <f t="shared" si="244"/>
        <v>1.18</v>
      </c>
      <c r="R862" s="63" t="s">
        <v>539</v>
      </c>
      <c r="S862" s="23">
        <f t="shared" si="245"/>
        <v>9.24</v>
      </c>
    </row>
    <row r="863" spans="2:19" x14ac:dyDescent="0.25">
      <c r="B863" s="85">
        <v>150072</v>
      </c>
      <c r="C863" s="23" t="str">
        <f t="shared" si="233"/>
        <v>ФГБУ "СКММ центр МЗ РФ" (Беслан)</v>
      </c>
      <c r="D863" s="23" t="str">
        <f t="shared" si="234"/>
        <v>КС</v>
      </c>
      <c r="E863" s="61">
        <v>20171184</v>
      </c>
      <c r="F863" s="23" t="str">
        <f t="shared" si="235"/>
        <v>Болезни артерий, артериол и капилляров</v>
      </c>
      <c r="G863" s="51">
        <v>5</v>
      </c>
      <c r="H863" s="51">
        <v>2</v>
      </c>
      <c r="I863" s="25">
        <f t="shared" si="236"/>
        <v>7</v>
      </c>
      <c r="J863" s="23">
        <f t="shared" si="237"/>
        <v>1.05</v>
      </c>
      <c r="K863" s="149">
        <f t="shared" si="238"/>
        <v>1.4</v>
      </c>
      <c r="L863" s="93">
        <f t="shared" si="239"/>
        <v>26326.23</v>
      </c>
      <c r="M863" s="93">
        <f t="shared" si="240"/>
        <v>131631.15</v>
      </c>
      <c r="N863" s="93">
        <f t="shared" si="241"/>
        <v>52652.46</v>
      </c>
      <c r="O863" s="93">
        <f t="shared" si="242"/>
        <v>184283.61</v>
      </c>
      <c r="P863" s="23" t="str">
        <f t="shared" si="243"/>
        <v>Сердечно-сосудистая хирургия</v>
      </c>
      <c r="Q863" s="23">
        <f t="shared" si="244"/>
        <v>1.18</v>
      </c>
      <c r="R863" s="63" t="s">
        <v>539</v>
      </c>
      <c r="S863" s="23">
        <f t="shared" si="245"/>
        <v>7.3500000000000005</v>
      </c>
    </row>
    <row r="864" spans="2:19" x14ac:dyDescent="0.25">
      <c r="B864" s="85">
        <v>150072</v>
      </c>
      <c r="C864" s="23" t="str">
        <f t="shared" si="233"/>
        <v>ФГБУ "СКММ центр МЗ РФ" (Беслан)</v>
      </c>
      <c r="D864" s="23" t="str">
        <f t="shared" si="234"/>
        <v>КС</v>
      </c>
      <c r="E864" s="61">
        <v>20171185</v>
      </c>
      <c r="F864" s="23" t="str">
        <f t="shared" si="235"/>
        <v>Диагностическое обследование сердечно-сосудистой системы</v>
      </c>
      <c r="G864" s="51">
        <v>500</v>
      </c>
      <c r="H864" s="51">
        <v>250</v>
      </c>
      <c r="I864" s="25">
        <f t="shared" si="236"/>
        <v>750</v>
      </c>
      <c r="J864" s="23">
        <f t="shared" si="237"/>
        <v>1.01</v>
      </c>
      <c r="K864" s="149">
        <f t="shared" si="238"/>
        <v>1.4</v>
      </c>
      <c r="L864" s="93">
        <f t="shared" si="239"/>
        <v>25323.325999999997</v>
      </c>
      <c r="M864" s="93">
        <f t="shared" si="240"/>
        <v>12661662.999999998</v>
      </c>
      <c r="N864" s="93">
        <f t="shared" si="241"/>
        <v>6330831.4999999991</v>
      </c>
      <c r="O864" s="93">
        <f t="shared" si="242"/>
        <v>18992494.499999996</v>
      </c>
      <c r="P864" s="23" t="str">
        <f t="shared" si="243"/>
        <v>Сердечно-сосудистая хирургия</v>
      </c>
      <c r="Q864" s="23">
        <f t="shared" si="244"/>
        <v>1.18</v>
      </c>
      <c r="R864" s="63" t="s">
        <v>539</v>
      </c>
      <c r="S864" s="23">
        <f t="shared" si="245"/>
        <v>757.5</v>
      </c>
    </row>
    <row r="865" spans="2:19" x14ac:dyDescent="0.25">
      <c r="B865" s="85">
        <v>150072</v>
      </c>
      <c r="C865" s="23" t="str">
        <f t="shared" si="233"/>
        <v>ФГБУ "СКММ центр МЗ РФ" (Беслан)</v>
      </c>
      <c r="D865" s="23" t="str">
        <f t="shared" si="234"/>
        <v>КС</v>
      </c>
      <c r="E865" s="61">
        <v>20171186</v>
      </c>
      <c r="F865" s="23" t="str">
        <f t="shared" si="235"/>
        <v>Операции на сердце и коронарных сосудах (уровень 1)</v>
      </c>
      <c r="G865" s="51">
        <v>4</v>
      </c>
      <c r="H865" s="51">
        <v>1</v>
      </c>
      <c r="I865" s="25">
        <f t="shared" si="236"/>
        <v>5</v>
      </c>
      <c r="J865" s="23">
        <f t="shared" si="237"/>
        <v>2.11</v>
      </c>
      <c r="K865" s="149">
        <f t="shared" si="238"/>
        <v>1.4</v>
      </c>
      <c r="L865" s="93">
        <f t="shared" si="239"/>
        <v>52903.185999999994</v>
      </c>
      <c r="M865" s="93">
        <f t="shared" si="240"/>
        <v>211612.74399999998</v>
      </c>
      <c r="N865" s="93">
        <f t="shared" si="241"/>
        <v>52903.185999999994</v>
      </c>
      <c r="O865" s="93">
        <f t="shared" si="242"/>
        <v>264515.93</v>
      </c>
      <c r="P865" s="23" t="str">
        <f t="shared" si="243"/>
        <v>Сердечно-сосудистая хирургия</v>
      </c>
      <c r="Q865" s="23">
        <f t="shared" si="244"/>
        <v>1.18</v>
      </c>
      <c r="R865" s="63" t="s">
        <v>534</v>
      </c>
      <c r="S865" s="23">
        <f t="shared" si="245"/>
        <v>10.549999999999999</v>
      </c>
    </row>
    <row r="866" spans="2:19" x14ac:dyDescent="0.25">
      <c r="B866" s="85">
        <v>150072</v>
      </c>
      <c r="C866" s="23" t="str">
        <f t="shared" si="233"/>
        <v>ФГБУ "СКММ центр МЗ РФ" (Беслан)</v>
      </c>
      <c r="D866" s="23" t="str">
        <f t="shared" si="234"/>
        <v>КС</v>
      </c>
      <c r="E866" s="61">
        <v>20171188</v>
      </c>
      <c r="F866" s="23" t="str">
        <f t="shared" si="235"/>
        <v>Операции на сердце и коронарных сосудах (уровень 3)</v>
      </c>
      <c r="G866" s="51">
        <v>40</v>
      </c>
      <c r="H866" s="51">
        <v>10</v>
      </c>
      <c r="I866" s="25">
        <f t="shared" si="236"/>
        <v>50</v>
      </c>
      <c r="J866" s="23">
        <f t="shared" si="237"/>
        <v>4.3099999999999996</v>
      </c>
      <c r="K866" s="149">
        <f t="shared" si="238"/>
        <v>1.4</v>
      </c>
      <c r="L866" s="93">
        <f t="shared" si="239"/>
        <v>108062.90599999997</v>
      </c>
      <c r="M866" s="93">
        <f t="shared" si="240"/>
        <v>4322516.2399999993</v>
      </c>
      <c r="N866" s="93">
        <f t="shared" si="241"/>
        <v>1080629.0599999998</v>
      </c>
      <c r="O866" s="93">
        <f t="shared" si="242"/>
        <v>5403145.2999999989</v>
      </c>
      <c r="P866" s="23" t="str">
        <f t="shared" si="243"/>
        <v>Сердечно-сосудистая хирургия</v>
      </c>
      <c r="Q866" s="23">
        <f t="shared" si="244"/>
        <v>1.18</v>
      </c>
      <c r="R866" s="63" t="s">
        <v>534</v>
      </c>
      <c r="S866" s="23">
        <f t="shared" si="245"/>
        <v>215.49999999999997</v>
      </c>
    </row>
    <row r="867" spans="2:19" x14ac:dyDescent="0.25">
      <c r="B867" s="85">
        <v>150072</v>
      </c>
      <c r="C867" s="23" t="str">
        <f t="shared" si="233"/>
        <v>ФГБУ "СКММ центр МЗ РФ" (Беслан)</v>
      </c>
      <c r="D867" s="23" t="str">
        <f t="shared" si="234"/>
        <v>КС</v>
      </c>
      <c r="E867" s="61">
        <v>20171189</v>
      </c>
      <c r="F867" s="23" t="str">
        <f t="shared" si="235"/>
        <v>Операции на сосудах (уровень 1)</v>
      </c>
      <c r="G867" s="51">
        <v>3</v>
      </c>
      <c r="H867" s="51">
        <v>0</v>
      </c>
      <c r="I867" s="25">
        <f t="shared" si="236"/>
        <v>3</v>
      </c>
      <c r="J867" s="23">
        <f t="shared" si="237"/>
        <v>1.2</v>
      </c>
      <c r="K867" s="149">
        <f t="shared" si="238"/>
        <v>1.4</v>
      </c>
      <c r="L867" s="93">
        <f t="shared" si="239"/>
        <v>30087.119999999999</v>
      </c>
      <c r="M867" s="93">
        <f t="shared" si="240"/>
        <v>90261.36</v>
      </c>
      <c r="N867" s="93">
        <f t="shared" si="241"/>
        <v>0</v>
      </c>
      <c r="O867" s="93">
        <f t="shared" si="242"/>
        <v>90261.36</v>
      </c>
      <c r="P867" s="23" t="str">
        <f t="shared" si="243"/>
        <v>Сердечно-сосудистая хирургия</v>
      </c>
      <c r="Q867" s="23">
        <f t="shared" si="244"/>
        <v>1.18</v>
      </c>
      <c r="R867" s="63" t="s">
        <v>539</v>
      </c>
      <c r="S867" s="23">
        <f t="shared" si="245"/>
        <v>3.5999999999999996</v>
      </c>
    </row>
    <row r="868" spans="2:19" x14ac:dyDescent="0.25">
      <c r="B868" s="85">
        <v>150072</v>
      </c>
      <c r="C868" s="23" t="str">
        <f t="shared" si="233"/>
        <v>ФГБУ "СКММ центр МЗ РФ" (Беслан)</v>
      </c>
      <c r="D868" s="23" t="str">
        <f t="shared" si="234"/>
        <v>КС</v>
      </c>
      <c r="E868" s="61">
        <v>20171190</v>
      </c>
      <c r="F868" s="23" t="str">
        <f t="shared" si="235"/>
        <v>Операции на сосудах (уровень 2)</v>
      </c>
      <c r="G868" s="51">
        <v>70</v>
      </c>
      <c r="H868" s="51">
        <v>20</v>
      </c>
      <c r="I868" s="25">
        <f t="shared" si="236"/>
        <v>90</v>
      </c>
      <c r="J868" s="23">
        <f t="shared" si="237"/>
        <v>2.37</v>
      </c>
      <c r="K868" s="149">
        <f t="shared" si="238"/>
        <v>1.4</v>
      </c>
      <c r="L868" s="93">
        <f t="shared" si="239"/>
        <v>59422.061999999998</v>
      </c>
      <c r="M868" s="93">
        <f t="shared" si="240"/>
        <v>4159544.34</v>
      </c>
      <c r="N868" s="93">
        <f t="shared" si="241"/>
        <v>1188441.24</v>
      </c>
      <c r="O868" s="93">
        <f t="shared" si="242"/>
        <v>5347985.58</v>
      </c>
      <c r="P868" s="23" t="str">
        <f t="shared" si="243"/>
        <v>Сердечно-сосудистая хирургия</v>
      </c>
      <c r="Q868" s="23">
        <f t="shared" si="244"/>
        <v>1.18</v>
      </c>
      <c r="R868" s="63" t="s">
        <v>539</v>
      </c>
      <c r="S868" s="23">
        <f t="shared" si="245"/>
        <v>213.3</v>
      </c>
    </row>
    <row r="869" spans="2:19" x14ac:dyDescent="0.25">
      <c r="B869" s="85">
        <v>150072</v>
      </c>
      <c r="C869" s="23" t="str">
        <f t="shared" si="233"/>
        <v>ФГБУ "СКММ центр МЗ РФ" (Беслан)</v>
      </c>
      <c r="D869" s="23" t="str">
        <f t="shared" si="234"/>
        <v>КС</v>
      </c>
      <c r="E869" s="61">
        <v>20171191</v>
      </c>
      <c r="F869" s="23" t="str">
        <f t="shared" si="235"/>
        <v>Операции на сосудах (уровень 3)</v>
      </c>
      <c r="G869" s="51">
        <v>20</v>
      </c>
      <c r="H869" s="51">
        <v>10</v>
      </c>
      <c r="I869" s="25">
        <f t="shared" si="236"/>
        <v>30</v>
      </c>
      <c r="J869" s="23">
        <f t="shared" si="237"/>
        <v>4.13</v>
      </c>
      <c r="K869" s="149">
        <f t="shared" si="238"/>
        <v>1.4</v>
      </c>
      <c r="L869" s="93">
        <f t="shared" si="239"/>
        <v>103549.83799999999</v>
      </c>
      <c r="M869" s="93">
        <f t="shared" si="240"/>
        <v>2070996.7599999998</v>
      </c>
      <c r="N869" s="93">
        <f t="shared" si="241"/>
        <v>1035498.3799999999</v>
      </c>
      <c r="O869" s="93">
        <f t="shared" si="242"/>
        <v>3106495.1399999997</v>
      </c>
      <c r="P869" s="23" t="str">
        <f t="shared" si="243"/>
        <v>Сердечно-сосудистая хирургия</v>
      </c>
      <c r="Q869" s="23">
        <f t="shared" si="244"/>
        <v>1.18</v>
      </c>
      <c r="R869" s="63" t="s">
        <v>539</v>
      </c>
      <c r="S869" s="23">
        <f t="shared" si="245"/>
        <v>123.89999999999999</v>
      </c>
    </row>
    <row r="870" spans="2:19" x14ac:dyDescent="0.25">
      <c r="B870" s="85">
        <v>150072</v>
      </c>
      <c r="C870" s="23" t="str">
        <f t="shared" si="233"/>
        <v>ФГБУ "СКММ центр МЗ РФ" (Беслан)</v>
      </c>
      <c r="D870" s="23" t="str">
        <f t="shared" si="234"/>
        <v>КС</v>
      </c>
      <c r="E870" s="61">
        <v>20171192</v>
      </c>
      <c r="F870" s="23" t="str">
        <f t="shared" si="235"/>
        <v>Операции на сосудах (уровень 4)</v>
      </c>
      <c r="G870" s="51">
        <v>45</v>
      </c>
      <c r="H870" s="51">
        <v>25</v>
      </c>
      <c r="I870" s="25">
        <f t="shared" si="236"/>
        <v>70</v>
      </c>
      <c r="J870" s="23">
        <f t="shared" si="237"/>
        <v>6.08</v>
      </c>
      <c r="K870" s="149">
        <f t="shared" si="238"/>
        <v>1.4</v>
      </c>
      <c r="L870" s="93">
        <f t="shared" si="239"/>
        <v>152441.40799999997</v>
      </c>
      <c r="M870" s="93">
        <f t="shared" si="240"/>
        <v>6859863.3599999985</v>
      </c>
      <c r="N870" s="93">
        <f t="shared" si="241"/>
        <v>3811035.1999999993</v>
      </c>
      <c r="O870" s="93">
        <f t="shared" si="242"/>
        <v>10670898.559999999</v>
      </c>
      <c r="P870" s="23" t="str">
        <f t="shared" si="243"/>
        <v>Сердечно-сосудистая хирургия</v>
      </c>
      <c r="Q870" s="23">
        <f t="shared" si="244"/>
        <v>1.18</v>
      </c>
      <c r="R870" s="63" t="s">
        <v>539</v>
      </c>
      <c r="S870" s="23">
        <f t="shared" si="245"/>
        <v>425.6</v>
      </c>
    </row>
    <row r="871" spans="2:19" x14ac:dyDescent="0.25">
      <c r="B871" s="85">
        <v>150072</v>
      </c>
      <c r="C871" s="23" t="str">
        <f t="shared" si="233"/>
        <v>ФГБУ "СКММ центр МЗ РФ" (Беслан)</v>
      </c>
      <c r="D871" s="23" t="str">
        <f t="shared" si="234"/>
        <v>КС</v>
      </c>
      <c r="E871" s="61">
        <v>20171193</v>
      </c>
      <c r="F871" s="23" t="str">
        <f t="shared" si="235"/>
        <v>Операции на сосудах (уровень 5)</v>
      </c>
      <c r="G871" s="51">
        <v>14</v>
      </c>
      <c r="H871" s="51">
        <v>6</v>
      </c>
      <c r="I871" s="25">
        <f t="shared" si="236"/>
        <v>20</v>
      </c>
      <c r="J871" s="23">
        <f t="shared" si="237"/>
        <v>7.12</v>
      </c>
      <c r="K871" s="149">
        <f t="shared" si="238"/>
        <v>1.4</v>
      </c>
      <c r="L871" s="93">
        <f t="shared" si="239"/>
        <v>178516.91200000001</v>
      </c>
      <c r="M871" s="93">
        <f t="shared" si="240"/>
        <v>2499236.7680000002</v>
      </c>
      <c r="N871" s="93">
        <f t="shared" si="241"/>
        <v>1071101.4720000001</v>
      </c>
      <c r="O871" s="93">
        <f t="shared" si="242"/>
        <v>3570338.24</v>
      </c>
      <c r="P871" s="23" t="str">
        <f t="shared" si="243"/>
        <v>Сердечно-сосудистая хирургия</v>
      </c>
      <c r="Q871" s="23">
        <f t="shared" si="244"/>
        <v>1.18</v>
      </c>
      <c r="R871" s="63" t="s">
        <v>539</v>
      </c>
      <c r="S871" s="23">
        <f t="shared" si="245"/>
        <v>142.4</v>
      </c>
    </row>
    <row r="872" spans="2:19" x14ac:dyDescent="0.25">
      <c r="B872" s="85">
        <v>150112</v>
      </c>
      <c r="C872" s="23" t="str">
        <f t="shared" si="233"/>
        <v>ГБУЗ "Моздокская ЦРБ"</v>
      </c>
      <c r="D872" s="23" t="str">
        <f t="shared" si="234"/>
        <v>КС</v>
      </c>
      <c r="E872" s="55">
        <v>20171182</v>
      </c>
      <c r="F872" s="23" t="str">
        <f t="shared" si="235"/>
        <v>Флебит и тромбофлебит, варикозное расширение вен нижних конечностей</v>
      </c>
      <c r="G872" s="19">
        <v>137</v>
      </c>
      <c r="H872" s="19">
        <v>3</v>
      </c>
      <c r="I872" s="25">
        <f t="shared" si="236"/>
        <v>140</v>
      </c>
      <c r="J872" s="23">
        <f t="shared" si="237"/>
        <v>0.85</v>
      </c>
      <c r="K872" s="149">
        <f t="shared" si="238"/>
        <v>0.88</v>
      </c>
      <c r="L872" s="93">
        <f t="shared" si="239"/>
        <v>13395.932000000001</v>
      </c>
      <c r="M872" s="93">
        <f t="shared" si="240"/>
        <v>1835242.6840000001</v>
      </c>
      <c r="N872" s="93">
        <f t="shared" si="241"/>
        <v>40187.796000000002</v>
      </c>
      <c r="O872" s="93">
        <f t="shared" si="242"/>
        <v>1875430.4800000002</v>
      </c>
      <c r="P872" s="23" t="str">
        <f t="shared" si="243"/>
        <v>Сердечно-сосудистая хирургия</v>
      </c>
      <c r="Q872" s="23">
        <f t="shared" si="244"/>
        <v>1.18</v>
      </c>
      <c r="R872" s="63" t="s">
        <v>360</v>
      </c>
      <c r="S872" s="23">
        <f t="shared" si="245"/>
        <v>119</v>
      </c>
    </row>
    <row r="873" spans="2:19" x14ac:dyDescent="0.25">
      <c r="B873" s="85">
        <v>150112</v>
      </c>
      <c r="C873" s="23" t="str">
        <f t="shared" si="233"/>
        <v>ГБУЗ "Моздокская ЦРБ"</v>
      </c>
      <c r="D873" s="23" t="str">
        <f t="shared" si="234"/>
        <v>КС</v>
      </c>
      <c r="E873" s="55">
        <v>20171184</v>
      </c>
      <c r="F873" s="23" t="str">
        <f t="shared" si="235"/>
        <v>Болезни артерий, артериол и капилляров</v>
      </c>
      <c r="G873" s="19">
        <v>75</v>
      </c>
      <c r="H873" s="19">
        <v>1</v>
      </c>
      <c r="I873" s="25">
        <f t="shared" si="236"/>
        <v>76</v>
      </c>
      <c r="J873" s="23">
        <f t="shared" si="237"/>
        <v>1.05</v>
      </c>
      <c r="K873" s="149">
        <f t="shared" si="238"/>
        <v>0.88</v>
      </c>
      <c r="L873" s="93">
        <f t="shared" si="239"/>
        <v>16547.916000000001</v>
      </c>
      <c r="M873" s="93">
        <f t="shared" si="240"/>
        <v>1241093.7000000002</v>
      </c>
      <c r="N873" s="93">
        <f t="shared" si="241"/>
        <v>16547.916000000001</v>
      </c>
      <c r="O873" s="93">
        <f t="shared" si="242"/>
        <v>1257641.6160000002</v>
      </c>
      <c r="P873" s="23" t="str">
        <f t="shared" si="243"/>
        <v>Сердечно-сосудистая хирургия</v>
      </c>
      <c r="Q873" s="23">
        <f t="shared" si="244"/>
        <v>1.18</v>
      </c>
      <c r="R873" s="63" t="s">
        <v>360</v>
      </c>
      <c r="S873" s="23">
        <f t="shared" si="245"/>
        <v>79.8</v>
      </c>
    </row>
    <row r="874" spans="2:19" ht="15.75" x14ac:dyDescent="0.25">
      <c r="B874" s="85">
        <v>150019</v>
      </c>
      <c r="C874" s="23" t="str">
        <f t="shared" ref="C874:C903" si="246">IF(B874&gt;0,VLOOKUP(B874,LPU,2,0),"")</f>
        <v>ГБУЗ "Дигорская ЦРБ"</v>
      </c>
      <c r="D874" s="23" t="str">
        <f t="shared" ref="D874:D903" si="247">IF(E874&gt;0,VLOOKUP(E874,KSG,6,0),"")</f>
        <v>КС</v>
      </c>
      <c r="E874" s="55">
        <v>20171194</v>
      </c>
      <c r="F874" s="23" t="str">
        <f t="shared" ref="F874:F903" si="248">IF(E874&gt;0,VLOOKUP(E874,KSG,2,0),"")</f>
        <v>Болезни полости рта, слюнных желез и челюстей, врожденные аномалии лица и шеи, дети</v>
      </c>
      <c r="G874" s="38">
        <v>5</v>
      </c>
      <c r="H874" s="38"/>
      <c r="I874" s="25">
        <f t="shared" ref="I874:I879" si="249">G874+H874</f>
        <v>5</v>
      </c>
      <c r="J874" s="23">
        <f t="shared" ref="J874:J903" si="250">IF(E874&gt;0,VLOOKUP(E874,KSG,3,0),"")</f>
        <v>0.79</v>
      </c>
      <c r="K874" s="149">
        <f t="shared" ref="K874:K903" si="251">IF(VLOOKUP(E874,KSG,7,0)=1,IF(D874="КС",VLOOKUP(B874,LPU,3,0),VLOOKUP(B874,LPU,4,0)),1)</f>
        <v>0.875</v>
      </c>
      <c r="L874" s="93">
        <f t="shared" ref="L874:L903" si="252">IF(D874="КС",K874*J874*$D$2,K874*J874*$D$3)</f>
        <v>12379.596250000001</v>
      </c>
      <c r="M874" s="93">
        <f t="shared" ref="M874:M903" si="253">L874*G874</f>
        <v>61897.981250000004</v>
      </c>
      <c r="N874" s="93">
        <f t="shared" ref="N874:N903" si="254">L874*H874</f>
        <v>0</v>
      </c>
      <c r="O874" s="93">
        <f t="shared" ref="O874:O903" si="255">M874+N874</f>
        <v>61897.981250000004</v>
      </c>
      <c r="P874" s="23" t="str">
        <f t="shared" ref="P874:P903" si="256">IF(E874&gt;0,VLOOKUP(E874,KSG,4,0),"")</f>
        <v>Стоматология детская</v>
      </c>
      <c r="Q874" s="23">
        <f t="shared" ref="Q874:Q903" si="257">IF(E874&gt;0,VLOOKUP(E874,KSG,5,0),"")</f>
        <v>0.79</v>
      </c>
      <c r="R874" s="63" t="s">
        <v>277</v>
      </c>
      <c r="S874" s="23">
        <f t="shared" ref="S874:S903" si="258">I874*J874</f>
        <v>3.95</v>
      </c>
    </row>
    <row r="875" spans="2:19" x14ac:dyDescent="0.25">
      <c r="B875" s="85">
        <v>150001</v>
      </c>
      <c r="C875" s="23" t="str">
        <f t="shared" si="246"/>
        <v>ГБУЗ "РКБ"</v>
      </c>
      <c r="D875" s="23" t="str">
        <f t="shared" si="247"/>
        <v>КС</v>
      </c>
      <c r="E875" s="55">
        <v>20171194</v>
      </c>
      <c r="F875" s="23" t="str">
        <f t="shared" si="248"/>
        <v>Болезни полости рта, слюнных желез и челюстей, врожденные аномалии лица и шеи, дети</v>
      </c>
      <c r="G875" s="19">
        <v>8</v>
      </c>
      <c r="H875" s="19">
        <v>2</v>
      </c>
      <c r="I875" s="25">
        <f t="shared" si="249"/>
        <v>10</v>
      </c>
      <c r="J875" s="23">
        <f t="shared" si="250"/>
        <v>0.79</v>
      </c>
      <c r="K875" s="149">
        <f t="shared" si="251"/>
        <v>1</v>
      </c>
      <c r="L875" s="93">
        <f t="shared" si="252"/>
        <v>14148.11</v>
      </c>
      <c r="M875" s="93">
        <f t="shared" si="253"/>
        <v>113184.88</v>
      </c>
      <c r="N875" s="93">
        <f t="shared" si="254"/>
        <v>28296.22</v>
      </c>
      <c r="O875" s="93">
        <f t="shared" si="255"/>
        <v>141481.1</v>
      </c>
      <c r="P875" s="23" t="str">
        <f t="shared" si="256"/>
        <v>Стоматология детская</v>
      </c>
      <c r="Q875" s="23">
        <f t="shared" si="257"/>
        <v>0.79</v>
      </c>
      <c r="R875" s="63" t="s">
        <v>407</v>
      </c>
      <c r="S875" s="23">
        <f t="shared" si="258"/>
        <v>7.9</v>
      </c>
    </row>
    <row r="876" spans="2:19" ht="18.75" x14ac:dyDescent="0.3">
      <c r="B876" s="85">
        <v>150002</v>
      </c>
      <c r="C876" s="23" t="str">
        <f t="shared" si="246"/>
        <v>ГБУЗ "РДКБ"</v>
      </c>
      <c r="D876" s="23" t="str">
        <f t="shared" si="247"/>
        <v>КС</v>
      </c>
      <c r="E876" s="55">
        <v>20171194</v>
      </c>
      <c r="F876" s="23" t="str">
        <f t="shared" si="248"/>
        <v>Болезни полости рта, слюнных желез и челюстей, врожденные аномалии лица и шеи, дети</v>
      </c>
      <c r="G876" s="45">
        <v>100</v>
      </c>
      <c r="H876" s="45">
        <v>30</v>
      </c>
      <c r="I876" s="25">
        <f t="shared" si="249"/>
        <v>130</v>
      </c>
      <c r="J876" s="23">
        <f t="shared" si="250"/>
        <v>0.79</v>
      </c>
      <c r="K876" s="149">
        <f t="shared" si="251"/>
        <v>1</v>
      </c>
      <c r="L876" s="93">
        <f t="shared" si="252"/>
        <v>14148.11</v>
      </c>
      <c r="M876" s="93">
        <f t="shared" si="253"/>
        <v>1414811</v>
      </c>
      <c r="N876" s="93">
        <f t="shared" si="254"/>
        <v>424443.30000000005</v>
      </c>
      <c r="O876" s="93">
        <f t="shared" si="255"/>
        <v>1839254.3</v>
      </c>
      <c r="P876" s="23" t="str">
        <f t="shared" si="256"/>
        <v>Стоматология детская</v>
      </c>
      <c r="Q876" s="23">
        <f t="shared" si="257"/>
        <v>0.79</v>
      </c>
      <c r="R876" s="63" t="s">
        <v>407</v>
      </c>
      <c r="S876" s="23">
        <f t="shared" si="258"/>
        <v>102.7</v>
      </c>
    </row>
    <row r="877" spans="2:19" ht="18.75" x14ac:dyDescent="0.3">
      <c r="B877" s="85">
        <v>150002</v>
      </c>
      <c r="C877" s="23" t="str">
        <f t="shared" si="246"/>
        <v>ГБУЗ "РДКБ"</v>
      </c>
      <c r="D877" s="23" t="str">
        <f t="shared" si="247"/>
        <v>КС</v>
      </c>
      <c r="E877" s="55">
        <v>20171194</v>
      </c>
      <c r="F877" s="23" t="str">
        <f t="shared" si="248"/>
        <v>Болезни полости рта, слюнных желез и челюстей, врожденные аномалии лица и шеи, дети</v>
      </c>
      <c r="G877" s="45">
        <v>20</v>
      </c>
      <c r="H877" s="45">
        <v>10</v>
      </c>
      <c r="I877" s="25">
        <f t="shared" si="249"/>
        <v>30</v>
      </c>
      <c r="J877" s="23">
        <f t="shared" si="250"/>
        <v>0.79</v>
      </c>
      <c r="K877" s="149">
        <f t="shared" si="251"/>
        <v>1</v>
      </c>
      <c r="L877" s="93">
        <f t="shared" si="252"/>
        <v>14148.11</v>
      </c>
      <c r="M877" s="93">
        <f t="shared" si="253"/>
        <v>282962.2</v>
      </c>
      <c r="N877" s="93">
        <f t="shared" si="254"/>
        <v>141481.1</v>
      </c>
      <c r="O877" s="93">
        <f t="shared" si="255"/>
        <v>424443.30000000005</v>
      </c>
      <c r="P877" s="23" t="str">
        <f t="shared" si="256"/>
        <v>Стоматология детская</v>
      </c>
      <c r="Q877" s="23">
        <f t="shared" si="257"/>
        <v>0.79</v>
      </c>
      <c r="R877" s="63" t="s">
        <v>407</v>
      </c>
      <c r="S877" s="23">
        <f t="shared" si="258"/>
        <v>23.700000000000003</v>
      </c>
    </row>
    <row r="878" spans="2:19" x14ac:dyDescent="0.25">
      <c r="B878" s="85">
        <v>150113</v>
      </c>
      <c r="C878" s="23" t="str">
        <f t="shared" si="246"/>
        <v>ФГКУ "412 ВГ" Минобороны России"</v>
      </c>
      <c r="D878" s="23" t="str">
        <f t="shared" si="247"/>
        <v>КС</v>
      </c>
      <c r="E878" s="55">
        <v>20171195</v>
      </c>
      <c r="F878" s="23" t="str">
        <f t="shared" si="248"/>
        <v>Болезни пищевода, гастрит, дуоденит, другие болезни желудка и двенадцатиперстной кишки</v>
      </c>
      <c r="G878" s="19">
        <v>4</v>
      </c>
      <c r="H878" s="19">
        <v>2</v>
      </c>
      <c r="I878" s="25">
        <f t="shared" si="249"/>
        <v>6</v>
      </c>
      <c r="J878" s="23">
        <f t="shared" si="250"/>
        <v>0.37</v>
      </c>
      <c r="K878" s="149">
        <f t="shared" si="251"/>
        <v>1</v>
      </c>
      <c r="L878" s="93">
        <f t="shared" si="252"/>
        <v>6626.33</v>
      </c>
      <c r="M878" s="93">
        <f t="shared" si="253"/>
        <v>26505.32</v>
      </c>
      <c r="N878" s="93">
        <f t="shared" si="254"/>
        <v>13252.66</v>
      </c>
      <c r="O878" s="93">
        <f t="shared" si="255"/>
        <v>39757.979999999996</v>
      </c>
      <c r="P878" s="23" t="str">
        <f t="shared" si="256"/>
        <v>Терапия</v>
      </c>
      <c r="Q878" s="23">
        <f t="shared" si="257"/>
        <v>0.77</v>
      </c>
      <c r="R878" s="63" t="s">
        <v>309</v>
      </c>
      <c r="S878" s="23">
        <f t="shared" si="258"/>
        <v>2.2199999999999998</v>
      </c>
    </row>
    <row r="879" spans="2:19" x14ac:dyDescent="0.25">
      <c r="B879" s="85">
        <v>150009</v>
      </c>
      <c r="C879" s="23" t="str">
        <f t="shared" si="246"/>
        <v>ГБУЗ "Ардонская ЦРБ"</v>
      </c>
      <c r="D879" s="23" t="str">
        <f t="shared" si="247"/>
        <v>КС</v>
      </c>
      <c r="E879" s="55">
        <v>20171195</v>
      </c>
      <c r="F879" s="23" t="str">
        <f t="shared" si="248"/>
        <v>Болезни пищевода, гастрит, дуоденит, другие болезни желудка и двенадцатиперстной кишки</v>
      </c>
      <c r="G879" s="19">
        <v>30</v>
      </c>
      <c r="H879" s="19"/>
      <c r="I879" s="25">
        <f t="shared" si="249"/>
        <v>30</v>
      </c>
      <c r="J879" s="23">
        <f t="shared" si="250"/>
        <v>0.37</v>
      </c>
      <c r="K879" s="149">
        <f t="shared" si="251"/>
        <v>1</v>
      </c>
      <c r="L879" s="93">
        <f t="shared" si="252"/>
        <v>6626.33</v>
      </c>
      <c r="M879" s="93">
        <f t="shared" si="253"/>
        <v>198789.9</v>
      </c>
      <c r="N879" s="93">
        <f t="shared" si="254"/>
        <v>0</v>
      </c>
      <c r="O879" s="93">
        <f t="shared" si="255"/>
        <v>198789.9</v>
      </c>
      <c r="P879" s="23" t="str">
        <f t="shared" si="256"/>
        <v>Терапия</v>
      </c>
      <c r="Q879" s="23">
        <f t="shared" si="257"/>
        <v>0.77</v>
      </c>
      <c r="R879" s="63" t="s">
        <v>360</v>
      </c>
      <c r="S879" s="23">
        <f t="shared" si="258"/>
        <v>11.1</v>
      </c>
    </row>
    <row r="880" spans="2:19" x14ac:dyDescent="0.25">
      <c r="B880" s="85">
        <v>150003</v>
      </c>
      <c r="C880" s="23" t="str">
        <f t="shared" si="246"/>
        <v>ГБУЗ "КБСП"</v>
      </c>
      <c r="D880" s="23" t="str">
        <f t="shared" si="247"/>
        <v>КС</v>
      </c>
      <c r="E880" s="87">
        <v>20171195</v>
      </c>
      <c r="F880" s="23" t="str">
        <f t="shared" si="248"/>
        <v>Болезни пищевода, гастрит, дуоденит, другие болезни желудка и двенадцатиперстной кишки</v>
      </c>
      <c r="G880" s="19">
        <v>98</v>
      </c>
      <c r="H880" s="19">
        <v>42</v>
      </c>
      <c r="I880" s="25">
        <f t="shared" ref="I880:I935" si="259">G880+H880</f>
        <v>140</v>
      </c>
      <c r="J880" s="23">
        <f t="shared" si="250"/>
        <v>0.37</v>
      </c>
      <c r="K880" s="149">
        <f t="shared" si="251"/>
        <v>1</v>
      </c>
      <c r="L880" s="93">
        <f t="shared" si="252"/>
        <v>6626.33</v>
      </c>
      <c r="M880" s="93">
        <f t="shared" si="253"/>
        <v>649380.34</v>
      </c>
      <c r="N880" s="93">
        <f t="shared" si="254"/>
        <v>278305.86</v>
      </c>
      <c r="O880" s="93">
        <f t="shared" si="255"/>
        <v>927686.2</v>
      </c>
      <c r="P880" s="23" t="str">
        <f t="shared" si="256"/>
        <v>Терапия</v>
      </c>
      <c r="Q880" s="23">
        <f t="shared" si="257"/>
        <v>0.77</v>
      </c>
      <c r="R880" s="63" t="s">
        <v>107</v>
      </c>
      <c r="S880" s="23">
        <f t="shared" si="258"/>
        <v>51.8</v>
      </c>
    </row>
    <row r="881" spans="2:19" x14ac:dyDescent="0.25">
      <c r="B881" s="85">
        <v>150003</v>
      </c>
      <c r="C881" s="23" t="str">
        <f t="shared" si="246"/>
        <v>ГБУЗ "КБСП"</v>
      </c>
      <c r="D881" s="23" t="str">
        <f t="shared" si="247"/>
        <v>КС</v>
      </c>
      <c r="E881" s="87">
        <v>20171195</v>
      </c>
      <c r="F881" s="23" t="str">
        <f t="shared" si="248"/>
        <v>Болезни пищевода, гастрит, дуоденит, другие болезни желудка и двенадцатиперстной кишки</v>
      </c>
      <c r="G881" s="19">
        <v>65</v>
      </c>
      <c r="H881" s="19">
        <v>28</v>
      </c>
      <c r="I881" s="25">
        <f t="shared" si="259"/>
        <v>93</v>
      </c>
      <c r="J881" s="23">
        <f t="shared" si="250"/>
        <v>0.37</v>
      </c>
      <c r="K881" s="149">
        <f t="shared" si="251"/>
        <v>1</v>
      </c>
      <c r="L881" s="93">
        <f t="shared" si="252"/>
        <v>6626.33</v>
      </c>
      <c r="M881" s="93">
        <f t="shared" si="253"/>
        <v>430711.45</v>
      </c>
      <c r="N881" s="93">
        <f t="shared" si="254"/>
        <v>185537.24</v>
      </c>
      <c r="O881" s="93">
        <f t="shared" si="255"/>
        <v>616248.68999999994</v>
      </c>
      <c r="P881" s="23" t="str">
        <f t="shared" si="256"/>
        <v>Терапия</v>
      </c>
      <c r="Q881" s="23">
        <f t="shared" si="257"/>
        <v>0.77</v>
      </c>
      <c r="R881" s="63" t="s">
        <v>360</v>
      </c>
      <c r="S881" s="23">
        <f t="shared" si="258"/>
        <v>34.409999999999997</v>
      </c>
    </row>
    <row r="882" spans="2:19" x14ac:dyDescent="0.25">
      <c r="B882" s="85">
        <v>150112</v>
      </c>
      <c r="C882" s="23" t="str">
        <f t="shared" si="246"/>
        <v>ГБУЗ "Моздокская ЦРБ"</v>
      </c>
      <c r="D882" s="23" t="str">
        <f t="shared" si="247"/>
        <v>КС</v>
      </c>
      <c r="E882" s="55">
        <v>20171195</v>
      </c>
      <c r="F882" s="23" t="str">
        <f t="shared" si="248"/>
        <v>Болезни пищевода, гастрит, дуоденит, другие болезни желудка и двенадцатиперстной кишки</v>
      </c>
      <c r="G882" s="19">
        <v>20</v>
      </c>
      <c r="H882" s="19"/>
      <c r="I882" s="25">
        <f t="shared" si="259"/>
        <v>20</v>
      </c>
      <c r="J882" s="23">
        <f t="shared" si="250"/>
        <v>0.37</v>
      </c>
      <c r="K882" s="149">
        <f t="shared" si="251"/>
        <v>1</v>
      </c>
      <c r="L882" s="93">
        <f t="shared" si="252"/>
        <v>6626.33</v>
      </c>
      <c r="M882" s="93">
        <f t="shared" si="253"/>
        <v>132526.6</v>
      </c>
      <c r="N882" s="93">
        <f t="shared" si="254"/>
        <v>0</v>
      </c>
      <c r="O882" s="93">
        <f t="shared" si="255"/>
        <v>132526.6</v>
      </c>
      <c r="P882" s="23" t="str">
        <f t="shared" si="256"/>
        <v>Терапия</v>
      </c>
      <c r="Q882" s="23">
        <f t="shared" si="257"/>
        <v>0.77</v>
      </c>
      <c r="R882" s="63" t="s">
        <v>309</v>
      </c>
      <c r="S882" s="23">
        <f t="shared" si="258"/>
        <v>7.4</v>
      </c>
    </row>
    <row r="883" spans="2:19" x14ac:dyDescent="0.25">
      <c r="B883" s="85">
        <v>150112</v>
      </c>
      <c r="C883" s="23" t="str">
        <f t="shared" si="246"/>
        <v>ГБУЗ "Моздокская ЦРБ"</v>
      </c>
      <c r="D883" s="23" t="str">
        <f t="shared" si="247"/>
        <v>КС</v>
      </c>
      <c r="E883" s="55">
        <v>20171195</v>
      </c>
      <c r="F883" s="23" t="str">
        <f t="shared" si="248"/>
        <v>Болезни пищевода, гастрит, дуоденит, другие болезни желудка и двенадцатиперстной кишки</v>
      </c>
      <c r="G883" s="19">
        <v>20</v>
      </c>
      <c r="H883" s="19"/>
      <c r="I883" s="25">
        <f t="shared" si="259"/>
        <v>20</v>
      </c>
      <c r="J883" s="23">
        <f t="shared" si="250"/>
        <v>0.37</v>
      </c>
      <c r="K883" s="149">
        <f t="shared" si="251"/>
        <v>1</v>
      </c>
      <c r="L883" s="93">
        <f t="shared" si="252"/>
        <v>6626.33</v>
      </c>
      <c r="M883" s="93">
        <f t="shared" si="253"/>
        <v>132526.6</v>
      </c>
      <c r="N883" s="93">
        <f t="shared" si="254"/>
        <v>0</v>
      </c>
      <c r="O883" s="93">
        <f t="shared" si="255"/>
        <v>132526.6</v>
      </c>
      <c r="P883" s="23" t="str">
        <f t="shared" si="256"/>
        <v>Терапия</v>
      </c>
      <c r="Q883" s="23">
        <f t="shared" si="257"/>
        <v>0.77</v>
      </c>
      <c r="R883" s="63" t="s">
        <v>277</v>
      </c>
      <c r="S883" s="23">
        <f t="shared" si="258"/>
        <v>7.4</v>
      </c>
    </row>
    <row r="884" spans="2:19" ht="15.75" x14ac:dyDescent="0.25">
      <c r="B884" s="85">
        <v>150019</v>
      </c>
      <c r="C884" s="23" t="str">
        <f t="shared" si="246"/>
        <v>ГБУЗ "Дигорская ЦРБ"</v>
      </c>
      <c r="D884" s="23" t="str">
        <f t="shared" si="247"/>
        <v>КС</v>
      </c>
      <c r="E884" s="55">
        <v>20171195</v>
      </c>
      <c r="F884" s="23" t="str">
        <f t="shared" si="248"/>
        <v>Болезни пищевода, гастрит, дуоденит, другие болезни желудка и двенадцатиперстной кишки</v>
      </c>
      <c r="G884" s="38">
        <v>60</v>
      </c>
      <c r="H884" s="38">
        <v>1</v>
      </c>
      <c r="I884" s="25">
        <f t="shared" si="259"/>
        <v>61</v>
      </c>
      <c r="J884" s="23">
        <f t="shared" si="250"/>
        <v>0.37</v>
      </c>
      <c r="K884" s="149">
        <f t="shared" si="251"/>
        <v>1</v>
      </c>
      <c r="L884" s="93">
        <f t="shared" si="252"/>
        <v>6626.33</v>
      </c>
      <c r="M884" s="93">
        <f t="shared" si="253"/>
        <v>397579.8</v>
      </c>
      <c r="N884" s="93">
        <f t="shared" si="254"/>
        <v>6626.33</v>
      </c>
      <c r="O884" s="93">
        <f t="shared" si="255"/>
        <v>404206.13</v>
      </c>
      <c r="P884" s="23" t="str">
        <f t="shared" si="256"/>
        <v>Терапия</v>
      </c>
      <c r="Q884" s="23">
        <f t="shared" si="257"/>
        <v>0.77</v>
      </c>
      <c r="R884" s="63" t="s">
        <v>153</v>
      </c>
      <c r="S884" s="23">
        <f t="shared" si="258"/>
        <v>22.57</v>
      </c>
    </row>
    <row r="885" spans="2:19" ht="15.75" x14ac:dyDescent="0.25">
      <c r="B885" s="85">
        <v>150019</v>
      </c>
      <c r="C885" s="23" t="str">
        <f t="shared" si="246"/>
        <v>ГБУЗ "Дигорская ЦРБ"</v>
      </c>
      <c r="D885" s="23" t="str">
        <f t="shared" si="247"/>
        <v>КС</v>
      </c>
      <c r="E885" s="55">
        <v>20171195</v>
      </c>
      <c r="F885" s="23" t="str">
        <f t="shared" si="248"/>
        <v>Болезни пищевода, гастрит, дуоденит, другие болезни желудка и двенадцатиперстной кишки</v>
      </c>
      <c r="G885" s="38">
        <v>20</v>
      </c>
      <c r="H885" s="38"/>
      <c r="I885" s="25">
        <f t="shared" si="259"/>
        <v>20</v>
      </c>
      <c r="J885" s="23">
        <f t="shared" si="250"/>
        <v>0.37</v>
      </c>
      <c r="K885" s="149">
        <f t="shared" si="251"/>
        <v>1</v>
      </c>
      <c r="L885" s="93">
        <f t="shared" si="252"/>
        <v>6626.33</v>
      </c>
      <c r="M885" s="93">
        <f t="shared" si="253"/>
        <v>132526.6</v>
      </c>
      <c r="N885" s="93">
        <f t="shared" si="254"/>
        <v>0</v>
      </c>
      <c r="O885" s="93">
        <f t="shared" si="255"/>
        <v>132526.6</v>
      </c>
      <c r="P885" s="23" t="str">
        <f t="shared" si="256"/>
        <v>Терапия</v>
      </c>
      <c r="Q885" s="23">
        <f t="shared" si="257"/>
        <v>0.77</v>
      </c>
      <c r="R885" s="63" t="s">
        <v>277</v>
      </c>
      <c r="S885" s="23">
        <f t="shared" si="258"/>
        <v>7.4</v>
      </c>
    </row>
    <row r="886" spans="2:19" ht="15.75" x14ac:dyDescent="0.25">
      <c r="B886" s="85">
        <v>150019</v>
      </c>
      <c r="C886" s="23" t="str">
        <f t="shared" si="246"/>
        <v>ГБУЗ "Дигорская ЦРБ"</v>
      </c>
      <c r="D886" s="23" t="str">
        <f t="shared" si="247"/>
        <v>КС</v>
      </c>
      <c r="E886" s="55">
        <v>20171195</v>
      </c>
      <c r="F886" s="23" t="str">
        <f t="shared" si="248"/>
        <v>Болезни пищевода, гастрит, дуоденит, другие болезни желудка и двенадцатиперстной кишки</v>
      </c>
      <c r="G886" s="38">
        <v>18</v>
      </c>
      <c r="H886" s="38"/>
      <c r="I886" s="25">
        <f t="shared" si="259"/>
        <v>18</v>
      </c>
      <c r="J886" s="23">
        <f t="shared" si="250"/>
        <v>0.37</v>
      </c>
      <c r="K886" s="149">
        <f t="shared" si="251"/>
        <v>1</v>
      </c>
      <c r="L886" s="93">
        <f t="shared" si="252"/>
        <v>6626.33</v>
      </c>
      <c r="M886" s="93">
        <f t="shared" si="253"/>
        <v>119273.94</v>
      </c>
      <c r="N886" s="93">
        <f t="shared" si="254"/>
        <v>0</v>
      </c>
      <c r="O886" s="93">
        <f t="shared" si="255"/>
        <v>119273.94</v>
      </c>
      <c r="P886" s="23" t="str">
        <f t="shared" si="256"/>
        <v>Терапия</v>
      </c>
      <c r="Q886" s="23">
        <f t="shared" si="257"/>
        <v>0.77</v>
      </c>
      <c r="R886" s="63" t="s">
        <v>309</v>
      </c>
      <c r="S886" s="23">
        <f t="shared" si="258"/>
        <v>6.66</v>
      </c>
    </row>
    <row r="887" spans="2:19" ht="15.75" x14ac:dyDescent="0.25">
      <c r="B887" s="85">
        <v>150019</v>
      </c>
      <c r="C887" s="23" t="str">
        <f t="shared" si="246"/>
        <v>ГБУЗ "Дигорская ЦРБ"</v>
      </c>
      <c r="D887" s="23" t="str">
        <f t="shared" si="247"/>
        <v>КС</v>
      </c>
      <c r="E887" s="55">
        <v>20171195</v>
      </c>
      <c r="F887" s="23" t="str">
        <f t="shared" si="248"/>
        <v>Болезни пищевода, гастрит, дуоденит, другие болезни желудка и двенадцатиперстной кишки</v>
      </c>
      <c r="G887" s="38">
        <v>12</v>
      </c>
      <c r="H887" s="38">
        <v>2</v>
      </c>
      <c r="I887" s="25">
        <f t="shared" si="259"/>
        <v>14</v>
      </c>
      <c r="J887" s="23">
        <f t="shared" si="250"/>
        <v>0.37</v>
      </c>
      <c r="K887" s="149">
        <f t="shared" si="251"/>
        <v>1</v>
      </c>
      <c r="L887" s="93">
        <f t="shared" si="252"/>
        <v>6626.33</v>
      </c>
      <c r="M887" s="93">
        <f t="shared" si="253"/>
        <v>79515.959999999992</v>
      </c>
      <c r="N887" s="93">
        <f t="shared" si="254"/>
        <v>13252.66</v>
      </c>
      <c r="O887" s="93">
        <f t="shared" si="255"/>
        <v>92768.62</v>
      </c>
      <c r="P887" s="23" t="str">
        <f t="shared" si="256"/>
        <v>Терапия</v>
      </c>
      <c r="Q887" s="23">
        <f t="shared" si="257"/>
        <v>0.77</v>
      </c>
      <c r="R887" s="63" t="s">
        <v>360</v>
      </c>
      <c r="S887" s="23">
        <f t="shared" si="258"/>
        <v>5.18</v>
      </c>
    </row>
    <row r="888" spans="2:19" x14ac:dyDescent="0.25">
      <c r="B888" s="85">
        <v>150001</v>
      </c>
      <c r="C888" s="23" t="str">
        <f t="shared" si="246"/>
        <v>ГБУЗ "РКБ"</v>
      </c>
      <c r="D888" s="23" t="str">
        <f t="shared" si="247"/>
        <v>КС</v>
      </c>
      <c r="E888" s="55">
        <v>20171195</v>
      </c>
      <c r="F888" s="23" t="str">
        <f t="shared" si="248"/>
        <v>Болезни пищевода, гастрит, дуоденит, другие болезни желудка и двенадцатиперстной кишки</v>
      </c>
      <c r="G888" s="19">
        <v>12</v>
      </c>
      <c r="H888" s="19">
        <v>3</v>
      </c>
      <c r="I888" s="25">
        <f t="shared" si="259"/>
        <v>15</v>
      </c>
      <c r="J888" s="23">
        <f t="shared" si="250"/>
        <v>0.37</v>
      </c>
      <c r="K888" s="149">
        <f t="shared" si="251"/>
        <v>1</v>
      </c>
      <c r="L888" s="93">
        <f t="shared" si="252"/>
        <v>6626.33</v>
      </c>
      <c r="M888" s="93">
        <f t="shared" si="253"/>
        <v>79515.959999999992</v>
      </c>
      <c r="N888" s="93">
        <f t="shared" si="254"/>
        <v>19878.989999999998</v>
      </c>
      <c r="O888" s="93">
        <f t="shared" si="255"/>
        <v>99394.949999999983</v>
      </c>
      <c r="P888" s="23" t="str">
        <f t="shared" si="256"/>
        <v>Терапия</v>
      </c>
      <c r="Q888" s="23">
        <f t="shared" si="257"/>
        <v>0.77</v>
      </c>
      <c r="R888" s="63" t="s">
        <v>107</v>
      </c>
      <c r="S888" s="23">
        <f t="shared" si="258"/>
        <v>5.55</v>
      </c>
    </row>
    <row r="889" spans="2:19" x14ac:dyDescent="0.25">
      <c r="B889" s="85">
        <v>150001</v>
      </c>
      <c r="C889" s="23" t="str">
        <f t="shared" si="246"/>
        <v>ГБУЗ "РКБ"</v>
      </c>
      <c r="D889" s="23" t="str">
        <f t="shared" si="247"/>
        <v>КС</v>
      </c>
      <c r="E889" s="55">
        <v>20171195</v>
      </c>
      <c r="F889" s="23" t="str">
        <f t="shared" si="248"/>
        <v>Болезни пищевода, гастрит, дуоденит, другие болезни желудка и двенадцатиперстной кишки</v>
      </c>
      <c r="G889" s="19">
        <v>12</v>
      </c>
      <c r="H889" s="19">
        <v>3</v>
      </c>
      <c r="I889" s="25">
        <f t="shared" si="259"/>
        <v>15</v>
      </c>
      <c r="J889" s="23">
        <f t="shared" si="250"/>
        <v>0.37</v>
      </c>
      <c r="K889" s="149">
        <f t="shared" si="251"/>
        <v>1</v>
      </c>
      <c r="L889" s="93">
        <f t="shared" si="252"/>
        <v>6626.33</v>
      </c>
      <c r="M889" s="93">
        <f t="shared" si="253"/>
        <v>79515.959999999992</v>
      </c>
      <c r="N889" s="93">
        <f t="shared" si="254"/>
        <v>19878.989999999998</v>
      </c>
      <c r="O889" s="93">
        <f t="shared" si="255"/>
        <v>99394.949999999983</v>
      </c>
      <c r="P889" s="23" t="str">
        <f t="shared" si="256"/>
        <v>Терапия</v>
      </c>
      <c r="Q889" s="23">
        <f t="shared" si="257"/>
        <v>0.77</v>
      </c>
      <c r="R889" s="63" t="s">
        <v>360</v>
      </c>
      <c r="S889" s="23">
        <f t="shared" si="258"/>
        <v>5.55</v>
      </c>
    </row>
    <row r="890" spans="2:19" x14ac:dyDescent="0.25">
      <c r="B890" s="85">
        <v>150048</v>
      </c>
      <c r="C890" s="23" t="str">
        <f t="shared" si="246"/>
        <v>ФКУЗ "МСЧ МВД России по РСО-А"</v>
      </c>
      <c r="D890" s="23" t="str">
        <f t="shared" si="247"/>
        <v>КС</v>
      </c>
      <c r="E890" s="55">
        <v>20171195</v>
      </c>
      <c r="F890" s="23" t="str">
        <f t="shared" si="248"/>
        <v>Болезни пищевода, гастрит, дуоденит, другие болезни желудка и двенадцатиперстной кишки</v>
      </c>
      <c r="G890" s="19">
        <v>30</v>
      </c>
      <c r="H890" s="19">
        <v>20</v>
      </c>
      <c r="I890" s="25">
        <f t="shared" si="259"/>
        <v>50</v>
      </c>
      <c r="J890" s="23">
        <f t="shared" si="250"/>
        <v>0.37</v>
      </c>
      <c r="K890" s="149">
        <f t="shared" si="251"/>
        <v>1</v>
      </c>
      <c r="L890" s="93">
        <f t="shared" si="252"/>
        <v>6626.33</v>
      </c>
      <c r="M890" s="93">
        <f t="shared" si="253"/>
        <v>198789.9</v>
      </c>
      <c r="N890" s="93">
        <f t="shared" si="254"/>
        <v>132526.6</v>
      </c>
      <c r="O890" s="93">
        <f t="shared" si="255"/>
        <v>331316.5</v>
      </c>
      <c r="P890" s="23" t="str">
        <f t="shared" si="256"/>
        <v>Терапия</v>
      </c>
      <c r="Q890" s="23">
        <f t="shared" si="257"/>
        <v>0.77</v>
      </c>
      <c r="R890" s="63" t="s">
        <v>536</v>
      </c>
      <c r="S890" s="23">
        <f t="shared" si="258"/>
        <v>18.5</v>
      </c>
    </row>
    <row r="891" spans="2:19" x14ac:dyDescent="0.25">
      <c r="B891" s="85">
        <v>150015</v>
      </c>
      <c r="C891" s="23" t="str">
        <f t="shared" si="246"/>
        <v>ФГБОУ ВО  СОГМА МЗ</v>
      </c>
      <c r="D891" s="23" t="str">
        <f t="shared" si="247"/>
        <v>КС</v>
      </c>
      <c r="E891" s="41">
        <v>20171195</v>
      </c>
      <c r="F891" s="23" t="str">
        <f t="shared" si="248"/>
        <v>Болезни пищевода, гастрит, дуоденит, другие болезни желудка и двенадцатиперстной кишки</v>
      </c>
      <c r="G891" s="39">
        <v>22</v>
      </c>
      <c r="H891" s="39">
        <v>8</v>
      </c>
      <c r="I891" s="25">
        <f t="shared" si="259"/>
        <v>30</v>
      </c>
      <c r="J891" s="23">
        <f t="shared" si="250"/>
        <v>0.37</v>
      </c>
      <c r="K891" s="149">
        <f t="shared" si="251"/>
        <v>1</v>
      </c>
      <c r="L891" s="93">
        <f t="shared" si="252"/>
        <v>6626.33</v>
      </c>
      <c r="M891" s="93">
        <f t="shared" si="253"/>
        <v>145779.26</v>
      </c>
      <c r="N891" s="93">
        <f t="shared" si="254"/>
        <v>53010.64</v>
      </c>
      <c r="O891" s="93">
        <f t="shared" si="255"/>
        <v>198789.90000000002</v>
      </c>
      <c r="P891" s="23" t="str">
        <f t="shared" si="256"/>
        <v>Терапия</v>
      </c>
      <c r="Q891" s="23">
        <f t="shared" si="257"/>
        <v>0.77</v>
      </c>
      <c r="R891" s="114" t="s">
        <v>309</v>
      </c>
      <c r="S891" s="23">
        <f t="shared" si="258"/>
        <v>11.1</v>
      </c>
    </row>
    <row r="892" spans="2:19" x14ac:dyDescent="0.25">
      <c r="B892" s="85">
        <v>150012</v>
      </c>
      <c r="C892" s="23" t="str">
        <f t="shared" si="246"/>
        <v>ГБУЗ "Кировская ЦРБ"</v>
      </c>
      <c r="D892" s="23" t="str">
        <f t="shared" si="247"/>
        <v>КС</v>
      </c>
      <c r="E892" s="55">
        <v>20171195</v>
      </c>
      <c r="F892" s="23" t="str">
        <f t="shared" si="248"/>
        <v>Болезни пищевода, гастрит, дуоденит, другие болезни желудка и двенадцатиперстной кишки</v>
      </c>
      <c r="G892" s="19">
        <v>19</v>
      </c>
      <c r="H892" s="19">
        <v>1</v>
      </c>
      <c r="I892" s="25">
        <f t="shared" si="259"/>
        <v>20</v>
      </c>
      <c r="J892" s="23">
        <f t="shared" si="250"/>
        <v>0.37</v>
      </c>
      <c r="K892" s="149">
        <f t="shared" si="251"/>
        <v>1</v>
      </c>
      <c r="L892" s="93">
        <f t="shared" si="252"/>
        <v>6626.33</v>
      </c>
      <c r="M892" s="93">
        <f t="shared" si="253"/>
        <v>125900.27</v>
      </c>
      <c r="N892" s="93">
        <f t="shared" si="254"/>
        <v>6626.33</v>
      </c>
      <c r="O892" s="93">
        <f t="shared" si="255"/>
        <v>132526.6</v>
      </c>
      <c r="P892" s="23" t="str">
        <f t="shared" si="256"/>
        <v>Терапия</v>
      </c>
      <c r="Q892" s="23">
        <f t="shared" si="257"/>
        <v>0.77</v>
      </c>
      <c r="R892" s="63" t="s">
        <v>309</v>
      </c>
      <c r="S892" s="23">
        <f t="shared" si="258"/>
        <v>7.4</v>
      </c>
    </row>
    <row r="893" spans="2:19" ht="18.75" x14ac:dyDescent="0.3">
      <c r="B893" s="85">
        <v>150002</v>
      </c>
      <c r="C893" s="23" t="str">
        <f t="shared" si="246"/>
        <v>ГБУЗ "РДКБ"</v>
      </c>
      <c r="D893" s="23" t="str">
        <f t="shared" si="247"/>
        <v>КС</v>
      </c>
      <c r="E893" s="55">
        <v>20171195</v>
      </c>
      <c r="F893" s="23" t="str">
        <f t="shared" si="248"/>
        <v>Болезни пищевода, гастрит, дуоденит, другие болезни желудка и двенадцатиперстной кишки</v>
      </c>
      <c r="G893" s="45">
        <v>170</v>
      </c>
      <c r="H893" s="45">
        <v>30</v>
      </c>
      <c r="I893" s="25">
        <f t="shared" si="259"/>
        <v>200</v>
      </c>
      <c r="J893" s="23">
        <f t="shared" si="250"/>
        <v>0.37</v>
      </c>
      <c r="K893" s="149">
        <f t="shared" si="251"/>
        <v>1</v>
      </c>
      <c r="L893" s="93">
        <f t="shared" si="252"/>
        <v>6626.33</v>
      </c>
      <c r="M893" s="93">
        <f t="shared" si="253"/>
        <v>1126476.1000000001</v>
      </c>
      <c r="N893" s="93">
        <f t="shared" si="254"/>
        <v>198789.9</v>
      </c>
      <c r="O893" s="93">
        <f t="shared" si="255"/>
        <v>1325266</v>
      </c>
      <c r="P893" s="23" t="str">
        <f t="shared" si="256"/>
        <v>Терапия</v>
      </c>
      <c r="Q893" s="23">
        <f t="shared" si="257"/>
        <v>0.77</v>
      </c>
      <c r="R893" s="63" t="s">
        <v>107</v>
      </c>
      <c r="S893" s="23">
        <f t="shared" si="258"/>
        <v>74</v>
      </c>
    </row>
    <row r="894" spans="2:19" x14ac:dyDescent="0.25">
      <c r="B894" s="85">
        <v>150010</v>
      </c>
      <c r="C894" s="23" t="str">
        <f t="shared" si="246"/>
        <v>ГБУЗ "Ирафская ЦРБ"</v>
      </c>
      <c r="D894" s="23" t="str">
        <f t="shared" si="247"/>
        <v>КС</v>
      </c>
      <c r="E894" s="62">
        <v>20171195</v>
      </c>
      <c r="F894" s="23" t="str">
        <f t="shared" si="248"/>
        <v>Болезни пищевода, гастрит, дуоденит, другие болезни желудка и двенадцатиперстной кишки</v>
      </c>
      <c r="G894" s="19">
        <v>10</v>
      </c>
      <c r="H894" s="19">
        <v>1</v>
      </c>
      <c r="I894" s="25">
        <f t="shared" si="259"/>
        <v>11</v>
      </c>
      <c r="J894" s="23">
        <f t="shared" si="250"/>
        <v>0.37</v>
      </c>
      <c r="K894" s="149">
        <f t="shared" si="251"/>
        <v>1</v>
      </c>
      <c r="L894" s="93">
        <f t="shared" si="252"/>
        <v>6626.33</v>
      </c>
      <c r="M894" s="93">
        <f t="shared" si="253"/>
        <v>66263.3</v>
      </c>
      <c r="N894" s="93">
        <f t="shared" si="254"/>
        <v>6626.33</v>
      </c>
      <c r="O894" s="93">
        <f t="shared" si="255"/>
        <v>72889.63</v>
      </c>
      <c r="P894" s="23" t="str">
        <f t="shared" si="256"/>
        <v>Терапия</v>
      </c>
      <c r="Q894" s="23">
        <f t="shared" si="257"/>
        <v>0.77</v>
      </c>
      <c r="R894" s="63" t="s">
        <v>309</v>
      </c>
      <c r="S894" s="23">
        <f t="shared" si="258"/>
        <v>4.07</v>
      </c>
    </row>
    <row r="895" spans="2:19" x14ac:dyDescent="0.25">
      <c r="B895" s="14">
        <v>150007</v>
      </c>
      <c r="C895" s="23" t="str">
        <f t="shared" si="246"/>
        <v>ГБУЗ "Алагирская ЦРБ"</v>
      </c>
      <c r="D895" s="23" t="str">
        <f t="shared" si="247"/>
        <v>КС</v>
      </c>
      <c r="E895" s="62">
        <v>20171195</v>
      </c>
      <c r="F895" s="23" t="str">
        <f t="shared" si="248"/>
        <v>Болезни пищевода, гастрит, дуоденит, другие болезни желудка и двенадцатиперстной кишки</v>
      </c>
      <c r="G895" s="19">
        <v>16</v>
      </c>
      <c r="H895" s="19">
        <v>2</v>
      </c>
      <c r="I895" s="25">
        <f t="shared" si="259"/>
        <v>18</v>
      </c>
      <c r="J895" s="23">
        <f t="shared" si="250"/>
        <v>0.37</v>
      </c>
      <c r="K895" s="149">
        <f t="shared" si="251"/>
        <v>1</v>
      </c>
      <c r="L895" s="93">
        <f t="shared" si="252"/>
        <v>6626.33</v>
      </c>
      <c r="M895" s="93">
        <f t="shared" si="253"/>
        <v>106021.28</v>
      </c>
      <c r="N895" s="93">
        <f t="shared" si="254"/>
        <v>13252.66</v>
      </c>
      <c r="O895" s="93">
        <f t="shared" si="255"/>
        <v>119273.94</v>
      </c>
      <c r="P895" s="23" t="str">
        <f t="shared" si="256"/>
        <v>Терапия</v>
      </c>
      <c r="Q895" s="23">
        <f t="shared" si="257"/>
        <v>0.77</v>
      </c>
      <c r="R895" s="63" t="s">
        <v>360</v>
      </c>
      <c r="S895" s="23">
        <f t="shared" si="258"/>
        <v>6.66</v>
      </c>
    </row>
    <row r="896" spans="2:19" x14ac:dyDescent="0.25">
      <c r="B896" s="14">
        <v>150014</v>
      </c>
      <c r="C896" s="23" t="str">
        <f t="shared" si="246"/>
        <v>ГБУЗ "Правобережная ЦРКБ"</v>
      </c>
      <c r="D896" s="23" t="str">
        <f t="shared" si="247"/>
        <v>КС</v>
      </c>
      <c r="E896" s="62">
        <v>20171195</v>
      </c>
      <c r="F896" s="23" t="str">
        <f t="shared" si="248"/>
        <v>Болезни пищевода, гастрит, дуоденит, другие болезни желудка и двенадцатиперстной кишки</v>
      </c>
      <c r="G896" s="19">
        <v>22</v>
      </c>
      <c r="H896" s="19">
        <v>1</v>
      </c>
      <c r="I896" s="25">
        <f t="shared" si="259"/>
        <v>23</v>
      </c>
      <c r="J896" s="23">
        <f t="shared" si="250"/>
        <v>0.37</v>
      </c>
      <c r="K896" s="149">
        <f t="shared" si="251"/>
        <v>1</v>
      </c>
      <c r="L896" s="93">
        <f t="shared" si="252"/>
        <v>6626.33</v>
      </c>
      <c r="M896" s="93">
        <f t="shared" si="253"/>
        <v>145779.26</v>
      </c>
      <c r="N896" s="93">
        <f t="shared" si="254"/>
        <v>6626.33</v>
      </c>
      <c r="O896" s="93">
        <f t="shared" si="255"/>
        <v>152405.59</v>
      </c>
      <c r="P896" s="23" t="str">
        <f t="shared" si="256"/>
        <v>Терапия</v>
      </c>
      <c r="Q896" s="23">
        <f t="shared" si="257"/>
        <v>0.77</v>
      </c>
      <c r="R896" s="63" t="s">
        <v>277</v>
      </c>
      <c r="S896" s="23">
        <f t="shared" si="258"/>
        <v>8.51</v>
      </c>
    </row>
    <row r="897" spans="2:19" x14ac:dyDescent="0.25">
      <c r="B897" s="14">
        <v>150014</v>
      </c>
      <c r="C897" s="23" t="str">
        <f t="shared" si="246"/>
        <v>ГБУЗ "Правобережная ЦРКБ"</v>
      </c>
      <c r="D897" s="23" t="str">
        <f t="shared" si="247"/>
        <v>КС</v>
      </c>
      <c r="E897" s="62">
        <v>20171195</v>
      </c>
      <c r="F897" s="23" t="str">
        <f t="shared" si="248"/>
        <v>Болезни пищевода, гастрит, дуоденит, другие болезни желудка и двенадцатиперстной кишки</v>
      </c>
      <c r="G897" s="19">
        <v>14</v>
      </c>
      <c r="H897" s="19">
        <v>1</v>
      </c>
      <c r="I897" s="25">
        <f t="shared" si="259"/>
        <v>15</v>
      </c>
      <c r="J897" s="23">
        <f t="shared" si="250"/>
        <v>0.37</v>
      </c>
      <c r="K897" s="149">
        <f t="shared" si="251"/>
        <v>1</v>
      </c>
      <c r="L897" s="93">
        <f t="shared" si="252"/>
        <v>6626.33</v>
      </c>
      <c r="M897" s="93">
        <f t="shared" si="253"/>
        <v>92768.62</v>
      </c>
      <c r="N897" s="93">
        <f t="shared" si="254"/>
        <v>6626.33</v>
      </c>
      <c r="O897" s="93">
        <f t="shared" si="255"/>
        <v>99394.95</v>
      </c>
      <c r="P897" s="23" t="str">
        <f t="shared" si="256"/>
        <v>Терапия</v>
      </c>
      <c r="Q897" s="23">
        <f t="shared" si="257"/>
        <v>0.77</v>
      </c>
      <c r="R897" s="63" t="s">
        <v>309</v>
      </c>
      <c r="S897" s="23">
        <f t="shared" si="258"/>
        <v>5.55</v>
      </c>
    </row>
    <row r="898" spans="2:19" x14ac:dyDescent="0.25">
      <c r="B898" s="14">
        <v>150014</v>
      </c>
      <c r="C898" s="23" t="str">
        <f t="shared" si="246"/>
        <v>ГБУЗ "Правобережная ЦРКБ"</v>
      </c>
      <c r="D898" s="23" t="str">
        <f t="shared" si="247"/>
        <v>КС</v>
      </c>
      <c r="E898" s="62">
        <v>20171195</v>
      </c>
      <c r="F898" s="23" t="str">
        <f t="shared" si="248"/>
        <v>Болезни пищевода, гастрит, дуоденит, другие болезни желудка и двенадцатиперстной кишки</v>
      </c>
      <c r="G898" s="19">
        <v>5</v>
      </c>
      <c r="H898" s="19">
        <v>0</v>
      </c>
      <c r="I898" s="25">
        <f t="shared" si="259"/>
        <v>5</v>
      </c>
      <c r="J898" s="23">
        <f t="shared" si="250"/>
        <v>0.37</v>
      </c>
      <c r="K898" s="149">
        <f t="shared" si="251"/>
        <v>1</v>
      </c>
      <c r="L898" s="93">
        <f t="shared" si="252"/>
        <v>6626.33</v>
      </c>
      <c r="M898" s="93">
        <f t="shared" si="253"/>
        <v>33131.65</v>
      </c>
      <c r="N898" s="93">
        <f t="shared" si="254"/>
        <v>0</v>
      </c>
      <c r="O898" s="93">
        <f t="shared" si="255"/>
        <v>33131.65</v>
      </c>
      <c r="P898" s="23" t="str">
        <f t="shared" si="256"/>
        <v>Терапия</v>
      </c>
      <c r="Q898" s="23">
        <f t="shared" si="257"/>
        <v>0.77</v>
      </c>
      <c r="R898" s="63" t="s">
        <v>360</v>
      </c>
      <c r="S898" s="23">
        <f t="shared" si="258"/>
        <v>1.85</v>
      </c>
    </row>
    <row r="899" spans="2:19" x14ac:dyDescent="0.25">
      <c r="B899" s="85">
        <v>150009</v>
      </c>
      <c r="C899" s="23" t="str">
        <f t="shared" si="246"/>
        <v>ГБУЗ "Ардонская ЦРБ"</v>
      </c>
      <c r="D899" s="23" t="str">
        <f t="shared" si="247"/>
        <v>КС</v>
      </c>
      <c r="E899" s="55">
        <v>20171196</v>
      </c>
      <c r="F899" s="23" t="str">
        <f t="shared" si="248"/>
        <v>Новообразования доброкачественные, in situ, неопределенного и неуточненного характера органов пищеварения</v>
      </c>
      <c r="G899" s="19">
        <v>5</v>
      </c>
      <c r="H899" s="19"/>
      <c r="I899" s="25">
        <f t="shared" si="259"/>
        <v>5</v>
      </c>
      <c r="J899" s="23">
        <f t="shared" si="250"/>
        <v>0.69</v>
      </c>
      <c r="K899" s="149">
        <f t="shared" si="251"/>
        <v>0.95099999999999996</v>
      </c>
      <c r="L899" s="93">
        <f t="shared" si="252"/>
        <v>11751.706709999999</v>
      </c>
      <c r="M899" s="93">
        <f t="shared" si="253"/>
        <v>58758.533549999993</v>
      </c>
      <c r="N899" s="93">
        <f t="shared" si="254"/>
        <v>0</v>
      </c>
      <c r="O899" s="93">
        <f t="shared" si="255"/>
        <v>58758.533549999993</v>
      </c>
      <c r="P899" s="23" t="str">
        <f t="shared" si="256"/>
        <v>Терапия</v>
      </c>
      <c r="Q899" s="23">
        <f t="shared" si="257"/>
        <v>0.77</v>
      </c>
      <c r="R899" s="63" t="s">
        <v>360</v>
      </c>
      <c r="S899" s="23">
        <f t="shared" si="258"/>
        <v>3.4499999999999997</v>
      </c>
    </row>
    <row r="900" spans="2:19" x14ac:dyDescent="0.25">
      <c r="B900" s="85">
        <v>150003</v>
      </c>
      <c r="C900" s="23" t="str">
        <f t="shared" si="246"/>
        <v>ГБУЗ "КБСП"</v>
      </c>
      <c r="D900" s="23" t="str">
        <f t="shared" si="247"/>
        <v>КС</v>
      </c>
      <c r="E900" s="87">
        <v>20171196</v>
      </c>
      <c r="F900" s="23" t="str">
        <f t="shared" si="248"/>
        <v>Новообразования доброкачественные, in situ, неопределенного и неуточненного характера органов пищеварения</v>
      </c>
      <c r="G900" s="19">
        <v>4</v>
      </c>
      <c r="H900" s="19">
        <v>2</v>
      </c>
      <c r="I900" s="25">
        <f t="shared" si="259"/>
        <v>6</v>
      </c>
      <c r="J900" s="23">
        <f t="shared" si="250"/>
        <v>0.69</v>
      </c>
      <c r="K900" s="149">
        <f t="shared" si="251"/>
        <v>1.4</v>
      </c>
      <c r="L900" s="93">
        <f t="shared" si="252"/>
        <v>17300.093999999997</v>
      </c>
      <c r="M900" s="93">
        <f t="shared" si="253"/>
        <v>69200.375999999989</v>
      </c>
      <c r="N900" s="93">
        <f t="shared" si="254"/>
        <v>34600.187999999995</v>
      </c>
      <c r="O900" s="93">
        <f t="shared" si="255"/>
        <v>103800.56399999998</v>
      </c>
      <c r="P900" s="23" t="str">
        <f t="shared" si="256"/>
        <v>Терапия</v>
      </c>
      <c r="Q900" s="23">
        <f t="shared" si="257"/>
        <v>0.77</v>
      </c>
      <c r="R900" s="63" t="s">
        <v>360</v>
      </c>
      <c r="S900" s="23">
        <f t="shared" si="258"/>
        <v>4.1399999999999997</v>
      </c>
    </row>
    <row r="901" spans="2:19" x14ac:dyDescent="0.25">
      <c r="B901" s="85">
        <v>150001</v>
      </c>
      <c r="C901" s="23" t="str">
        <f t="shared" si="246"/>
        <v>ГБУЗ "РКБ"</v>
      </c>
      <c r="D901" s="23" t="str">
        <f t="shared" si="247"/>
        <v>КС</v>
      </c>
      <c r="E901" s="55">
        <v>20171196</v>
      </c>
      <c r="F901" s="23" t="str">
        <f t="shared" si="248"/>
        <v>Новообразования доброкачественные, in situ, неопределенного и неуточненного характера органов пищеварения</v>
      </c>
      <c r="G901" s="19">
        <v>4</v>
      </c>
      <c r="H901" s="19">
        <v>1</v>
      </c>
      <c r="I901" s="25">
        <f t="shared" si="259"/>
        <v>5</v>
      </c>
      <c r="J901" s="23">
        <f t="shared" si="250"/>
        <v>0.69</v>
      </c>
      <c r="K901" s="149">
        <f t="shared" si="251"/>
        <v>1</v>
      </c>
      <c r="L901" s="93">
        <f t="shared" si="252"/>
        <v>12357.21</v>
      </c>
      <c r="M901" s="93">
        <f t="shared" si="253"/>
        <v>49428.84</v>
      </c>
      <c r="N901" s="93">
        <f t="shared" si="254"/>
        <v>12357.21</v>
      </c>
      <c r="O901" s="93">
        <f t="shared" si="255"/>
        <v>61786.049999999996</v>
      </c>
      <c r="P901" s="23" t="str">
        <f t="shared" si="256"/>
        <v>Терапия</v>
      </c>
      <c r="Q901" s="23">
        <f t="shared" si="257"/>
        <v>0.77</v>
      </c>
      <c r="R901" s="63" t="s">
        <v>174</v>
      </c>
      <c r="S901" s="23">
        <f t="shared" si="258"/>
        <v>3.4499999999999997</v>
      </c>
    </row>
    <row r="902" spans="2:19" x14ac:dyDescent="0.25">
      <c r="B902" s="85">
        <v>150001</v>
      </c>
      <c r="C902" s="23" t="str">
        <f t="shared" si="246"/>
        <v>ГБУЗ "РКБ"</v>
      </c>
      <c r="D902" s="23" t="str">
        <f t="shared" si="247"/>
        <v>КС</v>
      </c>
      <c r="E902" s="55">
        <v>20171196</v>
      </c>
      <c r="F902" s="23" t="str">
        <f t="shared" si="248"/>
        <v>Новообразования доброкачественные, in situ, неопределенного и неуточненного характера органов пищеварения</v>
      </c>
      <c r="G902" s="19">
        <v>4</v>
      </c>
      <c r="H902" s="19">
        <v>1</v>
      </c>
      <c r="I902" s="25">
        <f t="shared" si="259"/>
        <v>5</v>
      </c>
      <c r="J902" s="23">
        <f t="shared" si="250"/>
        <v>0.69</v>
      </c>
      <c r="K902" s="149">
        <f t="shared" si="251"/>
        <v>1</v>
      </c>
      <c r="L902" s="93">
        <f t="shared" si="252"/>
        <v>12357.21</v>
      </c>
      <c r="M902" s="93">
        <f t="shared" si="253"/>
        <v>49428.84</v>
      </c>
      <c r="N902" s="93">
        <f t="shared" si="254"/>
        <v>12357.21</v>
      </c>
      <c r="O902" s="93">
        <f t="shared" si="255"/>
        <v>61786.049999999996</v>
      </c>
      <c r="P902" s="23" t="str">
        <f t="shared" si="256"/>
        <v>Терапия</v>
      </c>
      <c r="Q902" s="23">
        <f t="shared" si="257"/>
        <v>0.77</v>
      </c>
      <c r="R902" s="63" t="s">
        <v>360</v>
      </c>
      <c r="S902" s="23">
        <f t="shared" si="258"/>
        <v>3.4499999999999997</v>
      </c>
    </row>
    <row r="903" spans="2:19" ht="18.75" x14ac:dyDescent="0.3">
      <c r="B903" s="85">
        <v>150002</v>
      </c>
      <c r="C903" s="23" t="str">
        <f t="shared" si="246"/>
        <v>ГБУЗ "РДКБ"</v>
      </c>
      <c r="D903" s="23" t="str">
        <f t="shared" si="247"/>
        <v>КС</v>
      </c>
      <c r="E903" s="55">
        <v>20171196</v>
      </c>
      <c r="F903" s="23" t="str">
        <f t="shared" si="248"/>
        <v>Новообразования доброкачественные, in situ, неопределенного и неуточненного характера органов пищеварения</v>
      </c>
      <c r="G903" s="45">
        <v>2</v>
      </c>
      <c r="H903" s="45">
        <v>1</v>
      </c>
      <c r="I903" s="25">
        <f t="shared" si="259"/>
        <v>3</v>
      </c>
      <c r="J903" s="23">
        <f t="shared" si="250"/>
        <v>0.69</v>
      </c>
      <c r="K903" s="149">
        <f t="shared" si="251"/>
        <v>1</v>
      </c>
      <c r="L903" s="93">
        <f t="shared" si="252"/>
        <v>12357.21</v>
      </c>
      <c r="M903" s="93">
        <f t="shared" si="253"/>
        <v>24714.42</v>
      </c>
      <c r="N903" s="93">
        <f t="shared" si="254"/>
        <v>12357.21</v>
      </c>
      <c r="O903" s="93">
        <f t="shared" si="255"/>
        <v>37071.629999999997</v>
      </c>
      <c r="P903" s="23" t="str">
        <f t="shared" si="256"/>
        <v>Терапия</v>
      </c>
      <c r="Q903" s="23">
        <f t="shared" si="257"/>
        <v>0.77</v>
      </c>
      <c r="R903" s="63" t="s">
        <v>107</v>
      </c>
      <c r="S903" s="23">
        <f t="shared" si="258"/>
        <v>2.0699999999999998</v>
      </c>
    </row>
    <row r="904" spans="2:19" x14ac:dyDescent="0.25">
      <c r="B904" s="85">
        <v>150013</v>
      </c>
      <c r="C904" s="23" t="str">
        <f t="shared" ref="C904:C962" si="260">IF(B904&gt;0,VLOOKUP(B904,LPU,2,0),"")</f>
        <v>НУЗ "Узловая больница на ст. Владикавказ ОАО "РЖД"</v>
      </c>
      <c r="D904" s="23" t="str">
        <f t="shared" ref="D904:D962" si="261">IF(E904&gt;0,VLOOKUP(E904,KSG,6,0),"")</f>
        <v>КС</v>
      </c>
      <c r="E904" s="55">
        <v>20171197</v>
      </c>
      <c r="F904" s="23" t="str">
        <f t="shared" ref="F904:F962" si="262">IF(E904&gt;0,VLOOKUP(E904,KSG,2,0),"")</f>
        <v>Болезни желчного пузыря</v>
      </c>
      <c r="G904" s="19">
        <v>4</v>
      </c>
      <c r="H904" s="19">
        <v>1</v>
      </c>
      <c r="I904" s="25">
        <f t="shared" si="259"/>
        <v>5</v>
      </c>
      <c r="J904" s="23">
        <f t="shared" ref="J904:J962" si="263">IF(E904&gt;0,VLOOKUP(E904,KSG,3,0),"")</f>
        <v>0.72</v>
      </c>
      <c r="K904" s="149">
        <f t="shared" ref="K904:K962" si="264">IF(VLOOKUP(E904,KSG,7,0)=1,IF(D904="КС",VLOOKUP(B904,LPU,3,0),VLOOKUP(B904,LPU,4,0)),1)</f>
        <v>1</v>
      </c>
      <c r="L904" s="93">
        <f t="shared" ref="L904:L962" si="265">IF(D904="КС",K904*J904*$D$2,K904*J904*$D$3)</f>
        <v>12894.48</v>
      </c>
      <c r="M904" s="93">
        <f t="shared" ref="M904:M962" si="266">L904*G904</f>
        <v>51577.919999999998</v>
      </c>
      <c r="N904" s="93">
        <f t="shared" ref="N904:N962" si="267">L904*H904</f>
        <v>12894.48</v>
      </c>
      <c r="O904" s="93">
        <f t="shared" ref="O904:O962" si="268">M904+N904</f>
        <v>64472.399999999994</v>
      </c>
      <c r="P904" s="23" t="str">
        <f t="shared" ref="P904:P962" si="269">IF(E904&gt;0,VLOOKUP(E904,KSG,4,0),"")</f>
        <v>Терапия</v>
      </c>
      <c r="Q904" s="23">
        <f t="shared" ref="Q904:Q962" si="270">IF(E904&gt;0,VLOOKUP(E904,KSG,5,0),"")</f>
        <v>0.77</v>
      </c>
      <c r="R904" s="63" t="s">
        <v>309</v>
      </c>
      <c r="S904" s="23">
        <f t="shared" ref="S904:S962" si="271">I904*J904</f>
        <v>3.5999999999999996</v>
      </c>
    </row>
    <row r="905" spans="2:19" x14ac:dyDescent="0.25">
      <c r="B905" s="85">
        <v>150113</v>
      </c>
      <c r="C905" s="23" t="str">
        <f t="shared" si="260"/>
        <v>ФГКУ "412 ВГ" Минобороны России"</v>
      </c>
      <c r="D905" s="23" t="str">
        <f t="shared" si="261"/>
        <v>КС</v>
      </c>
      <c r="E905" s="55">
        <v>20171197</v>
      </c>
      <c r="F905" s="23" t="str">
        <f t="shared" si="262"/>
        <v>Болезни желчного пузыря</v>
      </c>
      <c r="G905" s="19">
        <v>3</v>
      </c>
      <c r="H905" s="19">
        <v>1</v>
      </c>
      <c r="I905" s="25">
        <f t="shared" si="259"/>
        <v>4</v>
      </c>
      <c r="J905" s="23">
        <f t="shared" si="263"/>
        <v>0.72</v>
      </c>
      <c r="K905" s="149">
        <f t="shared" si="264"/>
        <v>1</v>
      </c>
      <c r="L905" s="93">
        <f t="shared" si="265"/>
        <v>12894.48</v>
      </c>
      <c r="M905" s="93">
        <f t="shared" si="266"/>
        <v>38683.440000000002</v>
      </c>
      <c r="N905" s="93">
        <f t="shared" si="267"/>
        <v>12894.48</v>
      </c>
      <c r="O905" s="93">
        <f t="shared" si="268"/>
        <v>51577.919999999998</v>
      </c>
      <c r="P905" s="23" t="str">
        <f t="shared" si="269"/>
        <v>Терапия</v>
      </c>
      <c r="Q905" s="23">
        <f t="shared" si="270"/>
        <v>0.77</v>
      </c>
      <c r="R905" s="63" t="s">
        <v>309</v>
      </c>
      <c r="S905" s="23">
        <f t="shared" si="271"/>
        <v>2.88</v>
      </c>
    </row>
    <row r="906" spans="2:19" x14ac:dyDescent="0.25">
      <c r="B906" s="85">
        <v>150009</v>
      </c>
      <c r="C906" s="23" t="str">
        <f t="shared" si="260"/>
        <v>ГБУЗ "Ардонская ЦРБ"</v>
      </c>
      <c r="D906" s="23" t="str">
        <f t="shared" si="261"/>
        <v>КС</v>
      </c>
      <c r="E906" s="55">
        <v>20171197</v>
      </c>
      <c r="F906" s="23" t="str">
        <f t="shared" si="262"/>
        <v>Болезни желчного пузыря</v>
      </c>
      <c r="G906" s="19">
        <v>4</v>
      </c>
      <c r="H906" s="19"/>
      <c r="I906" s="25">
        <f t="shared" si="259"/>
        <v>4</v>
      </c>
      <c r="J906" s="23">
        <f t="shared" si="263"/>
        <v>0.72</v>
      </c>
      <c r="K906" s="149">
        <f t="shared" si="264"/>
        <v>1</v>
      </c>
      <c r="L906" s="93">
        <f t="shared" si="265"/>
        <v>12894.48</v>
      </c>
      <c r="M906" s="93">
        <f t="shared" si="266"/>
        <v>51577.919999999998</v>
      </c>
      <c r="N906" s="93">
        <f t="shared" si="267"/>
        <v>0</v>
      </c>
      <c r="O906" s="93">
        <f t="shared" si="268"/>
        <v>51577.919999999998</v>
      </c>
      <c r="P906" s="23" t="str">
        <f t="shared" si="269"/>
        <v>Терапия</v>
      </c>
      <c r="Q906" s="23">
        <f t="shared" si="270"/>
        <v>0.77</v>
      </c>
      <c r="R906" s="63" t="s">
        <v>309</v>
      </c>
      <c r="S906" s="23">
        <f t="shared" si="271"/>
        <v>2.88</v>
      </c>
    </row>
    <row r="907" spans="2:19" x14ac:dyDescent="0.25">
      <c r="B907" s="85">
        <v>150009</v>
      </c>
      <c r="C907" s="23" t="str">
        <f t="shared" si="260"/>
        <v>ГБУЗ "Ардонская ЦРБ"</v>
      </c>
      <c r="D907" s="23" t="str">
        <f t="shared" si="261"/>
        <v>КС</v>
      </c>
      <c r="E907" s="55">
        <v>20171197</v>
      </c>
      <c r="F907" s="23" t="str">
        <f t="shared" si="262"/>
        <v>Болезни желчного пузыря</v>
      </c>
      <c r="G907" s="19">
        <v>35</v>
      </c>
      <c r="H907" s="19"/>
      <c r="I907" s="25">
        <f t="shared" si="259"/>
        <v>35</v>
      </c>
      <c r="J907" s="23">
        <f t="shared" si="263"/>
        <v>0.72</v>
      </c>
      <c r="K907" s="149">
        <f t="shared" si="264"/>
        <v>1</v>
      </c>
      <c r="L907" s="93">
        <f t="shared" si="265"/>
        <v>12894.48</v>
      </c>
      <c r="M907" s="93">
        <f t="shared" si="266"/>
        <v>451306.8</v>
      </c>
      <c r="N907" s="93">
        <f t="shared" si="267"/>
        <v>0</v>
      </c>
      <c r="O907" s="93">
        <f t="shared" si="268"/>
        <v>451306.8</v>
      </c>
      <c r="P907" s="23" t="str">
        <f t="shared" si="269"/>
        <v>Терапия</v>
      </c>
      <c r="Q907" s="23">
        <f t="shared" si="270"/>
        <v>0.77</v>
      </c>
      <c r="R907" s="63" t="s">
        <v>360</v>
      </c>
      <c r="S907" s="23">
        <f t="shared" si="271"/>
        <v>25.2</v>
      </c>
    </row>
    <row r="908" spans="2:19" x14ac:dyDescent="0.25">
      <c r="B908" s="85">
        <v>150003</v>
      </c>
      <c r="C908" s="23" t="str">
        <f t="shared" si="260"/>
        <v>ГБУЗ "КБСП"</v>
      </c>
      <c r="D908" s="23" t="str">
        <f t="shared" si="261"/>
        <v>КС</v>
      </c>
      <c r="E908" s="87">
        <v>20171197</v>
      </c>
      <c r="F908" s="23" t="str">
        <f t="shared" si="262"/>
        <v>Болезни желчного пузыря</v>
      </c>
      <c r="G908" s="19">
        <v>56</v>
      </c>
      <c r="H908" s="19">
        <v>24</v>
      </c>
      <c r="I908" s="25">
        <f t="shared" si="259"/>
        <v>80</v>
      </c>
      <c r="J908" s="23">
        <f t="shared" si="263"/>
        <v>0.72</v>
      </c>
      <c r="K908" s="149">
        <f t="shared" si="264"/>
        <v>1</v>
      </c>
      <c r="L908" s="93">
        <f t="shared" si="265"/>
        <v>12894.48</v>
      </c>
      <c r="M908" s="93">
        <f t="shared" si="266"/>
        <v>722090.88</v>
      </c>
      <c r="N908" s="93">
        <f t="shared" si="267"/>
        <v>309467.52000000002</v>
      </c>
      <c r="O908" s="93">
        <f t="shared" si="268"/>
        <v>1031558.4</v>
      </c>
      <c r="P908" s="23" t="str">
        <f t="shared" si="269"/>
        <v>Терапия</v>
      </c>
      <c r="Q908" s="23">
        <f t="shared" si="270"/>
        <v>0.77</v>
      </c>
      <c r="R908" s="63" t="s">
        <v>107</v>
      </c>
      <c r="S908" s="23">
        <f t="shared" si="271"/>
        <v>57.599999999999994</v>
      </c>
    </row>
    <row r="909" spans="2:19" x14ac:dyDescent="0.25">
      <c r="B909" s="85">
        <v>150003</v>
      </c>
      <c r="C909" s="23" t="str">
        <f t="shared" si="260"/>
        <v>ГБУЗ "КБСП"</v>
      </c>
      <c r="D909" s="23" t="str">
        <f t="shared" si="261"/>
        <v>КС</v>
      </c>
      <c r="E909" s="87">
        <v>20171197</v>
      </c>
      <c r="F909" s="23" t="str">
        <f t="shared" si="262"/>
        <v>Болезни желчного пузыря</v>
      </c>
      <c r="G909" s="19">
        <v>127</v>
      </c>
      <c r="H909" s="19">
        <v>55</v>
      </c>
      <c r="I909" s="25">
        <f t="shared" si="259"/>
        <v>182</v>
      </c>
      <c r="J909" s="23">
        <f t="shared" si="263"/>
        <v>0.72</v>
      </c>
      <c r="K909" s="149">
        <f t="shared" si="264"/>
        <v>1</v>
      </c>
      <c r="L909" s="93">
        <f t="shared" si="265"/>
        <v>12894.48</v>
      </c>
      <c r="M909" s="93">
        <f t="shared" si="266"/>
        <v>1637598.96</v>
      </c>
      <c r="N909" s="93">
        <f t="shared" si="267"/>
        <v>709196.4</v>
      </c>
      <c r="O909" s="93">
        <f t="shared" si="268"/>
        <v>2346795.36</v>
      </c>
      <c r="P909" s="23" t="str">
        <f t="shared" si="269"/>
        <v>Терапия</v>
      </c>
      <c r="Q909" s="23">
        <f t="shared" si="270"/>
        <v>0.77</v>
      </c>
      <c r="R909" s="63" t="s">
        <v>360</v>
      </c>
      <c r="S909" s="23">
        <f t="shared" si="271"/>
        <v>131.04</v>
      </c>
    </row>
    <row r="910" spans="2:19" x14ac:dyDescent="0.25">
      <c r="B910" s="85">
        <v>150112</v>
      </c>
      <c r="C910" s="23" t="str">
        <f t="shared" si="260"/>
        <v>ГБУЗ "Моздокская ЦРБ"</v>
      </c>
      <c r="D910" s="23" t="str">
        <f t="shared" si="261"/>
        <v>КС</v>
      </c>
      <c r="E910" s="55">
        <v>20171197</v>
      </c>
      <c r="F910" s="23" t="str">
        <f t="shared" si="262"/>
        <v>Болезни желчного пузыря</v>
      </c>
      <c r="G910" s="19">
        <v>65</v>
      </c>
      <c r="H910" s="19"/>
      <c r="I910" s="25">
        <f t="shared" si="259"/>
        <v>65</v>
      </c>
      <c r="J910" s="23">
        <f t="shared" si="263"/>
        <v>0.72</v>
      </c>
      <c r="K910" s="149">
        <f t="shared" si="264"/>
        <v>1</v>
      </c>
      <c r="L910" s="93">
        <f t="shared" si="265"/>
        <v>12894.48</v>
      </c>
      <c r="M910" s="93">
        <f t="shared" si="266"/>
        <v>838141.2</v>
      </c>
      <c r="N910" s="93">
        <f t="shared" si="267"/>
        <v>0</v>
      </c>
      <c r="O910" s="93">
        <f t="shared" si="268"/>
        <v>838141.2</v>
      </c>
      <c r="P910" s="23" t="str">
        <f t="shared" si="269"/>
        <v>Терапия</v>
      </c>
      <c r="Q910" s="23">
        <f t="shared" si="270"/>
        <v>0.77</v>
      </c>
      <c r="R910" s="63" t="s">
        <v>360</v>
      </c>
      <c r="S910" s="23">
        <f t="shared" si="271"/>
        <v>46.8</v>
      </c>
    </row>
    <row r="911" spans="2:19" ht="15.75" x14ac:dyDescent="0.25">
      <c r="B911" s="85">
        <v>150019</v>
      </c>
      <c r="C911" s="23" t="str">
        <f t="shared" si="260"/>
        <v>ГБУЗ "Дигорская ЦРБ"</v>
      </c>
      <c r="D911" s="23" t="str">
        <f t="shared" si="261"/>
        <v>КС</v>
      </c>
      <c r="E911" s="55">
        <v>20171197</v>
      </c>
      <c r="F911" s="23" t="str">
        <f t="shared" si="262"/>
        <v>Болезни желчного пузыря</v>
      </c>
      <c r="G911" s="38">
        <v>7</v>
      </c>
      <c r="H911" s="38"/>
      <c r="I911" s="25">
        <f t="shared" si="259"/>
        <v>7</v>
      </c>
      <c r="J911" s="23">
        <f t="shared" si="263"/>
        <v>0.72</v>
      </c>
      <c r="K911" s="149">
        <f t="shared" si="264"/>
        <v>1</v>
      </c>
      <c r="L911" s="93">
        <f t="shared" si="265"/>
        <v>12894.48</v>
      </c>
      <c r="M911" s="93">
        <f t="shared" si="266"/>
        <v>90261.36</v>
      </c>
      <c r="N911" s="93">
        <f t="shared" si="267"/>
        <v>0</v>
      </c>
      <c r="O911" s="93">
        <f t="shared" si="268"/>
        <v>90261.36</v>
      </c>
      <c r="P911" s="23" t="str">
        <f t="shared" si="269"/>
        <v>Терапия</v>
      </c>
      <c r="Q911" s="23">
        <f t="shared" si="270"/>
        <v>0.77</v>
      </c>
      <c r="R911" s="63" t="s">
        <v>277</v>
      </c>
      <c r="S911" s="23">
        <f t="shared" si="271"/>
        <v>5.04</v>
      </c>
    </row>
    <row r="912" spans="2:19" ht="15.75" x14ac:dyDescent="0.25">
      <c r="B912" s="85">
        <v>150019</v>
      </c>
      <c r="C912" s="23" t="str">
        <f t="shared" si="260"/>
        <v>ГБУЗ "Дигорская ЦРБ"</v>
      </c>
      <c r="D912" s="23" t="str">
        <f t="shared" si="261"/>
        <v>КС</v>
      </c>
      <c r="E912" s="55">
        <v>20171197</v>
      </c>
      <c r="F912" s="23" t="str">
        <f t="shared" si="262"/>
        <v>Болезни желчного пузыря</v>
      </c>
      <c r="G912" s="38">
        <v>18</v>
      </c>
      <c r="H912" s="38"/>
      <c r="I912" s="25">
        <f t="shared" si="259"/>
        <v>18</v>
      </c>
      <c r="J912" s="23">
        <f t="shared" si="263"/>
        <v>0.72</v>
      </c>
      <c r="K912" s="149">
        <f t="shared" si="264"/>
        <v>1</v>
      </c>
      <c r="L912" s="93">
        <f t="shared" si="265"/>
        <v>12894.48</v>
      </c>
      <c r="M912" s="93">
        <f t="shared" si="266"/>
        <v>232100.63999999998</v>
      </c>
      <c r="N912" s="93">
        <f t="shared" si="267"/>
        <v>0</v>
      </c>
      <c r="O912" s="93">
        <f t="shared" si="268"/>
        <v>232100.63999999998</v>
      </c>
      <c r="P912" s="23" t="str">
        <f t="shared" si="269"/>
        <v>Терапия</v>
      </c>
      <c r="Q912" s="23">
        <f t="shared" si="270"/>
        <v>0.77</v>
      </c>
      <c r="R912" s="63" t="s">
        <v>309</v>
      </c>
      <c r="S912" s="23">
        <f t="shared" si="271"/>
        <v>12.959999999999999</v>
      </c>
    </row>
    <row r="913" spans="2:19" ht="15.75" x14ac:dyDescent="0.25">
      <c r="B913" s="85">
        <v>150019</v>
      </c>
      <c r="C913" s="23" t="str">
        <f t="shared" si="260"/>
        <v>ГБУЗ "Дигорская ЦРБ"</v>
      </c>
      <c r="D913" s="23" t="str">
        <f t="shared" si="261"/>
        <v>КС</v>
      </c>
      <c r="E913" s="55">
        <v>20171197</v>
      </c>
      <c r="F913" s="23" t="str">
        <f t="shared" si="262"/>
        <v>Болезни желчного пузыря</v>
      </c>
      <c r="G913" s="38">
        <v>33</v>
      </c>
      <c r="H913" s="38"/>
      <c r="I913" s="25">
        <f t="shared" si="259"/>
        <v>33</v>
      </c>
      <c r="J913" s="23">
        <f t="shared" si="263"/>
        <v>0.72</v>
      </c>
      <c r="K913" s="149">
        <f t="shared" si="264"/>
        <v>1</v>
      </c>
      <c r="L913" s="93">
        <f t="shared" si="265"/>
        <v>12894.48</v>
      </c>
      <c r="M913" s="93">
        <f t="shared" si="266"/>
        <v>425517.83999999997</v>
      </c>
      <c r="N913" s="93">
        <f t="shared" si="267"/>
        <v>0</v>
      </c>
      <c r="O913" s="93">
        <f t="shared" si="268"/>
        <v>425517.83999999997</v>
      </c>
      <c r="P913" s="23" t="str">
        <f t="shared" si="269"/>
        <v>Терапия</v>
      </c>
      <c r="Q913" s="23">
        <f t="shared" si="270"/>
        <v>0.77</v>
      </c>
      <c r="R913" s="63" t="s">
        <v>360</v>
      </c>
      <c r="S913" s="23">
        <f t="shared" si="271"/>
        <v>23.759999999999998</v>
      </c>
    </row>
    <row r="914" spans="2:19" x14ac:dyDescent="0.25">
      <c r="B914" s="85">
        <v>150001</v>
      </c>
      <c r="C914" s="23" t="str">
        <f t="shared" si="260"/>
        <v>ГБУЗ "РКБ"</v>
      </c>
      <c r="D914" s="23" t="str">
        <f t="shared" si="261"/>
        <v>КС</v>
      </c>
      <c r="E914" s="55">
        <v>20171197</v>
      </c>
      <c r="F914" s="23" t="str">
        <f t="shared" si="262"/>
        <v>Болезни желчного пузыря</v>
      </c>
      <c r="G914" s="19">
        <v>8</v>
      </c>
      <c r="H914" s="19">
        <v>2</v>
      </c>
      <c r="I914" s="25">
        <f t="shared" si="259"/>
        <v>10</v>
      </c>
      <c r="J914" s="23">
        <f t="shared" si="263"/>
        <v>0.72</v>
      </c>
      <c r="K914" s="149">
        <f t="shared" si="264"/>
        <v>1</v>
      </c>
      <c r="L914" s="93">
        <f t="shared" si="265"/>
        <v>12894.48</v>
      </c>
      <c r="M914" s="93">
        <f t="shared" si="266"/>
        <v>103155.84</v>
      </c>
      <c r="N914" s="93">
        <f t="shared" si="267"/>
        <v>25788.959999999999</v>
      </c>
      <c r="O914" s="93">
        <f t="shared" si="268"/>
        <v>128944.79999999999</v>
      </c>
      <c r="P914" s="23" t="str">
        <f t="shared" si="269"/>
        <v>Терапия</v>
      </c>
      <c r="Q914" s="23">
        <f t="shared" si="270"/>
        <v>0.77</v>
      </c>
      <c r="R914" s="63" t="s">
        <v>107</v>
      </c>
      <c r="S914" s="23">
        <f t="shared" si="271"/>
        <v>7.1999999999999993</v>
      </c>
    </row>
    <row r="915" spans="2:19" x14ac:dyDescent="0.25">
      <c r="B915" s="85">
        <v>150001</v>
      </c>
      <c r="C915" s="23" t="str">
        <f t="shared" si="260"/>
        <v>ГБУЗ "РКБ"</v>
      </c>
      <c r="D915" s="23" t="str">
        <f t="shared" si="261"/>
        <v>КС</v>
      </c>
      <c r="E915" s="55">
        <v>20171197</v>
      </c>
      <c r="F915" s="23" t="str">
        <f t="shared" si="262"/>
        <v>Болезни желчного пузыря</v>
      </c>
      <c r="G915" s="19">
        <v>39</v>
      </c>
      <c r="H915" s="19">
        <v>11</v>
      </c>
      <c r="I915" s="25">
        <f t="shared" si="259"/>
        <v>50</v>
      </c>
      <c r="J915" s="23">
        <f t="shared" si="263"/>
        <v>0.72</v>
      </c>
      <c r="K915" s="149">
        <f t="shared" si="264"/>
        <v>1</v>
      </c>
      <c r="L915" s="93">
        <f t="shared" si="265"/>
        <v>12894.48</v>
      </c>
      <c r="M915" s="93">
        <f t="shared" si="266"/>
        <v>502884.72</v>
      </c>
      <c r="N915" s="93">
        <f t="shared" si="267"/>
        <v>141839.28</v>
      </c>
      <c r="O915" s="93">
        <f t="shared" si="268"/>
        <v>644724</v>
      </c>
      <c r="P915" s="23" t="str">
        <f t="shared" si="269"/>
        <v>Терапия</v>
      </c>
      <c r="Q915" s="23">
        <f t="shared" si="270"/>
        <v>0.77</v>
      </c>
      <c r="R915" s="63" t="s">
        <v>360</v>
      </c>
      <c r="S915" s="23">
        <f t="shared" si="271"/>
        <v>36</v>
      </c>
    </row>
    <row r="916" spans="2:19" ht="30" x14ac:dyDescent="0.25">
      <c r="B916" s="85">
        <v>150015</v>
      </c>
      <c r="C916" s="23" t="str">
        <f t="shared" si="260"/>
        <v>ФГБОУ ВО  СОГМА МЗ</v>
      </c>
      <c r="D916" s="23" t="str">
        <f t="shared" si="261"/>
        <v>КС</v>
      </c>
      <c r="E916" s="41">
        <v>20171197</v>
      </c>
      <c r="F916" s="23" t="str">
        <f t="shared" si="262"/>
        <v>Болезни желчного пузыря</v>
      </c>
      <c r="G916" s="39">
        <v>9</v>
      </c>
      <c r="H916" s="39">
        <v>1</v>
      </c>
      <c r="I916" s="25">
        <f t="shared" si="259"/>
        <v>10</v>
      </c>
      <c r="J916" s="23">
        <f t="shared" si="263"/>
        <v>0.72</v>
      </c>
      <c r="K916" s="149">
        <f t="shared" si="264"/>
        <v>1</v>
      </c>
      <c r="L916" s="93">
        <f t="shared" si="265"/>
        <v>12894.48</v>
      </c>
      <c r="M916" s="93">
        <f t="shared" si="266"/>
        <v>116050.31999999999</v>
      </c>
      <c r="N916" s="93">
        <f t="shared" si="267"/>
        <v>12894.48</v>
      </c>
      <c r="O916" s="93">
        <f t="shared" si="268"/>
        <v>128944.79999999999</v>
      </c>
      <c r="P916" s="23" t="str">
        <f t="shared" si="269"/>
        <v>Терапия</v>
      </c>
      <c r="Q916" s="23">
        <f t="shared" si="270"/>
        <v>0.77</v>
      </c>
      <c r="R916" s="114" t="s">
        <v>532</v>
      </c>
      <c r="S916" s="23">
        <f t="shared" si="271"/>
        <v>7.1999999999999993</v>
      </c>
    </row>
    <row r="917" spans="2:19" x14ac:dyDescent="0.25">
      <c r="B917" s="85">
        <v>150012</v>
      </c>
      <c r="C917" s="23" t="str">
        <f t="shared" si="260"/>
        <v>ГБУЗ "Кировская ЦРБ"</v>
      </c>
      <c r="D917" s="23" t="str">
        <f t="shared" si="261"/>
        <v>КС</v>
      </c>
      <c r="E917" s="55">
        <v>20171197</v>
      </c>
      <c r="F917" s="23" t="str">
        <f t="shared" si="262"/>
        <v>Болезни желчного пузыря</v>
      </c>
      <c r="G917" s="19">
        <v>8</v>
      </c>
      <c r="H917" s="19"/>
      <c r="I917" s="25">
        <f t="shared" si="259"/>
        <v>8</v>
      </c>
      <c r="J917" s="23">
        <f t="shared" si="263"/>
        <v>0.72</v>
      </c>
      <c r="K917" s="149">
        <f t="shared" si="264"/>
        <v>1</v>
      </c>
      <c r="L917" s="93">
        <f t="shared" si="265"/>
        <v>12894.48</v>
      </c>
      <c r="M917" s="93">
        <f t="shared" si="266"/>
        <v>103155.84</v>
      </c>
      <c r="N917" s="93">
        <f t="shared" si="267"/>
        <v>0</v>
      </c>
      <c r="O917" s="93">
        <f t="shared" si="268"/>
        <v>103155.84</v>
      </c>
      <c r="P917" s="23" t="str">
        <f t="shared" si="269"/>
        <v>Терапия</v>
      </c>
      <c r="Q917" s="23">
        <f t="shared" si="270"/>
        <v>0.77</v>
      </c>
      <c r="R917" s="63" t="s">
        <v>309</v>
      </c>
      <c r="S917" s="23">
        <f t="shared" si="271"/>
        <v>5.76</v>
      </c>
    </row>
    <row r="918" spans="2:19" ht="18.75" x14ac:dyDescent="0.3">
      <c r="B918" s="85">
        <v>150002</v>
      </c>
      <c r="C918" s="23" t="str">
        <f t="shared" si="260"/>
        <v>ГБУЗ "РДКБ"</v>
      </c>
      <c r="D918" s="23" t="str">
        <f t="shared" si="261"/>
        <v>КС</v>
      </c>
      <c r="E918" s="55">
        <v>20171197</v>
      </c>
      <c r="F918" s="23" t="str">
        <f t="shared" si="262"/>
        <v>Болезни желчного пузыря</v>
      </c>
      <c r="G918" s="45">
        <v>50</v>
      </c>
      <c r="H918" s="45">
        <v>5</v>
      </c>
      <c r="I918" s="25">
        <f t="shared" si="259"/>
        <v>55</v>
      </c>
      <c r="J918" s="23">
        <f t="shared" si="263"/>
        <v>0.72</v>
      </c>
      <c r="K918" s="149">
        <f t="shared" si="264"/>
        <v>1</v>
      </c>
      <c r="L918" s="93">
        <f t="shared" si="265"/>
        <v>12894.48</v>
      </c>
      <c r="M918" s="93">
        <f t="shared" si="266"/>
        <v>644724</v>
      </c>
      <c r="N918" s="93">
        <f t="shared" si="267"/>
        <v>64472.399999999994</v>
      </c>
      <c r="O918" s="93">
        <f t="shared" si="268"/>
        <v>709196.4</v>
      </c>
      <c r="P918" s="23" t="str">
        <f t="shared" si="269"/>
        <v>Терапия</v>
      </c>
      <c r="Q918" s="23">
        <f t="shared" si="270"/>
        <v>0.77</v>
      </c>
      <c r="R918" s="63" t="s">
        <v>107</v>
      </c>
      <c r="S918" s="23">
        <f t="shared" si="271"/>
        <v>39.6</v>
      </c>
    </row>
    <row r="919" spans="2:19" x14ac:dyDescent="0.25">
      <c r="B919" s="85">
        <v>150010</v>
      </c>
      <c r="C919" s="23" t="str">
        <f t="shared" si="260"/>
        <v>ГБУЗ "Ирафская ЦРБ"</v>
      </c>
      <c r="D919" s="23" t="str">
        <f t="shared" si="261"/>
        <v>КС</v>
      </c>
      <c r="E919" s="62">
        <v>20171197</v>
      </c>
      <c r="F919" s="23" t="str">
        <f t="shared" si="262"/>
        <v>Болезни желчного пузыря</v>
      </c>
      <c r="G919" s="19">
        <v>30</v>
      </c>
      <c r="H919" s="19">
        <v>2</v>
      </c>
      <c r="I919" s="25">
        <f t="shared" si="259"/>
        <v>32</v>
      </c>
      <c r="J919" s="23">
        <f t="shared" si="263"/>
        <v>0.72</v>
      </c>
      <c r="K919" s="149">
        <f t="shared" si="264"/>
        <v>1</v>
      </c>
      <c r="L919" s="93">
        <f t="shared" si="265"/>
        <v>12894.48</v>
      </c>
      <c r="M919" s="93">
        <f t="shared" si="266"/>
        <v>386834.39999999997</v>
      </c>
      <c r="N919" s="93">
        <f t="shared" si="267"/>
        <v>25788.959999999999</v>
      </c>
      <c r="O919" s="93">
        <f t="shared" si="268"/>
        <v>412623.35999999999</v>
      </c>
      <c r="P919" s="23" t="str">
        <f t="shared" si="269"/>
        <v>Терапия</v>
      </c>
      <c r="Q919" s="23">
        <f t="shared" si="270"/>
        <v>0.77</v>
      </c>
      <c r="R919" s="63" t="s">
        <v>309</v>
      </c>
      <c r="S919" s="23">
        <f t="shared" si="271"/>
        <v>23.04</v>
      </c>
    </row>
    <row r="920" spans="2:19" x14ac:dyDescent="0.25">
      <c r="B920" s="85">
        <v>150010</v>
      </c>
      <c r="C920" s="23" t="str">
        <f t="shared" si="260"/>
        <v>ГБУЗ "Ирафская ЦРБ"</v>
      </c>
      <c r="D920" s="23" t="str">
        <f t="shared" si="261"/>
        <v>КС</v>
      </c>
      <c r="E920" s="62">
        <v>20171197</v>
      </c>
      <c r="F920" s="23" t="str">
        <f t="shared" si="262"/>
        <v>Болезни желчного пузыря</v>
      </c>
      <c r="G920" s="19">
        <v>15</v>
      </c>
      <c r="H920" s="19">
        <v>0</v>
      </c>
      <c r="I920" s="25">
        <f t="shared" si="259"/>
        <v>15</v>
      </c>
      <c r="J920" s="23">
        <f t="shared" si="263"/>
        <v>0.72</v>
      </c>
      <c r="K920" s="149">
        <f t="shared" si="264"/>
        <v>1</v>
      </c>
      <c r="L920" s="93">
        <f t="shared" si="265"/>
        <v>12894.48</v>
      </c>
      <c r="M920" s="93">
        <f t="shared" si="266"/>
        <v>193417.19999999998</v>
      </c>
      <c r="N920" s="93">
        <f t="shared" si="267"/>
        <v>0</v>
      </c>
      <c r="O920" s="93">
        <f t="shared" si="268"/>
        <v>193417.19999999998</v>
      </c>
      <c r="P920" s="23" t="str">
        <f t="shared" si="269"/>
        <v>Терапия</v>
      </c>
      <c r="Q920" s="23">
        <f t="shared" si="270"/>
        <v>0.77</v>
      </c>
      <c r="R920" s="63" t="s">
        <v>360</v>
      </c>
      <c r="S920" s="23">
        <f t="shared" si="271"/>
        <v>10.799999999999999</v>
      </c>
    </row>
    <row r="921" spans="2:19" x14ac:dyDescent="0.25">
      <c r="B921" s="14">
        <v>150007</v>
      </c>
      <c r="C921" s="23" t="str">
        <f t="shared" si="260"/>
        <v>ГБУЗ "Алагирская ЦРБ"</v>
      </c>
      <c r="D921" s="23" t="str">
        <f t="shared" si="261"/>
        <v>КС</v>
      </c>
      <c r="E921" s="62">
        <v>20171197</v>
      </c>
      <c r="F921" s="23" t="str">
        <f t="shared" si="262"/>
        <v>Болезни желчного пузыря</v>
      </c>
      <c r="G921" s="19">
        <v>20</v>
      </c>
      <c r="H921" s="19">
        <v>5</v>
      </c>
      <c r="I921" s="25">
        <f t="shared" si="259"/>
        <v>25</v>
      </c>
      <c r="J921" s="23">
        <f t="shared" si="263"/>
        <v>0.72</v>
      </c>
      <c r="K921" s="149">
        <f t="shared" si="264"/>
        <v>1</v>
      </c>
      <c r="L921" s="93">
        <f t="shared" si="265"/>
        <v>12894.48</v>
      </c>
      <c r="M921" s="93">
        <f t="shared" si="266"/>
        <v>257889.59999999998</v>
      </c>
      <c r="N921" s="93">
        <f t="shared" si="267"/>
        <v>64472.399999999994</v>
      </c>
      <c r="O921" s="93">
        <f t="shared" si="268"/>
        <v>322362</v>
      </c>
      <c r="P921" s="23" t="str">
        <f t="shared" si="269"/>
        <v>Терапия</v>
      </c>
      <c r="Q921" s="23">
        <f t="shared" si="270"/>
        <v>0.77</v>
      </c>
      <c r="R921" s="63" t="s">
        <v>309</v>
      </c>
      <c r="S921" s="23">
        <f t="shared" si="271"/>
        <v>18</v>
      </c>
    </row>
    <row r="922" spans="2:19" x14ac:dyDescent="0.25">
      <c r="B922" s="14">
        <v>150007</v>
      </c>
      <c r="C922" s="23" t="str">
        <f t="shared" si="260"/>
        <v>ГБУЗ "Алагирская ЦРБ"</v>
      </c>
      <c r="D922" s="23" t="str">
        <f t="shared" si="261"/>
        <v>КС</v>
      </c>
      <c r="E922" s="62">
        <v>20171197</v>
      </c>
      <c r="F922" s="23" t="str">
        <f t="shared" si="262"/>
        <v>Болезни желчного пузыря</v>
      </c>
      <c r="G922" s="19">
        <v>35</v>
      </c>
      <c r="H922" s="19">
        <v>5</v>
      </c>
      <c r="I922" s="25">
        <f t="shared" si="259"/>
        <v>40</v>
      </c>
      <c r="J922" s="23">
        <f t="shared" si="263"/>
        <v>0.72</v>
      </c>
      <c r="K922" s="149">
        <f t="shared" si="264"/>
        <v>1</v>
      </c>
      <c r="L922" s="93">
        <f t="shared" si="265"/>
        <v>12894.48</v>
      </c>
      <c r="M922" s="93">
        <f t="shared" si="266"/>
        <v>451306.8</v>
      </c>
      <c r="N922" s="93">
        <f t="shared" si="267"/>
        <v>64472.399999999994</v>
      </c>
      <c r="O922" s="93">
        <f t="shared" si="268"/>
        <v>515779.19999999995</v>
      </c>
      <c r="P922" s="23" t="str">
        <f t="shared" si="269"/>
        <v>Терапия</v>
      </c>
      <c r="Q922" s="23">
        <f t="shared" si="270"/>
        <v>0.77</v>
      </c>
      <c r="R922" s="63" t="s">
        <v>360</v>
      </c>
      <c r="S922" s="23">
        <f t="shared" si="271"/>
        <v>28.799999999999997</v>
      </c>
    </row>
    <row r="923" spans="2:19" x14ac:dyDescent="0.25">
      <c r="B923" s="14">
        <v>150014</v>
      </c>
      <c r="C923" s="23" t="str">
        <f t="shared" si="260"/>
        <v>ГБУЗ "Правобережная ЦРКБ"</v>
      </c>
      <c r="D923" s="23" t="str">
        <f t="shared" si="261"/>
        <v>КС</v>
      </c>
      <c r="E923" s="62">
        <v>20171197</v>
      </c>
      <c r="F923" s="23" t="str">
        <f t="shared" si="262"/>
        <v>Болезни желчного пузыря</v>
      </c>
      <c r="G923" s="19">
        <v>42</v>
      </c>
      <c r="H923" s="19">
        <v>2</v>
      </c>
      <c r="I923" s="25">
        <f t="shared" si="259"/>
        <v>44</v>
      </c>
      <c r="J923" s="23">
        <f t="shared" si="263"/>
        <v>0.72</v>
      </c>
      <c r="K923" s="149">
        <f t="shared" si="264"/>
        <v>1</v>
      </c>
      <c r="L923" s="93">
        <f t="shared" si="265"/>
        <v>12894.48</v>
      </c>
      <c r="M923" s="93">
        <f t="shared" si="266"/>
        <v>541568.16</v>
      </c>
      <c r="N923" s="93">
        <f t="shared" si="267"/>
        <v>25788.959999999999</v>
      </c>
      <c r="O923" s="93">
        <f t="shared" si="268"/>
        <v>567357.12</v>
      </c>
      <c r="P923" s="23" t="str">
        <f t="shared" si="269"/>
        <v>Терапия</v>
      </c>
      <c r="Q923" s="23">
        <f t="shared" si="270"/>
        <v>0.77</v>
      </c>
      <c r="R923" s="63" t="s">
        <v>360</v>
      </c>
      <c r="S923" s="23">
        <f t="shared" si="271"/>
        <v>31.68</v>
      </c>
    </row>
    <row r="924" spans="2:19" x14ac:dyDescent="0.25">
      <c r="B924" s="85">
        <v>150013</v>
      </c>
      <c r="C924" s="23" t="str">
        <f t="shared" si="260"/>
        <v>НУЗ "Узловая больница на ст. Владикавказ ОАО "РЖД"</v>
      </c>
      <c r="D924" s="23" t="str">
        <f t="shared" si="261"/>
        <v>КС</v>
      </c>
      <c r="E924" s="55">
        <v>20171198</v>
      </c>
      <c r="F924" s="23" t="str">
        <f t="shared" si="262"/>
        <v>Другие болезни органов пищеварения, взрослые</v>
      </c>
      <c r="G924" s="19">
        <v>4</v>
      </c>
      <c r="H924" s="19">
        <v>1</v>
      </c>
      <c r="I924" s="25">
        <f t="shared" si="259"/>
        <v>5</v>
      </c>
      <c r="J924" s="23">
        <f t="shared" si="263"/>
        <v>0.59</v>
      </c>
      <c r="K924" s="149">
        <f t="shared" si="264"/>
        <v>0.88</v>
      </c>
      <c r="L924" s="93">
        <f t="shared" si="265"/>
        <v>9298.3528000000006</v>
      </c>
      <c r="M924" s="93">
        <f t="shared" si="266"/>
        <v>37193.411200000002</v>
      </c>
      <c r="N924" s="93">
        <f t="shared" si="267"/>
        <v>9298.3528000000006</v>
      </c>
      <c r="O924" s="93">
        <f t="shared" si="268"/>
        <v>46491.764000000003</v>
      </c>
      <c r="P924" s="23" t="str">
        <f t="shared" si="269"/>
        <v>Терапия</v>
      </c>
      <c r="Q924" s="23">
        <f t="shared" si="270"/>
        <v>0.77</v>
      </c>
      <c r="R924" s="63" t="s">
        <v>309</v>
      </c>
      <c r="S924" s="23">
        <f t="shared" si="271"/>
        <v>2.9499999999999997</v>
      </c>
    </row>
    <row r="925" spans="2:19" x14ac:dyDescent="0.25">
      <c r="B925" s="85">
        <v>150003</v>
      </c>
      <c r="C925" s="23" t="str">
        <f t="shared" si="260"/>
        <v>ГБУЗ "КБСП"</v>
      </c>
      <c r="D925" s="23" t="str">
        <f t="shared" si="261"/>
        <v>КС</v>
      </c>
      <c r="E925" s="87">
        <v>20171198</v>
      </c>
      <c r="F925" s="23" t="str">
        <f t="shared" si="262"/>
        <v>Другие болезни органов пищеварения, взрослые</v>
      </c>
      <c r="G925" s="19">
        <v>32</v>
      </c>
      <c r="H925" s="19">
        <v>14</v>
      </c>
      <c r="I925" s="25">
        <f t="shared" si="259"/>
        <v>46</v>
      </c>
      <c r="J925" s="23">
        <f t="shared" si="263"/>
        <v>0.59</v>
      </c>
      <c r="K925" s="149">
        <f t="shared" si="264"/>
        <v>1.4</v>
      </c>
      <c r="L925" s="93">
        <f t="shared" si="265"/>
        <v>14792.833999999999</v>
      </c>
      <c r="M925" s="93">
        <f t="shared" si="266"/>
        <v>473370.68799999997</v>
      </c>
      <c r="N925" s="93">
        <f t="shared" si="267"/>
        <v>207099.67599999998</v>
      </c>
      <c r="O925" s="93">
        <f t="shared" si="268"/>
        <v>680470.36399999994</v>
      </c>
      <c r="P925" s="23" t="str">
        <f t="shared" si="269"/>
        <v>Терапия</v>
      </c>
      <c r="Q925" s="23">
        <f t="shared" si="270"/>
        <v>0.77</v>
      </c>
      <c r="R925" s="63" t="s">
        <v>107</v>
      </c>
      <c r="S925" s="23">
        <f t="shared" si="271"/>
        <v>27.139999999999997</v>
      </c>
    </row>
    <row r="926" spans="2:19" x14ac:dyDescent="0.25">
      <c r="B926" s="85">
        <v>150003</v>
      </c>
      <c r="C926" s="23" t="str">
        <f t="shared" si="260"/>
        <v>ГБУЗ "КБСП"</v>
      </c>
      <c r="D926" s="23" t="str">
        <f t="shared" si="261"/>
        <v>КС</v>
      </c>
      <c r="E926" s="87">
        <v>20171198</v>
      </c>
      <c r="F926" s="23" t="str">
        <f t="shared" si="262"/>
        <v>Другие болезни органов пищеварения, взрослые</v>
      </c>
      <c r="G926" s="19">
        <v>258</v>
      </c>
      <c r="H926" s="19">
        <v>110</v>
      </c>
      <c r="I926" s="25">
        <f t="shared" si="259"/>
        <v>368</v>
      </c>
      <c r="J926" s="23">
        <f t="shared" si="263"/>
        <v>0.59</v>
      </c>
      <c r="K926" s="149">
        <f t="shared" si="264"/>
        <v>1.4</v>
      </c>
      <c r="L926" s="93">
        <f t="shared" si="265"/>
        <v>14792.833999999999</v>
      </c>
      <c r="M926" s="93">
        <f t="shared" si="266"/>
        <v>3816551.1719999998</v>
      </c>
      <c r="N926" s="93">
        <f t="shared" si="267"/>
        <v>1627211.74</v>
      </c>
      <c r="O926" s="93">
        <f t="shared" si="268"/>
        <v>5443762.9119999995</v>
      </c>
      <c r="P926" s="23" t="str">
        <f t="shared" si="269"/>
        <v>Терапия</v>
      </c>
      <c r="Q926" s="23">
        <f t="shared" si="270"/>
        <v>0.77</v>
      </c>
      <c r="R926" s="63" t="s">
        <v>360</v>
      </c>
      <c r="S926" s="23">
        <f t="shared" si="271"/>
        <v>217.11999999999998</v>
      </c>
    </row>
    <row r="927" spans="2:19" x14ac:dyDescent="0.25">
      <c r="B927" s="85">
        <v>150112</v>
      </c>
      <c r="C927" s="23" t="str">
        <f t="shared" si="260"/>
        <v>ГБУЗ "Моздокская ЦРБ"</v>
      </c>
      <c r="D927" s="23" t="str">
        <f t="shared" si="261"/>
        <v>КС</v>
      </c>
      <c r="E927" s="55">
        <v>20171198</v>
      </c>
      <c r="F927" s="23" t="str">
        <f t="shared" si="262"/>
        <v>Другие болезни органов пищеварения, взрослые</v>
      </c>
      <c r="G927" s="19">
        <v>99</v>
      </c>
      <c r="H927" s="19">
        <v>1</v>
      </c>
      <c r="I927" s="25">
        <f t="shared" si="259"/>
        <v>100</v>
      </c>
      <c r="J927" s="23">
        <f t="shared" si="263"/>
        <v>0.59</v>
      </c>
      <c r="K927" s="149">
        <f t="shared" si="264"/>
        <v>0.88</v>
      </c>
      <c r="L927" s="93">
        <f t="shared" si="265"/>
        <v>9298.3528000000006</v>
      </c>
      <c r="M927" s="93">
        <f t="shared" si="266"/>
        <v>920536.92720000003</v>
      </c>
      <c r="N927" s="93">
        <f t="shared" si="267"/>
        <v>9298.3528000000006</v>
      </c>
      <c r="O927" s="93">
        <f t="shared" si="268"/>
        <v>929835.28</v>
      </c>
      <c r="P927" s="23" t="str">
        <f t="shared" si="269"/>
        <v>Терапия</v>
      </c>
      <c r="Q927" s="23">
        <f t="shared" si="270"/>
        <v>0.77</v>
      </c>
      <c r="R927" s="63" t="s">
        <v>153</v>
      </c>
      <c r="S927" s="23">
        <f t="shared" si="271"/>
        <v>59</v>
      </c>
    </row>
    <row r="928" spans="2:19" x14ac:dyDescent="0.25">
      <c r="B928" s="85">
        <v>150112</v>
      </c>
      <c r="C928" s="23" t="str">
        <f t="shared" si="260"/>
        <v>ГБУЗ "Моздокская ЦРБ"</v>
      </c>
      <c r="D928" s="23" t="str">
        <f t="shared" si="261"/>
        <v>КС</v>
      </c>
      <c r="E928" s="55">
        <v>20171198</v>
      </c>
      <c r="F928" s="23" t="str">
        <f t="shared" si="262"/>
        <v>Другие болезни органов пищеварения, взрослые</v>
      </c>
      <c r="G928" s="19">
        <v>169</v>
      </c>
      <c r="H928" s="19">
        <v>2</v>
      </c>
      <c r="I928" s="25">
        <f t="shared" si="259"/>
        <v>171</v>
      </c>
      <c r="J928" s="23">
        <f t="shared" si="263"/>
        <v>0.59</v>
      </c>
      <c r="K928" s="149">
        <f t="shared" si="264"/>
        <v>0.88</v>
      </c>
      <c r="L928" s="93">
        <f t="shared" si="265"/>
        <v>9298.3528000000006</v>
      </c>
      <c r="M928" s="93">
        <f t="shared" si="266"/>
        <v>1571421.6232</v>
      </c>
      <c r="N928" s="93">
        <f t="shared" si="267"/>
        <v>18596.705600000001</v>
      </c>
      <c r="O928" s="93">
        <f t="shared" si="268"/>
        <v>1590018.3288</v>
      </c>
      <c r="P928" s="23" t="str">
        <f t="shared" si="269"/>
        <v>Терапия</v>
      </c>
      <c r="Q928" s="23">
        <f t="shared" si="270"/>
        <v>0.77</v>
      </c>
      <c r="R928" s="63" t="s">
        <v>360</v>
      </c>
      <c r="S928" s="23">
        <f t="shared" si="271"/>
        <v>100.89</v>
      </c>
    </row>
    <row r="929" spans="2:19" ht="15.75" x14ac:dyDescent="0.25">
      <c r="B929" s="85">
        <v>150019</v>
      </c>
      <c r="C929" s="23" t="str">
        <f t="shared" si="260"/>
        <v>ГБУЗ "Дигорская ЦРБ"</v>
      </c>
      <c r="D929" s="23" t="str">
        <f t="shared" si="261"/>
        <v>КС</v>
      </c>
      <c r="E929" s="55">
        <v>20171198</v>
      </c>
      <c r="F929" s="23" t="str">
        <f t="shared" si="262"/>
        <v>Другие болезни органов пищеварения, взрослые</v>
      </c>
      <c r="G929" s="38">
        <v>15</v>
      </c>
      <c r="H929" s="38">
        <v>1</v>
      </c>
      <c r="I929" s="25">
        <f t="shared" si="259"/>
        <v>16</v>
      </c>
      <c r="J929" s="23">
        <f t="shared" si="263"/>
        <v>0.59</v>
      </c>
      <c r="K929" s="149">
        <f t="shared" si="264"/>
        <v>0.875</v>
      </c>
      <c r="L929" s="93">
        <f t="shared" si="265"/>
        <v>9245.5212499999998</v>
      </c>
      <c r="M929" s="93">
        <f t="shared" si="266"/>
        <v>138682.81875000001</v>
      </c>
      <c r="N929" s="93">
        <f t="shared" si="267"/>
        <v>9245.5212499999998</v>
      </c>
      <c r="O929" s="93">
        <f t="shared" si="268"/>
        <v>147928.34</v>
      </c>
      <c r="P929" s="23" t="str">
        <f t="shared" si="269"/>
        <v>Терапия</v>
      </c>
      <c r="Q929" s="23">
        <f t="shared" si="270"/>
        <v>0.77</v>
      </c>
      <c r="R929" s="63" t="s">
        <v>153</v>
      </c>
      <c r="S929" s="23">
        <f t="shared" si="271"/>
        <v>9.44</v>
      </c>
    </row>
    <row r="930" spans="2:19" ht="15.75" x14ac:dyDescent="0.25">
      <c r="B930" s="85">
        <v>150019</v>
      </c>
      <c r="C930" s="23" t="str">
        <f t="shared" si="260"/>
        <v>ГБУЗ "Дигорская ЦРБ"</v>
      </c>
      <c r="D930" s="23" t="str">
        <f t="shared" si="261"/>
        <v>КС</v>
      </c>
      <c r="E930" s="55">
        <v>20171198</v>
      </c>
      <c r="F930" s="23" t="str">
        <f t="shared" si="262"/>
        <v>Другие болезни органов пищеварения, взрослые</v>
      </c>
      <c r="G930" s="38">
        <v>30</v>
      </c>
      <c r="H930" s="38">
        <v>3</v>
      </c>
      <c r="I930" s="25">
        <f t="shared" si="259"/>
        <v>33</v>
      </c>
      <c r="J930" s="23">
        <f t="shared" si="263"/>
        <v>0.59</v>
      </c>
      <c r="K930" s="149">
        <f t="shared" si="264"/>
        <v>0.875</v>
      </c>
      <c r="L930" s="93">
        <f t="shared" si="265"/>
        <v>9245.5212499999998</v>
      </c>
      <c r="M930" s="93">
        <f t="shared" si="266"/>
        <v>277365.63750000001</v>
      </c>
      <c r="N930" s="93">
        <f t="shared" si="267"/>
        <v>27736.563750000001</v>
      </c>
      <c r="O930" s="93">
        <f t="shared" si="268"/>
        <v>305102.20125000004</v>
      </c>
      <c r="P930" s="23" t="str">
        <f t="shared" si="269"/>
        <v>Терапия</v>
      </c>
      <c r="Q930" s="23">
        <f t="shared" si="270"/>
        <v>0.77</v>
      </c>
      <c r="R930" s="63" t="s">
        <v>360</v>
      </c>
      <c r="S930" s="23">
        <f t="shared" si="271"/>
        <v>19.47</v>
      </c>
    </row>
    <row r="931" spans="2:19" x14ac:dyDescent="0.25">
      <c r="B931" s="85">
        <v>150001</v>
      </c>
      <c r="C931" s="23" t="str">
        <f t="shared" si="260"/>
        <v>ГБУЗ "РКБ"</v>
      </c>
      <c r="D931" s="23" t="str">
        <f t="shared" si="261"/>
        <v>КС</v>
      </c>
      <c r="E931" s="55">
        <v>20171198</v>
      </c>
      <c r="F931" s="23" t="str">
        <f t="shared" si="262"/>
        <v>Другие болезни органов пищеварения, взрослые</v>
      </c>
      <c r="G931" s="19">
        <v>32</v>
      </c>
      <c r="H931" s="19">
        <v>9</v>
      </c>
      <c r="I931" s="25">
        <f t="shared" si="259"/>
        <v>41</v>
      </c>
      <c r="J931" s="23">
        <f t="shared" si="263"/>
        <v>0.59</v>
      </c>
      <c r="K931" s="149">
        <f t="shared" si="264"/>
        <v>1</v>
      </c>
      <c r="L931" s="93">
        <f t="shared" si="265"/>
        <v>10566.31</v>
      </c>
      <c r="M931" s="93">
        <f t="shared" si="266"/>
        <v>338121.92</v>
      </c>
      <c r="N931" s="93">
        <f t="shared" si="267"/>
        <v>95096.79</v>
      </c>
      <c r="O931" s="93">
        <f t="shared" si="268"/>
        <v>433218.70999999996</v>
      </c>
      <c r="P931" s="23" t="str">
        <f t="shared" si="269"/>
        <v>Терапия</v>
      </c>
      <c r="Q931" s="23">
        <f t="shared" si="270"/>
        <v>0.77</v>
      </c>
      <c r="R931" s="63" t="s">
        <v>107</v>
      </c>
      <c r="S931" s="23">
        <f t="shared" si="271"/>
        <v>24.189999999999998</v>
      </c>
    </row>
    <row r="932" spans="2:19" x14ac:dyDescent="0.25">
      <c r="B932" s="85">
        <v>150001</v>
      </c>
      <c r="C932" s="23" t="str">
        <f t="shared" si="260"/>
        <v>ГБУЗ "РКБ"</v>
      </c>
      <c r="D932" s="23" t="str">
        <f t="shared" si="261"/>
        <v>КС</v>
      </c>
      <c r="E932" s="55">
        <v>20171198</v>
      </c>
      <c r="F932" s="23" t="str">
        <f t="shared" si="262"/>
        <v>Другие болезни органов пищеварения, взрослые</v>
      </c>
      <c r="G932" s="19">
        <v>43</v>
      </c>
      <c r="H932" s="19">
        <v>12</v>
      </c>
      <c r="I932" s="25">
        <f t="shared" si="259"/>
        <v>55</v>
      </c>
      <c r="J932" s="23">
        <f t="shared" si="263"/>
        <v>0.59</v>
      </c>
      <c r="K932" s="149">
        <f t="shared" si="264"/>
        <v>1</v>
      </c>
      <c r="L932" s="93">
        <f t="shared" si="265"/>
        <v>10566.31</v>
      </c>
      <c r="M932" s="93">
        <f t="shared" si="266"/>
        <v>454351.32999999996</v>
      </c>
      <c r="N932" s="93">
        <f t="shared" si="267"/>
        <v>126795.72</v>
      </c>
      <c r="O932" s="93">
        <f t="shared" si="268"/>
        <v>581147.04999999993</v>
      </c>
      <c r="P932" s="23" t="str">
        <f t="shared" si="269"/>
        <v>Терапия</v>
      </c>
      <c r="Q932" s="23">
        <f t="shared" si="270"/>
        <v>0.77</v>
      </c>
      <c r="R932" s="63" t="s">
        <v>174</v>
      </c>
      <c r="S932" s="23">
        <f t="shared" si="271"/>
        <v>32.449999999999996</v>
      </c>
    </row>
    <row r="933" spans="2:19" x14ac:dyDescent="0.25">
      <c r="B933" s="85">
        <v>150001</v>
      </c>
      <c r="C933" s="23" t="str">
        <f t="shared" si="260"/>
        <v>ГБУЗ "РКБ"</v>
      </c>
      <c r="D933" s="23" t="str">
        <f t="shared" si="261"/>
        <v>КС</v>
      </c>
      <c r="E933" s="55">
        <v>20171198</v>
      </c>
      <c r="F933" s="23" t="str">
        <f t="shared" si="262"/>
        <v>Другие болезни органов пищеварения, взрослые</v>
      </c>
      <c r="G933" s="19">
        <v>55</v>
      </c>
      <c r="H933" s="19">
        <v>15</v>
      </c>
      <c r="I933" s="25">
        <f t="shared" si="259"/>
        <v>70</v>
      </c>
      <c r="J933" s="23">
        <f t="shared" si="263"/>
        <v>0.59</v>
      </c>
      <c r="K933" s="149">
        <f t="shared" si="264"/>
        <v>1</v>
      </c>
      <c r="L933" s="93">
        <f t="shared" si="265"/>
        <v>10566.31</v>
      </c>
      <c r="M933" s="93">
        <f t="shared" si="266"/>
        <v>581147.04999999993</v>
      </c>
      <c r="N933" s="93">
        <f t="shared" si="267"/>
        <v>158494.65</v>
      </c>
      <c r="O933" s="93">
        <f t="shared" si="268"/>
        <v>739641.7</v>
      </c>
      <c r="P933" s="23" t="str">
        <f t="shared" si="269"/>
        <v>Терапия</v>
      </c>
      <c r="Q933" s="23">
        <f t="shared" si="270"/>
        <v>0.77</v>
      </c>
      <c r="R933" s="63" t="s">
        <v>360</v>
      </c>
      <c r="S933" s="23">
        <f t="shared" si="271"/>
        <v>41.3</v>
      </c>
    </row>
    <row r="934" spans="2:19" ht="30" x14ac:dyDescent="0.25">
      <c r="B934" s="85">
        <v>150015</v>
      </c>
      <c r="C934" s="23" t="str">
        <f t="shared" si="260"/>
        <v>ФГБОУ ВО  СОГМА МЗ</v>
      </c>
      <c r="D934" s="23" t="str">
        <f t="shared" si="261"/>
        <v>КС</v>
      </c>
      <c r="E934" s="41">
        <v>20171198</v>
      </c>
      <c r="F934" s="23" t="str">
        <f t="shared" si="262"/>
        <v>Другие болезни органов пищеварения, взрослые</v>
      </c>
      <c r="G934" s="39">
        <v>12</v>
      </c>
      <c r="H934" s="39">
        <v>3</v>
      </c>
      <c r="I934" s="25">
        <f t="shared" si="259"/>
        <v>15</v>
      </c>
      <c r="J934" s="23">
        <f t="shared" si="263"/>
        <v>0.59</v>
      </c>
      <c r="K934" s="149">
        <f t="shared" si="264"/>
        <v>1.4</v>
      </c>
      <c r="L934" s="93">
        <f t="shared" si="265"/>
        <v>14792.833999999999</v>
      </c>
      <c r="M934" s="93">
        <f t="shared" si="266"/>
        <v>177514.00799999997</v>
      </c>
      <c r="N934" s="93">
        <f t="shared" si="267"/>
        <v>44378.501999999993</v>
      </c>
      <c r="O934" s="93">
        <f t="shared" si="268"/>
        <v>221892.50999999995</v>
      </c>
      <c r="P934" s="23" t="str">
        <f t="shared" si="269"/>
        <v>Терапия</v>
      </c>
      <c r="Q934" s="23">
        <f t="shared" si="270"/>
        <v>0.77</v>
      </c>
      <c r="R934" s="114" t="s">
        <v>532</v>
      </c>
      <c r="S934" s="23">
        <f t="shared" si="271"/>
        <v>8.85</v>
      </c>
    </row>
    <row r="935" spans="2:19" x14ac:dyDescent="0.25">
      <c r="B935" s="14">
        <v>150007</v>
      </c>
      <c r="C935" s="23" t="str">
        <f t="shared" si="260"/>
        <v>ГБУЗ "Алагирская ЦРБ"</v>
      </c>
      <c r="D935" s="23" t="str">
        <f t="shared" si="261"/>
        <v>КС</v>
      </c>
      <c r="E935" s="62">
        <v>20171198</v>
      </c>
      <c r="F935" s="23" t="str">
        <f t="shared" si="262"/>
        <v>Другие болезни органов пищеварения, взрослые</v>
      </c>
      <c r="G935" s="19">
        <v>38</v>
      </c>
      <c r="H935" s="19">
        <v>2</v>
      </c>
      <c r="I935" s="25">
        <f t="shared" si="259"/>
        <v>40</v>
      </c>
      <c r="J935" s="23">
        <f t="shared" si="263"/>
        <v>0.59</v>
      </c>
      <c r="K935" s="149">
        <f t="shared" si="264"/>
        <v>0.875</v>
      </c>
      <c r="L935" s="93">
        <f t="shared" si="265"/>
        <v>9245.5212499999998</v>
      </c>
      <c r="M935" s="93">
        <f t="shared" si="266"/>
        <v>351329.8075</v>
      </c>
      <c r="N935" s="93">
        <f t="shared" si="267"/>
        <v>18491.0425</v>
      </c>
      <c r="O935" s="93">
        <f t="shared" si="268"/>
        <v>369820.85</v>
      </c>
      <c r="P935" s="23" t="str">
        <f t="shared" si="269"/>
        <v>Терапия</v>
      </c>
      <c r="Q935" s="23">
        <f t="shared" si="270"/>
        <v>0.77</v>
      </c>
      <c r="R935" s="63" t="s">
        <v>360</v>
      </c>
      <c r="S935" s="23">
        <f t="shared" si="271"/>
        <v>23.599999999999998</v>
      </c>
    </row>
    <row r="936" spans="2:19" x14ac:dyDescent="0.25">
      <c r="B936" s="14">
        <v>150014</v>
      </c>
      <c r="C936" s="23" t="str">
        <f t="shared" si="260"/>
        <v>ГБУЗ "Правобережная ЦРКБ"</v>
      </c>
      <c r="D936" s="23" t="str">
        <f t="shared" si="261"/>
        <v>КС</v>
      </c>
      <c r="E936" s="62">
        <v>20171198</v>
      </c>
      <c r="F936" s="23" t="str">
        <f t="shared" si="262"/>
        <v>Другие болезни органов пищеварения, взрослые</v>
      </c>
      <c r="G936" s="19">
        <v>33</v>
      </c>
      <c r="H936" s="19">
        <v>2</v>
      </c>
      <c r="I936" s="25">
        <f t="shared" ref="I936:I995" si="272">G936+H936</f>
        <v>35</v>
      </c>
      <c r="J936" s="23">
        <f t="shared" si="263"/>
        <v>0.59</v>
      </c>
      <c r="K936" s="149">
        <f t="shared" si="264"/>
        <v>0.95099999999999996</v>
      </c>
      <c r="L936" s="93">
        <f t="shared" si="265"/>
        <v>10048.560809999999</v>
      </c>
      <c r="M936" s="93">
        <f t="shared" si="266"/>
        <v>331602.50672999996</v>
      </c>
      <c r="N936" s="93">
        <f t="shared" si="267"/>
        <v>20097.121619999998</v>
      </c>
      <c r="O936" s="93">
        <f t="shared" si="268"/>
        <v>351699.62834999996</v>
      </c>
      <c r="P936" s="23" t="str">
        <f t="shared" si="269"/>
        <v>Терапия</v>
      </c>
      <c r="Q936" s="23">
        <f t="shared" si="270"/>
        <v>0.77</v>
      </c>
      <c r="R936" s="63" t="s">
        <v>360</v>
      </c>
      <c r="S936" s="23">
        <f t="shared" si="271"/>
        <v>20.65</v>
      </c>
    </row>
    <row r="937" spans="2:19" x14ac:dyDescent="0.25">
      <c r="B937" s="85">
        <v>150013</v>
      </c>
      <c r="C937" s="23" t="str">
        <f t="shared" si="260"/>
        <v>НУЗ "Узловая больница на ст. Владикавказ ОАО "РЖД"</v>
      </c>
      <c r="D937" s="23" t="str">
        <f t="shared" si="261"/>
        <v>КС</v>
      </c>
      <c r="E937" s="55">
        <v>20171199</v>
      </c>
      <c r="F937" s="23" t="str">
        <f t="shared" si="262"/>
        <v>Гипертоническая болезнь в стадии обострения</v>
      </c>
      <c r="G937" s="19">
        <v>184</v>
      </c>
      <c r="H937" s="19">
        <v>81</v>
      </c>
      <c r="I937" s="25">
        <f t="shared" si="272"/>
        <v>265</v>
      </c>
      <c r="J937" s="23">
        <f t="shared" si="263"/>
        <v>0.7</v>
      </c>
      <c r="K937" s="149">
        <f t="shared" si="264"/>
        <v>1</v>
      </c>
      <c r="L937" s="93">
        <f t="shared" si="265"/>
        <v>12536.3</v>
      </c>
      <c r="M937" s="93">
        <f t="shared" si="266"/>
        <v>2306679.1999999997</v>
      </c>
      <c r="N937" s="93">
        <f t="shared" si="267"/>
        <v>1015440.2999999999</v>
      </c>
      <c r="O937" s="93">
        <f t="shared" si="268"/>
        <v>3322119.4999999995</v>
      </c>
      <c r="P937" s="23" t="str">
        <f t="shared" si="269"/>
        <v>Терапия</v>
      </c>
      <c r="Q937" s="23">
        <f t="shared" si="270"/>
        <v>0.77</v>
      </c>
      <c r="R937" s="63" t="s">
        <v>309</v>
      </c>
      <c r="S937" s="23">
        <f t="shared" si="271"/>
        <v>185.5</v>
      </c>
    </row>
    <row r="938" spans="2:19" x14ac:dyDescent="0.25">
      <c r="B938" s="85">
        <v>150113</v>
      </c>
      <c r="C938" s="23" t="str">
        <f t="shared" si="260"/>
        <v>ФГКУ "412 ВГ" Минобороны России"</v>
      </c>
      <c r="D938" s="23" t="str">
        <f t="shared" si="261"/>
        <v>КС</v>
      </c>
      <c r="E938" s="55">
        <v>20171199</v>
      </c>
      <c r="F938" s="23" t="str">
        <f t="shared" si="262"/>
        <v>Гипертоническая болезнь в стадии обострения</v>
      </c>
      <c r="G938" s="19">
        <v>8</v>
      </c>
      <c r="H938" s="19">
        <v>4</v>
      </c>
      <c r="I938" s="25">
        <f t="shared" si="272"/>
        <v>12</v>
      </c>
      <c r="J938" s="23">
        <f t="shared" si="263"/>
        <v>0.7</v>
      </c>
      <c r="K938" s="149">
        <f t="shared" si="264"/>
        <v>1</v>
      </c>
      <c r="L938" s="93">
        <f t="shared" si="265"/>
        <v>12536.3</v>
      </c>
      <c r="M938" s="93">
        <f t="shared" si="266"/>
        <v>100290.4</v>
      </c>
      <c r="N938" s="93">
        <f t="shared" si="267"/>
        <v>50145.2</v>
      </c>
      <c r="O938" s="93">
        <f t="shared" si="268"/>
        <v>150435.59999999998</v>
      </c>
      <c r="P938" s="23" t="str">
        <f t="shared" si="269"/>
        <v>Терапия</v>
      </c>
      <c r="Q938" s="23">
        <f t="shared" si="270"/>
        <v>0.77</v>
      </c>
      <c r="R938" s="63" t="s">
        <v>309</v>
      </c>
      <c r="S938" s="23">
        <f t="shared" si="271"/>
        <v>8.3999999999999986</v>
      </c>
    </row>
    <row r="939" spans="2:19" x14ac:dyDescent="0.25">
      <c r="B939" s="85">
        <v>150009</v>
      </c>
      <c r="C939" s="23" t="str">
        <f t="shared" si="260"/>
        <v>ГБУЗ "Ардонская ЦРБ"</v>
      </c>
      <c r="D939" s="23" t="str">
        <f t="shared" si="261"/>
        <v>КС</v>
      </c>
      <c r="E939" s="55">
        <v>20171199</v>
      </c>
      <c r="F939" s="23" t="str">
        <f t="shared" si="262"/>
        <v>Гипертоническая болезнь в стадии обострения</v>
      </c>
      <c r="G939" s="19">
        <v>137</v>
      </c>
      <c r="H939" s="19">
        <v>8</v>
      </c>
      <c r="I939" s="25">
        <f t="shared" si="272"/>
        <v>145</v>
      </c>
      <c r="J939" s="23">
        <f t="shared" si="263"/>
        <v>0.7</v>
      </c>
      <c r="K939" s="149">
        <f t="shared" si="264"/>
        <v>1</v>
      </c>
      <c r="L939" s="93">
        <f t="shared" si="265"/>
        <v>12536.3</v>
      </c>
      <c r="M939" s="93">
        <f t="shared" si="266"/>
        <v>1717473.0999999999</v>
      </c>
      <c r="N939" s="93">
        <f t="shared" si="267"/>
        <v>100290.4</v>
      </c>
      <c r="O939" s="93">
        <f t="shared" si="268"/>
        <v>1817763.4999999998</v>
      </c>
      <c r="P939" s="23" t="str">
        <f t="shared" si="269"/>
        <v>Терапия</v>
      </c>
      <c r="Q939" s="23">
        <f t="shared" si="270"/>
        <v>0.77</v>
      </c>
      <c r="R939" s="63" t="s">
        <v>309</v>
      </c>
      <c r="S939" s="23">
        <f t="shared" si="271"/>
        <v>101.5</v>
      </c>
    </row>
    <row r="940" spans="2:19" x14ac:dyDescent="0.25">
      <c r="B940" s="85">
        <v>150003</v>
      </c>
      <c r="C940" s="23" t="str">
        <f t="shared" si="260"/>
        <v>ГБУЗ "КБСП"</v>
      </c>
      <c r="D940" s="23" t="str">
        <f t="shared" si="261"/>
        <v>КС</v>
      </c>
      <c r="E940" s="87">
        <v>20171199</v>
      </c>
      <c r="F940" s="23" t="str">
        <f t="shared" si="262"/>
        <v>Гипертоническая болезнь в стадии обострения</v>
      </c>
      <c r="G940" s="19">
        <v>353</v>
      </c>
      <c r="H940" s="19">
        <v>150</v>
      </c>
      <c r="I940" s="25">
        <f t="shared" si="272"/>
        <v>503</v>
      </c>
      <c r="J940" s="23">
        <f t="shared" si="263"/>
        <v>0.7</v>
      </c>
      <c r="K940" s="149">
        <f t="shared" si="264"/>
        <v>1</v>
      </c>
      <c r="L940" s="93">
        <f t="shared" si="265"/>
        <v>12536.3</v>
      </c>
      <c r="M940" s="93">
        <f t="shared" si="266"/>
        <v>4425313.8999999994</v>
      </c>
      <c r="N940" s="93">
        <f t="shared" si="267"/>
        <v>1880445</v>
      </c>
      <c r="O940" s="93">
        <f t="shared" si="268"/>
        <v>6305758.8999999994</v>
      </c>
      <c r="P940" s="23" t="str">
        <f t="shared" si="269"/>
        <v>Терапия</v>
      </c>
      <c r="Q940" s="23">
        <f t="shared" si="270"/>
        <v>0.77</v>
      </c>
      <c r="R940" s="63" t="s">
        <v>309</v>
      </c>
      <c r="S940" s="23">
        <f t="shared" si="271"/>
        <v>352.09999999999997</v>
      </c>
    </row>
    <row r="941" spans="2:19" x14ac:dyDescent="0.25">
      <c r="B941" s="85">
        <v>150112</v>
      </c>
      <c r="C941" s="23" t="str">
        <f t="shared" si="260"/>
        <v>ГБУЗ "Моздокская ЦРБ"</v>
      </c>
      <c r="D941" s="23" t="str">
        <f t="shared" si="261"/>
        <v>КС</v>
      </c>
      <c r="E941" s="55">
        <v>20171199</v>
      </c>
      <c r="F941" s="23" t="str">
        <f t="shared" si="262"/>
        <v>Гипертоническая болезнь в стадии обострения</v>
      </c>
      <c r="G941" s="19">
        <v>54</v>
      </c>
      <c r="H941" s="19">
        <v>1</v>
      </c>
      <c r="I941" s="25">
        <f t="shared" si="272"/>
        <v>55</v>
      </c>
      <c r="J941" s="23">
        <f t="shared" si="263"/>
        <v>0.7</v>
      </c>
      <c r="K941" s="149">
        <f t="shared" si="264"/>
        <v>1</v>
      </c>
      <c r="L941" s="93">
        <f t="shared" si="265"/>
        <v>12536.3</v>
      </c>
      <c r="M941" s="93">
        <f t="shared" si="266"/>
        <v>676960.2</v>
      </c>
      <c r="N941" s="93">
        <f t="shared" si="267"/>
        <v>12536.3</v>
      </c>
      <c r="O941" s="93">
        <f t="shared" si="268"/>
        <v>689496.5</v>
      </c>
      <c r="P941" s="23" t="str">
        <f t="shared" si="269"/>
        <v>Терапия</v>
      </c>
      <c r="Q941" s="23">
        <f t="shared" si="270"/>
        <v>0.77</v>
      </c>
      <c r="R941" s="63" t="s">
        <v>309</v>
      </c>
      <c r="S941" s="23">
        <f t="shared" si="271"/>
        <v>38.5</v>
      </c>
    </row>
    <row r="942" spans="2:19" x14ac:dyDescent="0.25">
      <c r="B942" s="85">
        <v>150112</v>
      </c>
      <c r="C942" s="23" t="str">
        <f t="shared" si="260"/>
        <v>ГБУЗ "Моздокская ЦРБ"</v>
      </c>
      <c r="D942" s="23" t="str">
        <f t="shared" si="261"/>
        <v>КС</v>
      </c>
      <c r="E942" s="55">
        <v>20171199</v>
      </c>
      <c r="F942" s="23" t="str">
        <f t="shared" si="262"/>
        <v>Гипертоническая болезнь в стадии обострения</v>
      </c>
      <c r="G942" s="19">
        <v>129</v>
      </c>
      <c r="H942" s="19">
        <v>1</v>
      </c>
      <c r="I942" s="25">
        <f t="shared" si="272"/>
        <v>130</v>
      </c>
      <c r="J942" s="23">
        <f t="shared" si="263"/>
        <v>0.7</v>
      </c>
      <c r="K942" s="149">
        <f t="shared" si="264"/>
        <v>1</v>
      </c>
      <c r="L942" s="93">
        <f t="shared" si="265"/>
        <v>12536.3</v>
      </c>
      <c r="M942" s="93">
        <f t="shared" si="266"/>
        <v>1617182.7</v>
      </c>
      <c r="N942" s="93">
        <f t="shared" si="267"/>
        <v>12536.3</v>
      </c>
      <c r="O942" s="93">
        <f t="shared" si="268"/>
        <v>1629719</v>
      </c>
      <c r="P942" s="23" t="str">
        <f t="shared" si="269"/>
        <v>Терапия</v>
      </c>
      <c r="Q942" s="23">
        <f t="shared" si="270"/>
        <v>0.77</v>
      </c>
      <c r="R942" s="63" t="s">
        <v>166</v>
      </c>
      <c r="S942" s="23">
        <f t="shared" si="271"/>
        <v>91</v>
      </c>
    </row>
    <row r="943" spans="2:19" ht="15.75" x14ac:dyDescent="0.25">
      <c r="B943" s="85">
        <v>150019</v>
      </c>
      <c r="C943" s="23" t="str">
        <f t="shared" si="260"/>
        <v>ГБУЗ "Дигорская ЦРБ"</v>
      </c>
      <c r="D943" s="23" t="str">
        <f t="shared" si="261"/>
        <v>КС</v>
      </c>
      <c r="E943" s="55">
        <v>20171199</v>
      </c>
      <c r="F943" s="23" t="str">
        <f t="shared" si="262"/>
        <v>Гипертоническая болезнь в стадии обострения</v>
      </c>
      <c r="G943" s="38">
        <v>90</v>
      </c>
      <c r="H943" s="38">
        <v>2</v>
      </c>
      <c r="I943" s="25">
        <f t="shared" si="272"/>
        <v>92</v>
      </c>
      <c r="J943" s="23">
        <f t="shared" si="263"/>
        <v>0.7</v>
      </c>
      <c r="K943" s="149">
        <f t="shared" si="264"/>
        <v>1</v>
      </c>
      <c r="L943" s="93">
        <f t="shared" si="265"/>
        <v>12536.3</v>
      </c>
      <c r="M943" s="93">
        <f t="shared" si="266"/>
        <v>1128267</v>
      </c>
      <c r="N943" s="93">
        <f t="shared" si="267"/>
        <v>25072.6</v>
      </c>
      <c r="O943" s="93">
        <f t="shared" si="268"/>
        <v>1153339.6000000001</v>
      </c>
      <c r="P943" s="23" t="str">
        <f t="shared" si="269"/>
        <v>Терапия</v>
      </c>
      <c r="Q943" s="23">
        <f t="shared" si="270"/>
        <v>0.77</v>
      </c>
      <c r="R943" s="63" t="s">
        <v>309</v>
      </c>
      <c r="S943" s="23">
        <f t="shared" si="271"/>
        <v>64.399999999999991</v>
      </c>
    </row>
    <row r="944" spans="2:19" x14ac:dyDescent="0.25">
      <c r="B944" s="85">
        <v>150001</v>
      </c>
      <c r="C944" s="23" t="str">
        <f t="shared" si="260"/>
        <v>ГБУЗ "РКБ"</v>
      </c>
      <c r="D944" s="23" t="str">
        <f t="shared" si="261"/>
        <v>КС</v>
      </c>
      <c r="E944" s="55">
        <v>20171199</v>
      </c>
      <c r="F944" s="23" t="str">
        <f t="shared" si="262"/>
        <v>Гипертоническая болезнь в стадии обострения</v>
      </c>
      <c r="G944" s="19">
        <v>70</v>
      </c>
      <c r="H944" s="19">
        <v>20</v>
      </c>
      <c r="I944" s="25">
        <f t="shared" si="272"/>
        <v>90</v>
      </c>
      <c r="J944" s="23">
        <f t="shared" si="263"/>
        <v>0.7</v>
      </c>
      <c r="K944" s="149">
        <f t="shared" si="264"/>
        <v>1</v>
      </c>
      <c r="L944" s="93">
        <f t="shared" si="265"/>
        <v>12536.3</v>
      </c>
      <c r="M944" s="93">
        <f t="shared" si="266"/>
        <v>877541</v>
      </c>
      <c r="N944" s="93">
        <f t="shared" si="267"/>
        <v>250726</v>
      </c>
      <c r="O944" s="93">
        <f t="shared" si="268"/>
        <v>1128267</v>
      </c>
      <c r="P944" s="23" t="str">
        <f t="shared" si="269"/>
        <v>Терапия</v>
      </c>
      <c r="Q944" s="23">
        <f t="shared" si="270"/>
        <v>0.77</v>
      </c>
      <c r="R944" s="63" t="s">
        <v>166</v>
      </c>
      <c r="S944" s="23">
        <f t="shared" si="271"/>
        <v>62.999999999999993</v>
      </c>
    </row>
    <row r="945" spans="2:19" x14ac:dyDescent="0.25">
      <c r="B945" s="85">
        <v>150015</v>
      </c>
      <c r="C945" s="23" t="str">
        <f t="shared" si="260"/>
        <v>ФГБОУ ВО  СОГМА МЗ</v>
      </c>
      <c r="D945" s="23" t="str">
        <f t="shared" si="261"/>
        <v>КС</v>
      </c>
      <c r="E945" s="41">
        <v>20171199</v>
      </c>
      <c r="F945" s="23" t="str">
        <f t="shared" si="262"/>
        <v>Гипертоническая болезнь в стадии обострения</v>
      </c>
      <c r="G945" s="39">
        <v>160</v>
      </c>
      <c r="H945" s="39">
        <v>40</v>
      </c>
      <c r="I945" s="25">
        <f t="shared" si="272"/>
        <v>200</v>
      </c>
      <c r="J945" s="23">
        <f t="shared" si="263"/>
        <v>0.7</v>
      </c>
      <c r="K945" s="149">
        <f t="shared" si="264"/>
        <v>1</v>
      </c>
      <c r="L945" s="93">
        <f t="shared" si="265"/>
        <v>12536.3</v>
      </c>
      <c r="M945" s="93">
        <f t="shared" si="266"/>
        <v>2005808</v>
      </c>
      <c r="N945" s="93">
        <f t="shared" si="267"/>
        <v>501452</v>
      </c>
      <c r="O945" s="93">
        <f t="shared" si="268"/>
        <v>2507260</v>
      </c>
      <c r="P945" s="23" t="str">
        <f t="shared" si="269"/>
        <v>Терапия</v>
      </c>
      <c r="Q945" s="23">
        <f t="shared" si="270"/>
        <v>0.77</v>
      </c>
      <c r="R945" s="114" t="s">
        <v>309</v>
      </c>
      <c r="S945" s="23">
        <f t="shared" si="271"/>
        <v>140</v>
      </c>
    </row>
    <row r="946" spans="2:19" x14ac:dyDescent="0.25">
      <c r="B946" s="85">
        <v>150015</v>
      </c>
      <c r="C946" s="23" t="str">
        <f t="shared" si="260"/>
        <v>ФГБОУ ВО  СОГМА МЗ</v>
      </c>
      <c r="D946" s="23" t="str">
        <f t="shared" si="261"/>
        <v>КС</v>
      </c>
      <c r="E946" s="41">
        <v>20171199</v>
      </c>
      <c r="F946" s="23" t="str">
        <f t="shared" si="262"/>
        <v>Гипертоническая болезнь в стадии обострения</v>
      </c>
      <c r="G946" s="39">
        <v>15</v>
      </c>
      <c r="H946" s="39">
        <v>5</v>
      </c>
      <c r="I946" s="25">
        <f t="shared" si="272"/>
        <v>20</v>
      </c>
      <c r="J946" s="23">
        <f t="shared" si="263"/>
        <v>0.7</v>
      </c>
      <c r="K946" s="149">
        <f t="shared" si="264"/>
        <v>1</v>
      </c>
      <c r="L946" s="93">
        <f t="shared" si="265"/>
        <v>12536.3</v>
      </c>
      <c r="M946" s="93">
        <f t="shared" si="266"/>
        <v>188044.5</v>
      </c>
      <c r="N946" s="93">
        <f t="shared" si="267"/>
        <v>62681.5</v>
      </c>
      <c r="O946" s="93">
        <f t="shared" si="268"/>
        <v>250726</v>
      </c>
      <c r="P946" s="23" t="str">
        <f t="shared" si="269"/>
        <v>Терапия</v>
      </c>
      <c r="Q946" s="23">
        <f t="shared" si="270"/>
        <v>0.77</v>
      </c>
      <c r="R946" s="114" t="s">
        <v>166</v>
      </c>
      <c r="S946" s="23">
        <f t="shared" si="271"/>
        <v>14</v>
      </c>
    </row>
    <row r="947" spans="2:19" x14ac:dyDescent="0.25">
      <c r="B947" s="85">
        <v>150012</v>
      </c>
      <c r="C947" s="23" t="str">
        <f t="shared" si="260"/>
        <v>ГБУЗ "Кировская ЦРБ"</v>
      </c>
      <c r="D947" s="23" t="str">
        <f t="shared" si="261"/>
        <v>КС</v>
      </c>
      <c r="E947" s="55">
        <v>20171199</v>
      </c>
      <c r="F947" s="23" t="str">
        <f t="shared" si="262"/>
        <v>Гипертоническая болезнь в стадии обострения</v>
      </c>
      <c r="G947" s="19">
        <v>79</v>
      </c>
      <c r="H947" s="19">
        <v>2</v>
      </c>
      <c r="I947" s="25">
        <f t="shared" si="272"/>
        <v>81</v>
      </c>
      <c r="J947" s="23">
        <f t="shared" si="263"/>
        <v>0.7</v>
      </c>
      <c r="K947" s="149">
        <f t="shared" si="264"/>
        <v>1</v>
      </c>
      <c r="L947" s="93">
        <f t="shared" si="265"/>
        <v>12536.3</v>
      </c>
      <c r="M947" s="93">
        <f t="shared" si="266"/>
        <v>990367.7</v>
      </c>
      <c r="N947" s="93">
        <f t="shared" si="267"/>
        <v>25072.6</v>
      </c>
      <c r="O947" s="93">
        <f t="shared" si="268"/>
        <v>1015440.2999999999</v>
      </c>
      <c r="P947" s="23" t="str">
        <f t="shared" si="269"/>
        <v>Терапия</v>
      </c>
      <c r="Q947" s="23">
        <f t="shared" si="270"/>
        <v>0.77</v>
      </c>
      <c r="R947" s="63" t="s">
        <v>309</v>
      </c>
      <c r="S947" s="23">
        <f t="shared" si="271"/>
        <v>56.699999999999996</v>
      </c>
    </row>
    <row r="948" spans="2:19" ht="18.75" x14ac:dyDescent="0.3">
      <c r="B948" s="85">
        <v>150002</v>
      </c>
      <c r="C948" s="23" t="str">
        <f t="shared" si="260"/>
        <v>ГБУЗ "РДКБ"</v>
      </c>
      <c r="D948" s="23" t="str">
        <f t="shared" si="261"/>
        <v>КС</v>
      </c>
      <c r="E948" s="55">
        <v>20171199</v>
      </c>
      <c r="F948" s="23" t="str">
        <f t="shared" si="262"/>
        <v>Гипертоническая болезнь в стадии обострения</v>
      </c>
      <c r="G948" s="45">
        <v>15</v>
      </c>
      <c r="H948" s="45">
        <v>5</v>
      </c>
      <c r="I948" s="25">
        <f t="shared" si="272"/>
        <v>20</v>
      </c>
      <c r="J948" s="23">
        <f t="shared" si="263"/>
        <v>0.7</v>
      </c>
      <c r="K948" s="149">
        <f t="shared" si="264"/>
        <v>1</v>
      </c>
      <c r="L948" s="93">
        <f t="shared" si="265"/>
        <v>12536.3</v>
      </c>
      <c r="M948" s="93">
        <f t="shared" si="266"/>
        <v>188044.5</v>
      </c>
      <c r="N948" s="93">
        <f t="shared" si="267"/>
        <v>62681.5</v>
      </c>
      <c r="O948" s="93">
        <f t="shared" si="268"/>
        <v>250726</v>
      </c>
      <c r="P948" s="23" t="str">
        <f t="shared" si="269"/>
        <v>Терапия</v>
      </c>
      <c r="Q948" s="23">
        <f t="shared" si="270"/>
        <v>0.77</v>
      </c>
      <c r="R948" s="63" t="s">
        <v>123</v>
      </c>
      <c r="S948" s="23">
        <f t="shared" si="271"/>
        <v>14</v>
      </c>
    </row>
    <row r="949" spans="2:19" x14ac:dyDescent="0.25">
      <c r="B949" s="85">
        <v>150010</v>
      </c>
      <c r="C949" s="23" t="str">
        <f t="shared" si="260"/>
        <v>ГБУЗ "Ирафская ЦРБ"</v>
      </c>
      <c r="D949" s="23" t="str">
        <f t="shared" si="261"/>
        <v>КС</v>
      </c>
      <c r="E949" s="62">
        <v>20171199</v>
      </c>
      <c r="F949" s="23" t="str">
        <f t="shared" si="262"/>
        <v>Гипертоническая болезнь в стадии обострения</v>
      </c>
      <c r="G949" s="19">
        <v>55</v>
      </c>
      <c r="H949" s="19">
        <v>5</v>
      </c>
      <c r="I949" s="25">
        <f t="shared" si="272"/>
        <v>60</v>
      </c>
      <c r="J949" s="23">
        <f t="shared" si="263"/>
        <v>0.7</v>
      </c>
      <c r="K949" s="149">
        <f t="shared" si="264"/>
        <v>1</v>
      </c>
      <c r="L949" s="93">
        <f t="shared" si="265"/>
        <v>12536.3</v>
      </c>
      <c r="M949" s="93">
        <f t="shared" si="266"/>
        <v>689496.5</v>
      </c>
      <c r="N949" s="93">
        <f t="shared" si="267"/>
        <v>62681.5</v>
      </c>
      <c r="O949" s="93">
        <f t="shared" si="268"/>
        <v>752178</v>
      </c>
      <c r="P949" s="23" t="str">
        <f t="shared" si="269"/>
        <v>Терапия</v>
      </c>
      <c r="Q949" s="23">
        <f t="shared" si="270"/>
        <v>0.77</v>
      </c>
      <c r="R949" s="63" t="s">
        <v>309</v>
      </c>
      <c r="S949" s="23">
        <f t="shared" si="271"/>
        <v>42</v>
      </c>
    </row>
    <row r="950" spans="2:19" x14ac:dyDescent="0.25">
      <c r="B950" s="14">
        <v>150007</v>
      </c>
      <c r="C950" s="23" t="str">
        <f t="shared" si="260"/>
        <v>ГБУЗ "Алагирская ЦРБ"</v>
      </c>
      <c r="D950" s="23" t="str">
        <f t="shared" si="261"/>
        <v>КС</v>
      </c>
      <c r="E950" s="62">
        <v>20171199</v>
      </c>
      <c r="F950" s="23" t="str">
        <f t="shared" si="262"/>
        <v>Гипертоническая болезнь в стадии обострения</v>
      </c>
      <c r="G950" s="19">
        <v>280</v>
      </c>
      <c r="H950" s="19">
        <v>25</v>
      </c>
      <c r="I950" s="25">
        <f t="shared" si="272"/>
        <v>305</v>
      </c>
      <c r="J950" s="23">
        <f t="shared" si="263"/>
        <v>0.7</v>
      </c>
      <c r="K950" s="149">
        <f t="shared" si="264"/>
        <v>1</v>
      </c>
      <c r="L950" s="93">
        <f t="shared" si="265"/>
        <v>12536.3</v>
      </c>
      <c r="M950" s="93">
        <f t="shared" si="266"/>
        <v>3510164</v>
      </c>
      <c r="N950" s="93">
        <f t="shared" si="267"/>
        <v>313407.5</v>
      </c>
      <c r="O950" s="93">
        <f t="shared" si="268"/>
        <v>3823571.5</v>
      </c>
      <c r="P950" s="23" t="str">
        <f t="shared" si="269"/>
        <v>Терапия</v>
      </c>
      <c r="Q950" s="23">
        <f t="shared" si="270"/>
        <v>0.77</v>
      </c>
      <c r="R950" s="63" t="s">
        <v>309</v>
      </c>
      <c r="S950" s="23">
        <f t="shared" si="271"/>
        <v>213.5</v>
      </c>
    </row>
    <row r="951" spans="2:19" x14ac:dyDescent="0.25">
      <c r="B951" s="14">
        <v>150014</v>
      </c>
      <c r="C951" s="23" t="str">
        <f t="shared" si="260"/>
        <v>ГБУЗ "Правобережная ЦРКБ"</v>
      </c>
      <c r="D951" s="23" t="str">
        <f t="shared" si="261"/>
        <v>КС</v>
      </c>
      <c r="E951" s="62">
        <v>20171199</v>
      </c>
      <c r="F951" s="23" t="str">
        <f t="shared" si="262"/>
        <v>Гипертоническая болезнь в стадии обострения</v>
      </c>
      <c r="G951" s="19">
        <v>29</v>
      </c>
      <c r="H951" s="19">
        <v>1</v>
      </c>
      <c r="I951" s="25">
        <f t="shared" si="272"/>
        <v>30</v>
      </c>
      <c r="J951" s="23">
        <f t="shared" si="263"/>
        <v>0.7</v>
      </c>
      <c r="K951" s="149">
        <f t="shared" si="264"/>
        <v>1</v>
      </c>
      <c r="L951" s="93">
        <f t="shared" si="265"/>
        <v>12536.3</v>
      </c>
      <c r="M951" s="93">
        <f t="shared" si="266"/>
        <v>363552.69999999995</v>
      </c>
      <c r="N951" s="93">
        <f t="shared" si="267"/>
        <v>12536.3</v>
      </c>
      <c r="O951" s="93">
        <f t="shared" si="268"/>
        <v>376088.99999999994</v>
      </c>
      <c r="P951" s="23" t="str">
        <f t="shared" si="269"/>
        <v>Терапия</v>
      </c>
      <c r="Q951" s="23">
        <f t="shared" si="270"/>
        <v>0.77</v>
      </c>
      <c r="R951" s="63" t="s">
        <v>166</v>
      </c>
      <c r="S951" s="23">
        <f t="shared" si="271"/>
        <v>21</v>
      </c>
    </row>
    <row r="952" spans="2:19" x14ac:dyDescent="0.25">
      <c r="B952" s="14">
        <v>150014</v>
      </c>
      <c r="C952" s="23" t="str">
        <f t="shared" si="260"/>
        <v>ГБУЗ "Правобережная ЦРКБ"</v>
      </c>
      <c r="D952" s="23" t="str">
        <f t="shared" si="261"/>
        <v>КС</v>
      </c>
      <c r="E952" s="62">
        <v>20171199</v>
      </c>
      <c r="F952" s="23" t="str">
        <f t="shared" si="262"/>
        <v>Гипертоническая болезнь в стадии обострения</v>
      </c>
      <c r="G952" s="19">
        <v>191</v>
      </c>
      <c r="H952" s="19">
        <v>9</v>
      </c>
      <c r="I952" s="25">
        <f t="shared" si="272"/>
        <v>200</v>
      </c>
      <c r="J952" s="23">
        <f t="shared" si="263"/>
        <v>0.7</v>
      </c>
      <c r="K952" s="149">
        <f t="shared" si="264"/>
        <v>1</v>
      </c>
      <c r="L952" s="93">
        <f t="shared" si="265"/>
        <v>12536.3</v>
      </c>
      <c r="M952" s="93">
        <f t="shared" si="266"/>
        <v>2394433.2999999998</v>
      </c>
      <c r="N952" s="93">
        <f t="shared" si="267"/>
        <v>112826.7</v>
      </c>
      <c r="O952" s="93">
        <f t="shared" si="268"/>
        <v>2507260</v>
      </c>
      <c r="P952" s="23" t="str">
        <f t="shared" si="269"/>
        <v>Терапия</v>
      </c>
      <c r="Q952" s="23">
        <f t="shared" si="270"/>
        <v>0.77</v>
      </c>
      <c r="R952" s="63" t="s">
        <v>309</v>
      </c>
      <c r="S952" s="23">
        <f t="shared" si="271"/>
        <v>140</v>
      </c>
    </row>
    <row r="953" spans="2:19" x14ac:dyDescent="0.25">
      <c r="B953" s="85">
        <v>150013</v>
      </c>
      <c r="C953" s="23" t="str">
        <f t="shared" si="260"/>
        <v>НУЗ "Узловая больница на ст. Владикавказ ОАО "РЖД"</v>
      </c>
      <c r="D953" s="23" t="str">
        <f t="shared" si="261"/>
        <v>КС</v>
      </c>
      <c r="E953" s="55">
        <v>20171200</v>
      </c>
      <c r="F953" s="23" t="str">
        <f t="shared" si="262"/>
        <v>Стенокардия (кроме нестабильной), хроническая ишемическая болезнь сердца (уровень 1)</v>
      </c>
      <c r="G953" s="19">
        <v>84</v>
      </c>
      <c r="H953" s="19">
        <v>36</v>
      </c>
      <c r="I953" s="25">
        <f t="shared" si="272"/>
        <v>120</v>
      </c>
      <c r="J953" s="23">
        <f t="shared" si="263"/>
        <v>0.78</v>
      </c>
      <c r="K953" s="149">
        <f t="shared" si="264"/>
        <v>1</v>
      </c>
      <c r="L953" s="93">
        <f t="shared" si="265"/>
        <v>13969.02</v>
      </c>
      <c r="M953" s="93">
        <f t="shared" si="266"/>
        <v>1173397.68</v>
      </c>
      <c r="N953" s="93">
        <f t="shared" si="267"/>
        <v>502884.72000000003</v>
      </c>
      <c r="O953" s="93">
        <f t="shared" si="268"/>
        <v>1676282.4</v>
      </c>
      <c r="P953" s="23" t="str">
        <f t="shared" si="269"/>
        <v>Терапия</v>
      </c>
      <c r="Q953" s="23">
        <f t="shared" si="270"/>
        <v>0.77</v>
      </c>
      <c r="R953" s="63" t="s">
        <v>309</v>
      </c>
      <c r="S953" s="23">
        <f t="shared" si="271"/>
        <v>93.600000000000009</v>
      </c>
    </row>
    <row r="954" spans="2:19" x14ac:dyDescent="0.25">
      <c r="B954" s="85">
        <v>150113</v>
      </c>
      <c r="C954" s="23" t="str">
        <f t="shared" si="260"/>
        <v>ФГКУ "412 ВГ" Минобороны России"</v>
      </c>
      <c r="D954" s="23" t="str">
        <f t="shared" si="261"/>
        <v>КС</v>
      </c>
      <c r="E954" s="55">
        <v>20171200</v>
      </c>
      <c r="F954" s="23" t="str">
        <f t="shared" si="262"/>
        <v>Стенокардия (кроме нестабильной), хроническая ишемическая болезнь сердца (уровень 1)</v>
      </c>
      <c r="G954" s="19">
        <v>9</v>
      </c>
      <c r="H954" s="19">
        <v>5</v>
      </c>
      <c r="I954" s="25">
        <f t="shared" si="272"/>
        <v>14</v>
      </c>
      <c r="J954" s="23">
        <f t="shared" si="263"/>
        <v>0.78</v>
      </c>
      <c r="K954" s="149">
        <f t="shared" si="264"/>
        <v>1</v>
      </c>
      <c r="L954" s="93">
        <f t="shared" si="265"/>
        <v>13969.02</v>
      </c>
      <c r="M954" s="93">
        <f t="shared" si="266"/>
        <v>125721.18000000001</v>
      </c>
      <c r="N954" s="93">
        <f t="shared" si="267"/>
        <v>69845.100000000006</v>
      </c>
      <c r="O954" s="93">
        <f t="shared" si="268"/>
        <v>195566.28000000003</v>
      </c>
      <c r="P954" s="23" t="str">
        <f t="shared" si="269"/>
        <v>Терапия</v>
      </c>
      <c r="Q954" s="23">
        <f t="shared" si="270"/>
        <v>0.77</v>
      </c>
      <c r="R954" s="63" t="s">
        <v>309</v>
      </c>
      <c r="S954" s="23">
        <f t="shared" si="271"/>
        <v>10.92</v>
      </c>
    </row>
    <row r="955" spans="2:19" x14ac:dyDescent="0.25">
      <c r="B955" s="85">
        <v>150009</v>
      </c>
      <c r="C955" s="23" t="str">
        <f t="shared" si="260"/>
        <v>ГБУЗ "Ардонская ЦРБ"</v>
      </c>
      <c r="D955" s="23" t="str">
        <f t="shared" si="261"/>
        <v>КС</v>
      </c>
      <c r="E955" s="55">
        <v>20171200</v>
      </c>
      <c r="F955" s="23" t="str">
        <f t="shared" si="262"/>
        <v>Стенокардия (кроме нестабильной), хроническая ишемическая болезнь сердца (уровень 1)</v>
      </c>
      <c r="G955" s="19">
        <v>197</v>
      </c>
      <c r="H955" s="19">
        <v>8</v>
      </c>
      <c r="I955" s="25">
        <f t="shared" si="272"/>
        <v>205</v>
      </c>
      <c r="J955" s="23">
        <f t="shared" si="263"/>
        <v>0.78</v>
      </c>
      <c r="K955" s="149">
        <f t="shared" si="264"/>
        <v>1</v>
      </c>
      <c r="L955" s="93">
        <f t="shared" si="265"/>
        <v>13969.02</v>
      </c>
      <c r="M955" s="93">
        <f t="shared" si="266"/>
        <v>2751896.94</v>
      </c>
      <c r="N955" s="93">
        <f t="shared" si="267"/>
        <v>111752.16</v>
      </c>
      <c r="O955" s="93">
        <f t="shared" si="268"/>
        <v>2863649.1</v>
      </c>
      <c r="P955" s="23" t="str">
        <f t="shared" si="269"/>
        <v>Терапия</v>
      </c>
      <c r="Q955" s="23">
        <f t="shared" si="270"/>
        <v>0.77</v>
      </c>
      <c r="R955" s="63" t="s">
        <v>309</v>
      </c>
      <c r="S955" s="23">
        <f t="shared" si="271"/>
        <v>159.9</v>
      </c>
    </row>
    <row r="956" spans="2:19" x14ac:dyDescent="0.25">
      <c r="B956" s="85">
        <v>150003</v>
      </c>
      <c r="C956" s="23" t="str">
        <f t="shared" si="260"/>
        <v>ГБУЗ "КБСП"</v>
      </c>
      <c r="D956" s="23" t="str">
        <f t="shared" si="261"/>
        <v>КС</v>
      </c>
      <c r="E956" s="87">
        <v>20171200</v>
      </c>
      <c r="F956" s="23" t="str">
        <f t="shared" si="262"/>
        <v>Стенокардия (кроме нестабильной), хроническая ишемическая болезнь сердца (уровень 1)</v>
      </c>
      <c r="G956" s="19">
        <v>547</v>
      </c>
      <c r="H956" s="19">
        <v>234</v>
      </c>
      <c r="I956" s="25">
        <f t="shared" si="272"/>
        <v>781</v>
      </c>
      <c r="J956" s="23">
        <f t="shared" si="263"/>
        <v>0.78</v>
      </c>
      <c r="K956" s="149">
        <f t="shared" si="264"/>
        <v>1</v>
      </c>
      <c r="L956" s="93">
        <f t="shared" si="265"/>
        <v>13969.02</v>
      </c>
      <c r="M956" s="93">
        <f t="shared" si="266"/>
        <v>7641053.9400000004</v>
      </c>
      <c r="N956" s="93">
        <f t="shared" si="267"/>
        <v>3268750.68</v>
      </c>
      <c r="O956" s="93">
        <f t="shared" si="268"/>
        <v>10909804.620000001</v>
      </c>
      <c r="P956" s="23" t="str">
        <f t="shared" si="269"/>
        <v>Терапия</v>
      </c>
      <c r="Q956" s="23">
        <f t="shared" si="270"/>
        <v>0.77</v>
      </c>
      <c r="R956" s="63" t="s">
        <v>309</v>
      </c>
      <c r="S956" s="23">
        <f t="shared" si="271"/>
        <v>609.18000000000006</v>
      </c>
    </row>
    <row r="957" spans="2:19" x14ac:dyDescent="0.25">
      <c r="B957" s="85">
        <v>150112</v>
      </c>
      <c r="C957" s="23" t="str">
        <f t="shared" si="260"/>
        <v>ГБУЗ "Моздокская ЦРБ"</v>
      </c>
      <c r="D957" s="23" t="str">
        <f t="shared" si="261"/>
        <v>КС</v>
      </c>
      <c r="E957" s="55">
        <v>20171200</v>
      </c>
      <c r="F957" s="23" t="str">
        <f t="shared" si="262"/>
        <v>Стенокардия (кроме нестабильной), хроническая ишемическая болезнь сердца (уровень 1)</v>
      </c>
      <c r="G957" s="19">
        <v>59</v>
      </c>
      <c r="H957" s="19">
        <v>2</v>
      </c>
      <c r="I957" s="25">
        <f t="shared" si="272"/>
        <v>61</v>
      </c>
      <c r="J957" s="23">
        <f t="shared" si="263"/>
        <v>0.78</v>
      </c>
      <c r="K957" s="149">
        <f t="shared" si="264"/>
        <v>1</v>
      </c>
      <c r="L957" s="93">
        <f t="shared" si="265"/>
        <v>13969.02</v>
      </c>
      <c r="M957" s="93">
        <f t="shared" si="266"/>
        <v>824172.18</v>
      </c>
      <c r="N957" s="93">
        <f t="shared" si="267"/>
        <v>27938.04</v>
      </c>
      <c r="O957" s="93">
        <f t="shared" si="268"/>
        <v>852110.22000000009</v>
      </c>
      <c r="P957" s="23" t="str">
        <f t="shared" si="269"/>
        <v>Терапия</v>
      </c>
      <c r="Q957" s="23">
        <f t="shared" si="270"/>
        <v>0.77</v>
      </c>
      <c r="R957" s="63" t="s">
        <v>309</v>
      </c>
      <c r="S957" s="23">
        <f t="shared" si="271"/>
        <v>47.58</v>
      </c>
    </row>
    <row r="958" spans="2:19" x14ac:dyDescent="0.25">
      <c r="B958" s="85">
        <v>150112</v>
      </c>
      <c r="C958" s="23" t="str">
        <f t="shared" si="260"/>
        <v>ГБУЗ "Моздокская ЦРБ"</v>
      </c>
      <c r="D958" s="23" t="str">
        <f t="shared" si="261"/>
        <v>КС</v>
      </c>
      <c r="E958" s="55">
        <v>20171200</v>
      </c>
      <c r="F958" s="23" t="str">
        <f t="shared" si="262"/>
        <v>Стенокардия (кроме нестабильной), хроническая ишемическая болезнь сердца (уровень 1)</v>
      </c>
      <c r="G958" s="19">
        <v>531</v>
      </c>
      <c r="H958" s="19">
        <v>4</v>
      </c>
      <c r="I958" s="25">
        <f t="shared" si="272"/>
        <v>535</v>
      </c>
      <c r="J958" s="23">
        <f t="shared" si="263"/>
        <v>0.78</v>
      </c>
      <c r="K958" s="149">
        <f t="shared" si="264"/>
        <v>1</v>
      </c>
      <c r="L958" s="93">
        <f t="shared" si="265"/>
        <v>13969.02</v>
      </c>
      <c r="M958" s="93">
        <f t="shared" si="266"/>
        <v>7417549.6200000001</v>
      </c>
      <c r="N958" s="93">
        <f t="shared" si="267"/>
        <v>55876.08</v>
      </c>
      <c r="O958" s="93">
        <f t="shared" si="268"/>
        <v>7473425.7000000002</v>
      </c>
      <c r="P958" s="23" t="str">
        <f t="shared" si="269"/>
        <v>Терапия</v>
      </c>
      <c r="Q958" s="23">
        <f t="shared" si="270"/>
        <v>0.77</v>
      </c>
      <c r="R958" s="63" t="s">
        <v>166</v>
      </c>
      <c r="S958" s="23">
        <f t="shared" si="271"/>
        <v>417.3</v>
      </c>
    </row>
    <row r="959" spans="2:19" ht="15.75" x14ac:dyDescent="0.25">
      <c r="B959" s="85">
        <v>150019</v>
      </c>
      <c r="C959" s="23" t="str">
        <f t="shared" si="260"/>
        <v>ГБУЗ "Дигорская ЦРБ"</v>
      </c>
      <c r="D959" s="23" t="str">
        <f t="shared" si="261"/>
        <v>КС</v>
      </c>
      <c r="E959" s="55">
        <v>20171200</v>
      </c>
      <c r="F959" s="23" t="str">
        <f t="shared" si="262"/>
        <v>Стенокардия (кроме нестабильной), хроническая ишемическая болезнь сердца (уровень 1)</v>
      </c>
      <c r="G959" s="38">
        <v>111</v>
      </c>
      <c r="H959" s="38">
        <v>4</v>
      </c>
      <c r="I959" s="25">
        <f t="shared" si="272"/>
        <v>115</v>
      </c>
      <c r="J959" s="23">
        <f t="shared" si="263"/>
        <v>0.78</v>
      </c>
      <c r="K959" s="149">
        <f t="shared" si="264"/>
        <v>1</v>
      </c>
      <c r="L959" s="93">
        <f t="shared" si="265"/>
        <v>13969.02</v>
      </c>
      <c r="M959" s="93">
        <f t="shared" si="266"/>
        <v>1550561.22</v>
      </c>
      <c r="N959" s="93">
        <f t="shared" si="267"/>
        <v>55876.08</v>
      </c>
      <c r="O959" s="93">
        <f t="shared" si="268"/>
        <v>1606437.3</v>
      </c>
      <c r="P959" s="23" t="str">
        <f t="shared" si="269"/>
        <v>Терапия</v>
      </c>
      <c r="Q959" s="23">
        <f t="shared" si="270"/>
        <v>0.77</v>
      </c>
      <c r="R959" s="63" t="s">
        <v>309</v>
      </c>
      <c r="S959" s="23">
        <f t="shared" si="271"/>
        <v>89.7</v>
      </c>
    </row>
    <row r="960" spans="2:19" x14ac:dyDescent="0.25">
      <c r="B960" s="85">
        <v>150001</v>
      </c>
      <c r="C960" s="23" t="str">
        <f t="shared" si="260"/>
        <v>ГБУЗ "РКБ"</v>
      </c>
      <c r="D960" s="23" t="str">
        <f t="shared" si="261"/>
        <v>КС</v>
      </c>
      <c r="E960" s="55">
        <v>20171200</v>
      </c>
      <c r="F960" s="23" t="str">
        <f t="shared" si="262"/>
        <v>Стенокардия (кроме нестабильной), хроническая ишемическая болезнь сердца (уровень 1)</v>
      </c>
      <c r="G960" s="19">
        <v>1262</v>
      </c>
      <c r="H960" s="19">
        <v>358</v>
      </c>
      <c r="I960" s="25">
        <f t="shared" si="272"/>
        <v>1620</v>
      </c>
      <c r="J960" s="23">
        <f t="shared" si="263"/>
        <v>0.78</v>
      </c>
      <c r="K960" s="149">
        <f t="shared" si="264"/>
        <v>1</v>
      </c>
      <c r="L960" s="93">
        <f t="shared" si="265"/>
        <v>13969.02</v>
      </c>
      <c r="M960" s="93">
        <f t="shared" si="266"/>
        <v>17628903.240000002</v>
      </c>
      <c r="N960" s="93">
        <f t="shared" si="267"/>
        <v>5000909.16</v>
      </c>
      <c r="O960" s="93">
        <f t="shared" si="268"/>
        <v>22629812.400000002</v>
      </c>
      <c r="P960" s="23" t="str">
        <f t="shared" si="269"/>
        <v>Терапия</v>
      </c>
      <c r="Q960" s="23">
        <f t="shared" si="270"/>
        <v>0.77</v>
      </c>
      <c r="R960" s="63" t="s">
        <v>166</v>
      </c>
      <c r="S960" s="23">
        <f t="shared" si="271"/>
        <v>1263.6000000000001</v>
      </c>
    </row>
    <row r="961" spans="2:19" x14ac:dyDescent="0.25">
      <c r="B961" s="85">
        <v>150015</v>
      </c>
      <c r="C961" s="23" t="str">
        <f t="shared" si="260"/>
        <v>ФГБОУ ВО  СОГМА МЗ</v>
      </c>
      <c r="D961" s="23" t="str">
        <f t="shared" si="261"/>
        <v>КС</v>
      </c>
      <c r="E961" s="41">
        <v>20171200</v>
      </c>
      <c r="F961" s="23" t="str">
        <f t="shared" si="262"/>
        <v>Стенокардия (кроме нестабильной), хроническая ишемическая болезнь сердца (уровень 1)</v>
      </c>
      <c r="G961" s="39">
        <v>260</v>
      </c>
      <c r="H961" s="39">
        <v>60</v>
      </c>
      <c r="I961" s="25">
        <f t="shared" si="272"/>
        <v>320</v>
      </c>
      <c r="J961" s="23">
        <f t="shared" si="263"/>
        <v>0.78</v>
      </c>
      <c r="K961" s="149">
        <f t="shared" si="264"/>
        <v>1</v>
      </c>
      <c r="L961" s="93">
        <f t="shared" si="265"/>
        <v>13969.02</v>
      </c>
      <c r="M961" s="93">
        <f t="shared" si="266"/>
        <v>3631945.2</v>
      </c>
      <c r="N961" s="93">
        <f t="shared" si="267"/>
        <v>838141.20000000007</v>
      </c>
      <c r="O961" s="93">
        <f t="shared" si="268"/>
        <v>4470086.4000000004</v>
      </c>
      <c r="P961" s="23" t="str">
        <f t="shared" si="269"/>
        <v>Терапия</v>
      </c>
      <c r="Q961" s="23">
        <f t="shared" si="270"/>
        <v>0.77</v>
      </c>
      <c r="R961" s="114" t="s">
        <v>309</v>
      </c>
      <c r="S961" s="23">
        <f t="shared" si="271"/>
        <v>249.60000000000002</v>
      </c>
    </row>
    <row r="962" spans="2:19" x14ac:dyDescent="0.25">
      <c r="B962" s="85">
        <v>150015</v>
      </c>
      <c r="C962" s="23" t="str">
        <f t="shared" si="260"/>
        <v>ФГБОУ ВО  СОГМА МЗ</v>
      </c>
      <c r="D962" s="23" t="str">
        <f t="shared" si="261"/>
        <v>КС</v>
      </c>
      <c r="E962" s="41">
        <v>20171200</v>
      </c>
      <c r="F962" s="23" t="str">
        <f t="shared" si="262"/>
        <v>Стенокардия (кроме нестабильной), хроническая ишемическая болезнь сердца (уровень 1)</v>
      </c>
      <c r="G962" s="39">
        <v>500</v>
      </c>
      <c r="H962" s="39">
        <v>130</v>
      </c>
      <c r="I962" s="25">
        <f t="shared" si="272"/>
        <v>630</v>
      </c>
      <c r="J962" s="23">
        <f t="shared" si="263"/>
        <v>0.78</v>
      </c>
      <c r="K962" s="149">
        <f t="shared" si="264"/>
        <v>1</v>
      </c>
      <c r="L962" s="93">
        <f t="shared" si="265"/>
        <v>13969.02</v>
      </c>
      <c r="M962" s="93">
        <f t="shared" si="266"/>
        <v>6984510</v>
      </c>
      <c r="N962" s="93">
        <f t="shared" si="267"/>
        <v>1815972.6</v>
      </c>
      <c r="O962" s="93">
        <f t="shared" si="268"/>
        <v>8800482.5999999996</v>
      </c>
      <c r="P962" s="23" t="str">
        <f t="shared" si="269"/>
        <v>Терапия</v>
      </c>
      <c r="Q962" s="23">
        <f t="shared" si="270"/>
        <v>0.77</v>
      </c>
      <c r="R962" s="114" t="s">
        <v>166</v>
      </c>
      <c r="S962" s="23">
        <f t="shared" si="271"/>
        <v>491.40000000000003</v>
      </c>
    </row>
    <row r="963" spans="2:19" x14ac:dyDescent="0.25">
      <c r="B963" s="85">
        <v>150012</v>
      </c>
      <c r="C963" s="23" t="str">
        <f t="shared" ref="C963:C1020" si="273">IF(B963&gt;0,VLOOKUP(B963,LPU,2,0),"")</f>
        <v>ГБУЗ "Кировская ЦРБ"</v>
      </c>
      <c r="D963" s="23" t="str">
        <f t="shared" ref="D963:D1020" si="274">IF(E963&gt;0,VLOOKUP(E963,KSG,6,0),"")</f>
        <v>КС</v>
      </c>
      <c r="E963" s="55">
        <v>20171200</v>
      </c>
      <c r="F963" s="23" t="str">
        <f t="shared" ref="F963:F1020" si="275">IF(E963&gt;0,VLOOKUP(E963,KSG,2,0),"")</f>
        <v>Стенокардия (кроме нестабильной), хроническая ишемическая болезнь сердца (уровень 1)</v>
      </c>
      <c r="G963" s="19">
        <v>81</v>
      </c>
      <c r="H963" s="19">
        <v>1</v>
      </c>
      <c r="I963" s="25">
        <f t="shared" si="272"/>
        <v>82</v>
      </c>
      <c r="J963" s="23">
        <f t="shared" ref="J963:J1020" si="276">IF(E963&gt;0,VLOOKUP(E963,KSG,3,0),"")</f>
        <v>0.78</v>
      </c>
      <c r="K963" s="149">
        <f t="shared" ref="K963:K1020" si="277">IF(VLOOKUP(E963,KSG,7,0)=1,IF(D963="КС",VLOOKUP(B963,LPU,3,0),VLOOKUP(B963,LPU,4,0)),1)</f>
        <v>1</v>
      </c>
      <c r="L963" s="93">
        <f t="shared" ref="L963:L1020" si="278">IF(D963="КС",K963*J963*$D$2,K963*J963*$D$3)</f>
        <v>13969.02</v>
      </c>
      <c r="M963" s="93">
        <f t="shared" ref="M963:M1020" si="279">L963*G963</f>
        <v>1131490.6200000001</v>
      </c>
      <c r="N963" s="93">
        <f t="shared" ref="N963:N1020" si="280">L963*H963</f>
        <v>13969.02</v>
      </c>
      <c r="O963" s="93">
        <f t="shared" ref="O963:O1020" si="281">M963+N963</f>
        <v>1145459.6400000001</v>
      </c>
      <c r="P963" s="23" t="str">
        <f t="shared" ref="P963:P1020" si="282">IF(E963&gt;0,VLOOKUP(E963,KSG,4,0),"")</f>
        <v>Терапия</v>
      </c>
      <c r="Q963" s="23">
        <f t="shared" ref="Q963:Q1020" si="283">IF(E963&gt;0,VLOOKUP(E963,KSG,5,0),"")</f>
        <v>0.77</v>
      </c>
      <c r="R963" s="63" t="s">
        <v>309</v>
      </c>
      <c r="S963" s="23">
        <f t="shared" ref="S963:S1020" si="284">I963*J963</f>
        <v>63.96</v>
      </c>
    </row>
    <row r="964" spans="2:19" ht="18.75" x14ac:dyDescent="0.3">
      <c r="B964" s="85">
        <v>150002</v>
      </c>
      <c r="C964" s="23" t="str">
        <f t="shared" si="273"/>
        <v>ГБУЗ "РДКБ"</v>
      </c>
      <c r="D964" s="23" t="str">
        <f t="shared" si="274"/>
        <v>КС</v>
      </c>
      <c r="E964" s="55">
        <v>20171200</v>
      </c>
      <c r="F964" s="23" t="str">
        <f t="shared" si="275"/>
        <v>Стенокардия (кроме нестабильной), хроническая ишемическая болезнь сердца (уровень 1)</v>
      </c>
      <c r="G964" s="45">
        <v>2</v>
      </c>
      <c r="H964" s="45">
        <v>1</v>
      </c>
      <c r="I964" s="25">
        <f t="shared" si="272"/>
        <v>3</v>
      </c>
      <c r="J964" s="23">
        <f t="shared" si="276"/>
        <v>0.78</v>
      </c>
      <c r="K964" s="149">
        <f t="shared" si="277"/>
        <v>1</v>
      </c>
      <c r="L964" s="93">
        <f t="shared" si="278"/>
        <v>13969.02</v>
      </c>
      <c r="M964" s="93">
        <f t="shared" si="279"/>
        <v>27938.04</v>
      </c>
      <c r="N964" s="93">
        <f t="shared" si="280"/>
        <v>13969.02</v>
      </c>
      <c r="O964" s="93">
        <f t="shared" si="281"/>
        <v>41907.06</v>
      </c>
      <c r="P964" s="23" t="str">
        <f t="shared" si="282"/>
        <v>Терапия</v>
      </c>
      <c r="Q964" s="23">
        <f t="shared" si="283"/>
        <v>0.77</v>
      </c>
      <c r="R964" s="63" t="s">
        <v>123</v>
      </c>
      <c r="S964" s="23">
        <f t="shared" si="284"/>
        <v>2.34</v>
      </c>
    </row>
    <row r="965" spans="2:19" x14ac:dyDescent="0.25">
      <c r="B965" s="85">
        <v>150010</v>
      </c>
      <c r="C965" s="23" t="str">
        <f t="shared" si="273"/>
        <v>ГБУЗ "Ирафская ЦРБ"</v>
      </c>
      <c r="D965" s="23" t="str">
        <f t="shared" si="274"/>
        <v>КС</v>
      </c>
      <c r="E965" s="62">
        <v>20171200</v>
      </c>
      <c r="F965" s="23" t="str">
        <f t="shared" si="275"/>
        <v>Стенокардия (кроме нестабильной), хроническая ишемическая болезнь сердца (уровень 1)</v>
      </c>
      <c r="G965" s="19">
        <v>136</v>
      </c>
      <c r="H965" s="19">
        <v>5</v>
      </c>
      <c r="I965" s="25">
        <f t="shared" si="272"/>
        <v>141</v>
      </c>
      <c r="J965" s="23">
        <f t="shared" si="276"/>
        <v>0.78</v>
      </c>
      <c r="K965" s="149">
        <f t="shared" si="277"/>
        <v>1</v>
      </c>
      <c r="L965" s="93">
        <f t="shared" si="278"/>
        <v>13969.02</v>
      </c>
      <c r="M965" s="93">
        <f t="shared" si="279"/>
        <v>1899786.72</v>
      </c>
      <c r="N965" s="93">
        <f t="shared" si="280"/>
        <v>69845.100000000006</v>
      </c>
      <c r="O965" s="93">
        <f t="shared" si="281"/>
        <v>1969631.82</v>
      </c>
      <c r="P965" s="23" t="str">
        <f t="shared" si="282"/>
        <v>Терапия</v>
      </c>
      <c r="Q965" s="23">
        <f t="shared" si="283"/>
        <v>0.77</v>
      </c>
      <c r="R965" s="63" t="s">
        <v>309</v>
      </c>
      <c r="S965" s="23">
        <f t="shared" si="284"/>
        <v>109.98</v>
      </c>
    </row>
    <row r="966" spans="2:19" x14ac:dyDescent="0.25">
      <c r="B966" s="14">
        <v>150007</v>
      </c>
      <c r="C966" s="23" t="str">
        <f t="shared" si="273"/>
        <v>ГБУЗ "Алагирская ЦРБ"</v>
      </c>
      <c r="D966" s="23" t="str">
        <f t="shared" si="274"/>
        <v>КС</v>
      </c>
      <c r="E966" s="62">
        <v>20171200</v>
      </c>
      <c r="F966" s="23" t="str">
        <f t="shared" si="275"/>
        <v>Стенокардия (кроме нестабильной), хроническая ишемическая болезнь сердца (уровень 1)</v>
      </c>
      <c r="G966" s="19">
        <v>270</v>
      </c>
      <c r="H966" s="19">
        <v>37</v>
      </c>
      <c r="I966" s="25">
        <f t="shared" si="272"/>
        <v>307</v>
      </c>
      <c r="J966" s="23">
        <f t="shared" si="276"/>
        <v>0.78</v>
      </c>
      <c r="K966" s="149">
        <f t="shared" si="277"/>
        <v>1</v>
      </c>
      <c r="L966" s="93">
        <f t="shared" si="278"/>
        <v>13969.02</v>
      </c>
      <c r="M966" s="93">
        <f t="shared" si="279"/>
        <v>3771635.4</v>
      </c>
      <c r="N966" s="93">
        <f t="shared" si="280"/>
        <v>516853.74</v>
      </c>
      <c r="O966" s="93">
        <f t="shared" si="281"/>
        <v>4288489.1399999997</v>
      </c>
      <c r="P966" s="23" t="str">
        <f t="shared" si="282"/>
        <v>Терапия</v>
      </c>
      <c r="Q966" s="23">
        <f t="shared" si="283"/>
        <v>0.77</v>
      </c>
      <c r="R966" s="63" t="s">
        <v>309</v>
      </c>
      <c r="S966" s="23">
        <f t="shared" si="284"/>
        <v>239.46</v>
      </c>
    </row>
    <row r="967" spans="2:19" x14ac:dyDescent="0.25">
      <c r="B967" s="14">
        <v>150014</v>
      </c>
      <c r="C967" s="23" t="str">
        <f t="shared" si="273"/>
        <v>ГБУЗ "Правобережная ЦРКБ"</v>
      </c>
      <c r="D967" s="23" t="str">
        <f t="shared" si="274"/>
        <v>КС</v>
      </c>
      <c r="E967" s="62">
        <v>20171200</v>
      </c>
      <c r="F967" s="23" t="str">
        <f t="shared" si="275"/>
        <v>Стенокардия (кроме нестабильной), хроническая ишемическая болезнь сердца (уровень 1)</v>
      </c>
      <c r="G967" s="19">
        <v>53</v>
      </c>
      <c r="H967" s="19">
        <v>2</v>
      </c>
      <c r="I967" s="25">
        <f t="shared" si="272"/>
        <v>55</v>
      </c>
      <c r="J967" s="23">
        <f t="shared" si="276"/>
        <v>0.78</v>
      </c>
      <c r="K967" s="149">
        <f t="shared" si="277"/>
        <v>1</v>
      </c>
      <c r="L967" s="93">
        <f t="shared" si="278"/>
        <v>13969.02</v>
      </c>
      <c r="M967" s="93">
        <f t="shared" si="279"/>
        <v>740358.06</v>
      </c>
      <c r="N967" s="93">
        <f t="shared" si="280"/>
        <v>27938.04</v>
      </c>
      <c r="O967" s="93">
        <f t="shared" si="281"/>
        <v>768296.10000000009</v>
      </c>
      <c r="P967" s="23" t="str">
        <f t="shared" si="282"/>
        <v>Терапия</v>
      </c>
      <c r="Q967" s="23">
        <f t="shared" si="283"/>
        <v>0.77</v>
      </c>
      <c r="R967" s="63" t="s">
        <v>166</v>
      </c>
      <c r="S967" s="23">
        <f t="shared" si="284"/>
        <v>42.9</v>
      </c>
    </row>
    <row r="968" spans="2:19" x14ac:dyDescent="0.25">
      <c r="B968" s="14">
        <v>150014</v>
      </c>
      <c r="C968" s="23" t="str">
        <f t="shared" si="273"/>
        <v>ГБУЗ "Правобережная ЦРКБ"</v>
      </c>
      <c r="D968" s="23" t="str">
        <f t="shared" si="274"/>
        <v>КС</v>
      </c>
      <c r="E968" s="62">
        <v>20171200</v>
      </c>
      <c r="F968" s="23" t="str">
        <f t="shared" si="275"/>
        <v>Стенокардия (кроме нестабильной), хроническая ишемическая болезнь сердца (уровень 1)</v>
      </c>
      <c r="G968" s="19">
        <v>0</v>
      </c>
      <c r="H968" s="19">
        <v>0</v>
      </c>
      <c r="I968" s="25">
        <f t="shared" si="272"/>
        <v>0</v>
      </c>
      <c r="J968" s="23">
        <f t="shared" si="276"/>
        <v>0.78</v>
      </c>
      <c r="K968" s="149">
        <f t="shared" si="277"/>
        <v>1</v>
      </c>
      <c r="L968" s="93">
        <f t="shared" si="278"/>
        <v>13969.02</v>
      </c>
      <c r="M968" s="93">
        <f t="shared" si="279"/>
        <v>0</v>
      </c>
      <c r="N968" s="93">
        <f t="shared" si="280"/>
        <v>0</v>
      </c>
      <c r="O968" s="93">
        <f t="shared" si="281"/>
        <v>0</v>
      </c>
      <c r="P968" s="23" t="str">
        <f t="shared" si="282"/>
        <v>Терапия</v>
      </c>
      <c r="Q968" s="23">
        <f t="shared" si="283"/>
        <v>0.77</v>
      </c>
      <c r="R968" s="63" t="s">
        <v>309</v>
      </c>
      <c r="S968" s="23">
        <f t="shared" si="284"/>
        <v>0</v>
      </c>
    </row>
    <row r="969" spans="2:19" x14ac:dyDescent="0.25">
      <c r="B969" s="14">
        <v>150014</v>
      </c>
      <c r="C969" s="23" t="str">
        <f t="shared" si="273"/>
        <v>ГБУЗ "Правобережная ЦРКБ"</v>
      </c>
      <c r="D969" s="23" t="str">
        <f t="shared" si="274"/>
        <v>КС</v>
      </c>
      <c r="E969" s="62">
        <v>20171200</v>
      </c>
      <c r="F969" s="23" t="str">
        <f t="shared" si="275"/>
        <v>Стенокардия (кроме нестабильной), хроническая ишемическая болезнь сердца (уровень 1)</v>
      </c>
      <c r="G969" s="19">
        <v>258</v>
      </c>
      <c r="H969" s="19">
        <v>12</v>
      </c>
      <c r="I969" s="25">
        <f t="shared" si="272"/>
        <v>270</v>
      </c>
      <c r="J969" s="23">
        <f t="shared" si="276"/>
        <v>0.78</v>
      </c>
      <c r="K969" s="149">
        <f t="shared" si="277"/>
        <v>1</v>
      </c>
      <c r="L969" s="93">
        <f t="shared" si="278"/>
        <v>13969.02</v>
      </c>
      <c r="M969" s="93">
        <f t="shared" si="279"/>
        <v>3604007.16</v>
      </c>
      <c r="N969" s="93">
        <f t="shared" si="280"/>
        <v>167628.24</v>
      </c>
      <c r="O969" s="93">
        <f t="shared" si="281"/>
        <v>3771635.4000000004</v>
      </c>
      <c r="P969" s="23" t="str">
        <f t="shared" si="282"/>
        <v>Терапия</v>
      </c>
      <c r="Q969" s="23">
        <f t="shared" si="283"/>
        <v>0.77</v>
      </c>
      <c r="R969" s="63" t="s">
        <v>309</v>
      </c>
      <c r="S969" s="23">
        <f t="shared" si="284"/>
        <v>210.6</v>
      </c>
    </row>
    <row r="970" spans="2:19" x14ac:dyDescent="0.25">
      <c r="B970" s="85">
        <v>150012</v>
      </c>
      <c r="C970" s="23" t="str">
        <f t="shared" si="273"/>
        <v>ГБУЗ "Кировская ЦРБ"</v>
      </c>
      <c r="D970" s="23" t="str">
        <f t="shared" si="274"/>
        <v>КС</v>
      </c>
      <c r="E970" s="55">
        <v>20171201</v>
      </c>
      <c r="F970" s="23" t="str">
        <f t="shared" si="275"/>
        <v>Стенокардия (кроме нестабильной), хроническая ишемическая болезнь сердца (уровень 2)</v>
      </c>
      <c r="G970" s="19">
        <v>5</v>
      </c>
      <c r="H970" s="19">
        <v>1</v>
      </c>
      <c r="I970" s="25">
        <f t="shared" si="272"/>
        <v>6</v>
      </c>
      <c r="J970" s="23">
        <f t="shared" si="276"/>
        <v>2.38</v>
      </c>
      <c r="K970" s="149">
        <f t="shared" si="277"/>
        <v>0.875</v>
      </c>
      <c r="L970" s="93">
        <f t="shared" si="278"/>
        <v>37295.4925</v>
      </c>
      <c r="M970" s="93">
        <f t="shared" si="279"/>
        <v>186477.46249999999</v>
      </c>
      <c r="N970" s="93">
        <f t="shared" si="280"/>
        <v>37295.4925</v>
      </c>
      <c r="O970" s="93">
        <f t="shared" si="281"/>
        <v>223772.95499999999</v>
      </c>
      <c r="P970" s="23" t="str">
        <f t="shared" si="282"/>
        <v>Терапия</v>
      </c>
      <c r="Q970" s="23">
        <f t="shared" si="283"/>
        <v>0.77</v>
      </c>
      <c r="R970" s="63" t="s">
        <v>309</v>
      </c>
      <c r="S970" s="23">
        <f t="shared" si="284"/>
        <v>14.28</v>
      </c>
    </row>
    <row r="971" spans="2:19" x14ac:dyDescent="0.25">
      <c r="B971" s="14">
        <v>150014</v>
      </c>
      <c r="C971" s="23" t="str">
        <f t="shared" si="273"/>
        <v>ГБУЗ "Правобережная ЦРКБ"</v>
      </c>
      <c r="D971" s="23" t="str">
        <f t="shared" si="274"/>
        <v>КС</v>
      </c>
      <c r="E971" s="62">
        <v>20171201</v>
      </c>
      <c r="F971" s="23" t="str">
        <f t="shared" si="275"/>
        <v>Стенокардия (кроме нестабильной), хроническая ишемическая болезнь сердца (уровень 2)</v>
      </c>
      <c r="G971" s="19">
        <v>143</v>
      </c>
      <c r="H971" s="19">
        <v>7</v>
      </c>
      <c r="I971" s="25">
        <f t="shared" si="272"/>
        <v>150</v>
      </c>
      <c r="J971" s="23">
        <f t="shared" si="276"/>
        <v>2.38</v>
      </c>
      <c r="K971" s="149">
        <f t="shared" si="277"/>
        <v>0.95099999999999996</v>
      </c>
      <c r="L971" s="93">
        <f t="shared" si="278"/>
        <v>40534.872419999992</v>
      </c>
      <c r="M971" s="93">
        <f t="shared" si="279"/>
        <v>5796486.7560599986</v>
      </c>
      <c r="N971" s="93">
        <f t="shared" si="280"/>
        <v>283744.10693999997</v>
      </c>
      <c r="O971" s="93">
        <f t="shared" si="281"/>
        <v>6080230.862999999</v>
      </c>
      <c r="P971" s="23" t="str">
        <f t="shared" si="282"/>
        <v>Терапия</v>
      </c>
      <c r="Q971" s="23">
        <f t="shared" si="283"/>
        <v>0.77</v>
      </c>
      <c r="R971" s="63" t="s">
        <v>166</v>
      </c>
      <c r="S971" s="23">
        <f t="shared" si="284"/>
        <v>357</v>
      </c>
    </row>
    <row r="972" spans="2:19" x14ac:dyDescent="0.25">
      <c r="B972" s="85">
        <v>150013</v>
      </c>
      <c r="C972" s="23" t="str">
        <f t="shared" si="273"/>
        <v>НУЗ "Узловая больница на ст. Владикавказ ОАО "РЖД"</v>
      </c>
      <c r="D972" s="23" t="str">
        <f t="shared" si="274"/>
        <v>КС</v>
      </c>
      <c r="E972" s="55">
        <v>20171202</v>
      </c>
      <c r="F972" s="23" t="str">
        <f t="shared" si="275"/>
        <v>Другие болезни сердца (уровень 1)</v>
      </c>
      <c r="G972" s="19">
        <v>11</v>
      </c>
      <c r="H972" s="19">
        <v>4</v>
      </c>
      <c r="I972" s="25">
        <f t="shared" si="272"/>
        <v>15</v>
      </c>
      <c r="J972" s="23">
        <f t="shared" si="276"/>
        <v>0.78</v>
      </c>
      <c r="K972" s="149">
        <f t="shared" si="277"/>
        <v>0.88</v>
      </c>
      <c r="L972" s="93">
        <f t="shared" si="278"/>
        <v>12292.7376</v>
      </c>
      <c r="M972" s="93">
        <f t="shared" si="279"/>
        <v>135220.11360000001</v>
      </c>
      <c r="N972" s="93">
        <f t="shared" si="280"/>
        <v>49170.950400000002</v>
      </c>
      <c r="O972" s="93">
        <f t="shared" si="281"/>
        <v>184391.06400000001</v>
      </c>
      <c r="P972" s="23" t="str">
        <f t="shared" si="282"/>
        <v>Терапия</v>
      </c>
      <c r="Q972" s="23">
        <f t="shared" si="283"/>
        <v>0.77</v>
      </c>
      <c r="R972" s="63" t="s">
        <v>309</v>
      </c>
      <c r="S972" s="23">
        <f t="shared" si="284"/>
        <v>11.700000000000001</v>
      </c>
    </row>
    <row r="973" spans="2:19" x14ac:dyDescent="0.25">
      <c r="B973" s="85">
        <v>150009</v>
      </c>
      <c r="C973" s="23" t="str">
        <f t="shared" si="273"/>
        <v>ГБУЗ "Ардонская ЦРБ"</v>
      </c>
      <c r="D973" s="23" t="str">
        <f t="shared" si="274"/>
        <v>КС</v>
      </c>
      <c r="E973" s="55">
        <v>20171202</v>
      </c>
      <c r="F973" s="23" t="str">
        <f t="shared" si="275"/>
        <v>Другие болезни сердца (уровень 1)</v>
      </c>
      <c r="G973" s="19">
        <v>25</v>
      </c>
      <c r="H973" s="19">
        <v>5</v>
      </c>
      <c r="I973" s="25">
        <f t="shared" si="272"/>
        <v>30</v>
      </c>
      <c r="J973" s="23">
        <f t="shared" si="276"/>
        <v>0.78</v>
      </c>
      <c r="K973" s="149">
        <f t="shared" si="277"/>
        <v>0.95099999999999996</v>
      </c>
      <c r="L973" s="93">
        <f t="shared" si="278"/>
        <v>13284.53802</v>
      </c>
      <c r="M973" s="93">
        <f t="shared" si="279"/>
        <v>332113.45049999998</v>
      </c>
      <c r="N973" s="93">
        <f t="shared" si="280"/>
        <v>66422.690100000007</v>
      </c>
      <c r="O973" s="93">
        <f t="shared" si="281"/>
        <v>398536.14059999998</v>
      </c>
      <c r="P973" s="23" t="str">
        <f t="shared" si="282"/>
        <v>Терапия</v>
      </c>
      <c r="Q973" s="23">
        <f t="shared" si="283"/>
        <v>0.77</v>
      </c>
      <c r="R973" s="63" t="s">
        <v>309</v>
      </c>
      <c r="S973" s="23">
        <f t="shared" si="284"/>
        <v>23.400000000000002</v>
      </c>
    </row>
    <row r="974" spans="2:19" x14ac:dyDescent="0.25">
      <c r="B974" s="85">
        <v>150003</v>
      </c>
      <c r="C974" s="23" t="str">
        <f t="shared" si="273"/>
        <v>ГБУЗ "КБСП"</v>
      </c>
      <c r="D974" s="23" t="str">
        <f t="shared" si="274"/>
        <v>КС</v>
      </c>
      <c r="E974" s="87">
        <v>20171202</v>
      </c>
      <c r="F974" s="23" t="str">
        <f t="shared" si="275"/>
        <v>Другие болезни сердца (уровень 1)</v>
      </c>
      <c r="G974" s="19">
        <v>7</v>
      </c>
      <c r="H974" s="19">
        <v>3</v>
      </c>
      <c r="I974" s="25">
        <f t="shared" si="272"/>
        <v>10</v>
      </c>
      <c r="J974" s="23">
        <f t="shared" si="276"/>
        <v>0.78</v>
      </c>
      <c r="K974" s="149">
        <f t="shared" si="277"/>
        <v>1.4</v>
      </c>
      <c r="L974" s="93">
        <f t="shared" si="278"/>
        <v>19556.627999999997</v>
      </c>
      <c r="M974" s="93">
        <f t="shared" si="279"/>
        <v>136896.39599999998</v>
      </c>
      <c r="N974" s="93">
        <f t="shared" si="280"/>
        <v>58669.883999999991</v>
      </c>
      <c r="O974" s="93">
        <f t="shared" si="281"/>
        <v>195566.27999999997</v>
      </c>
      <c r="P974" s="23" t="str">
        <f t="shared" si="282"/>
        <v>Терапия</v>
      </c>
      <c r="Q974" s="23">
        <f t="shared" si="283"/>
        <v>0.77</v>
      </c>
      <c r="R974" s="63" t="s">
        <v>309</v>
      </c>
      <c r="S974" s="23">
        <f t="shared" si="284"/>
        <v>7.8000000000000007</v>
      </c>
    </row>
    <row r="975" spans="2:19" x14ac:dyDescent="0.25">
      <c r="B975" s="85">
        <v>150112</v>
      </c>
      <c r="C975" s="23" t="str">
        <f t="shared" si="273"/>
        <v>ГБУЗ "Моздокская ЦРБ"</v>
      </c>
      <c r="D975" s="23" t="str">
        <f t="shared" si="274"/>
        <v>КС</v>
      </c>
      <c r="E975" s="55">
        <v>20171202</v>
      </c>
      <c r="F975" s="23" t="str">
        <f t="shared" si="275"/>
        <v>Другие болезни сердца (уровень 1)</v>
      </c>
      <c r="G975" s="19">
        <v>10</v>
      </c>
      <c r="H975" s="19"/>
      <c r="I975" s="25">
        <f t="shared" si="272"/>
        <v>10</v>
      </c>
      <c r="J975" s="23">
        <f t="shared" si="276"/>
        <v>0.78</v>
      </c>
      <c r="K975" s="149">
        <f t="shared" si="277"/>
        <v>0.88</v>
      </c>
      <c r="L975" s="93">
        <f t="shared" si="278"/>
        <v>12292.7376</v>
      </c>
      <c r="M975" s="93">
        <f t="shared" si="279"/>
        <v>122927.376</v>
      </c>
      <c r="N975" s="93">
        <f t="shared" si="280"/>
        <v>0</v>
      </c>
      <c r="O975" s="93">
        <f t="shared" si="281"/>
        <v>122927.376</v>
      </c>
      <c r="P975" s="23" t="str">
        <f t="shared" si="282"/>
        <v>Терапия</v>
      </c>
      <c r="Q975" s="23">
        <f t="shared" si="283"/>
        <v>0.77</v>
      </c>
      <c r="R975" s="63" t="s">
        <v>166</v>
      </c>
      <c r="S975" s="23">
        <f t="shared" si="284"/>
        <v>7.8000000000000007</v>
      </c>
    </row>
    <row r="976" spans="2:19" x14ac:dyDescent="0.25">
      <c r="B976" s="85">
        <v>150112</v>
      </c>
      <c r="C976" s="23" t="str">
        <f t="shared" si="273"/>
        <v>ГБУЗ "Моздокская ЦРБ"</v>
      </c>
      <c r="D976" s="23" t="str">
        <f t="shared" si="274"/>
        <v>КС</v>
      </c>
      <c r="E976" s="55">
        <v>20171202</v>
      </c>
      <c r="F976" s="23" t="str">
        <f t="shared" si="275"/>
        <v>Другие болезни сердца (уровень 1)</v>
      </c>
      <c r="G976" s="19">
        <v>5</v>
      </c>
      <c r="H976" s="19"/>
      <c r="I976" s="25">
        <f t="shared" si="272"/>
        <v>5</v>
      </c>
      <c r="J976" s="23">
        <f t="shared" si="276"/>
        <v>0.78</v>
      </c>
      <c r="K976" s="149">
        <f t="shared" si="277"/>
        <v>0.88</v>
      </c>
      <c r="L976" s="93">
        <f t="shared" si="278"/>
        <v>12292.7376</v>
      </c>
      <c r="M976" s="93">
        <f t="shared" si="279"/>
        <v>61463.688000000002</v>
      </c>
      <c r="N976" s="93">
        <f t="shared" si="280"/>
        <v>0</v>
      </c>
      <c r="O976" s="93">
        <f t="shared" si="281"/>
        <v>61463.688000000002</v>
      </c>
      <c r="P976" s="23" t="str">
        <f t="shared" si="282"/>
        <v>Терапия</v>
      </c>
      <c r="Q976" s="23">
        <f t="shared" si="283"/>
        <v>0.77</v>
      </c>
      <c r="R976" s="63" t="s">
        <v>178</v>
      </c>
      <c r="S976" s="23">
        <f t="shared" si="284"/>
        <v>3.9000000000000004</v>
      </c>
    </row>
    <row r="977" spans="2:19" x14ac:dyDescent="0.25">
      <c r="B977" s="85">
        <v>150001</v>
      </c>
      <c r="C977" s="23" t="str">
        <f t="shared" si="273"/>
        <v>ГБУЗ "РКБ"</v>
      </c>
      <c r="D977" s="23" t="str">
        <f t="shared" si="274"/>
        <v>КС</v>
      </c>
      <c r="E977" s="55">
        <v>20171202</v>
      </c>
      <c r="F977" s="23" t="str">
        <f t="shared" si="275"/>
        <v>Другие болезни сердца (уровень 1)</v>
      </c>
      <c r="G977" s="19">
        <v>39</v>
      </c>
      <c r="H977" s="19">
        <v>11</v>
      </c>
      <c r="I977" s="25">
        <f t="shared" si="272"/>
        <v>50</v>
      </c>
      <c r="J977" s="23">
        <f t="shared" si="276"/>
        <v>0.78</v>
      </c>
      <c r="K977" s="149">
        <f t="shared" si="277"/>
        <v>1</v>
      </c>
      <c r="L977" s="93">
        <f t="shared" si="278"/>
        <v>13969.02</v>
      </c>
      <c r="M977" s="93">
        <f t="shared" si="279"/>
        <v>544791.78</v>
      </c>
      <c r="N977" s="93">
        <f t="shared" si="280"/>
        <v>153659.22</v>
      </c>
      <c r="O977" s="93">
        <f t="shared" si="281"/>
        <v>698451</v>
      </c>
      <c r="P977" s="23" t="str">
        <f t="shared" si="282"/>
        <v>Терапия</v>
      </c>
      <c r="Q977" s="23">
        <f t="shared" si="283"/>
        <v>0.77</v>
      </c>
      <c r="R977" s="63" t="s">
        <v>166</v>
      </c>
      <c r="S977" s="23">
        <f t="shared" si="284"/>
        <v>39</v>
      </c>
    </row>
    <row r="978" spans="2:19" x14ac:dyDescent="0.25">
      <c r="B978" s="85">
        <v>150015</v>
      </c>
      <c r="C978" s="23" t="str">
        <f t="shared" si="273"/>
        <v>ФГБОУ ВО  СОГМА МЗ</v>
      </c>
      <c r="D978" s="23" t="str">
        <f t="shared" si="274"/>
        <v>КС</v>
      </c>
      <c r="E978" s="41">
        <v>20171202</v>
      </c>
      <c r="F978" s="23" t="str">
        <f t="shared" si="275"/>
        <v>Другие болезни сердца (уровень 1)</v>
      </c>
      <c r="G978" s="39">
        <v>80</v>
      </c>
      <c r="H978" s="39">
        <v>20</v>
      </c>
      <c r="I978" s="25">
        <f t="shared" si="272"/>
        <v>100</v>
      </c>
      <c r="J978" s="23">
        <f t="shared" si="276"/>
        <v>0.78</v>
      </c>
      <c r="K978" s="149">
        <f t="shared" si="277"/>
        <v>1.4</v>
      </c>
      <c r="L978" s="93">
        <f t="shared" si="278"/>
        <v>19556.627999999997</v>
      </c>
      <c r="M978" s="93">
        <f t="shared" si="279"/>
        <v>1564530.2399999998</v>
      </c>
      <c r="N978" s="93">
        <f t="shared" si="280"/>
        <v>391132.55999999994</v>
      </c>
      <c r="O978" s="93">
        <f t="shared" si="281"/>
        <v>1955662.7999999998</v>
      </c>
      <c r="P978" s="23" t="str">
        <f t="shared" si="282"/>
        <v>Терапия</v>
      </c>
      <c r="Q978" s="23">
        <f t="shared" si="283"/>
        <v>0.77</v>
      </c>
      <c r="R978" s="114" t="s">
        <v>309</v>
      </c>
      <c r="S978" s="23">
        <f t="shared" si="284"/>
        <v>78</v>
      </c>
    </row>
    <row r="979" spans="2:19" x14ac:dyDescent="0.25">
      <c r="B979" s="85">
        <v>150015</v>
      </c>
      <c r="C979" s="23" t="str">
        <f t="shared" si="273"/>
        <v>ФГБОУ ВО  СОГМА МЗ</v>
      </c>
      <c r="D979" s="23" t="str">
        <f t="shared" si="274"/>
        <v>КС</v>
      </c>
      <c r="E979" s="41">
        <v>20171202</v>
      </c>
      <c r="F979" s="23" t="str">
        <f t="shared" si="275"/>
        <v>Другие болезни сердца (уровень 1)</v>
      </c>
      <c r="G979" s="39">
        <v>80</v>
      </c>
      <c r="H979" s="39">
        <v>20</v>
      </c>
      <c r="I979" s="25">
        <f t="shared" si="272"/>
        <v>100</v>
      </c>
      <c r="J979" s="23">
        <f t="shared" si="276"/>
        <v>0.78</v>
      </c>
      <c r="K979" s="149">
        <f t="shared" si="277"/>
        <v>1.4</v>
      </c>
      <c r="L979" s="93">
        <f t="shared" si="278"/>
        <v>19556.627999999997</v>
      </c>
      <c r="M979" s="93">
        <f t="shared" si="279"/>
        <v>1564530.2399999998</v>
      </c>
      <c r="N979" s="93">
        <f t="shared" si="280"/>
        <v>391132.55999999994</v>
      </c>
      <c r="O979" s="93">
        <f t="shared" si="281"/>
        <v>1955662.7999999998</v>
      </c>
      <c r="P979" s="23" t="str">
        <f t="shared" si="282"/>
        <v>Терапия</v>
      </c>
      <c r="Q979" s="23">
        <f t="shared" si="283"/>
        <v>0.77</v>
      </c>
      <c r="R979" s="114" t="s">
        <v>166</v>
      </c>
      <c r="S979" s="23">
        <f t="shared" si="284"/>
        <v>78</v>
      </c>
    </row>
    <row r="980" spans="2:19" x14ac:dyDescent="0.25">
      <c r="B980" s="85">
        <v>150012</v>
      </c>
      <c r="C980" s="23" t="str">
        <f t="shared" si="273"/>
        <v>ГБУЗ "Кировская ЦРБ"</v>
      </c>
      <c r="D980" s="23" t="str">
        <f t="shared" si="274"/>
        <v>КС</v>
      </c>
      <c r="E980" s="55">
        <v>20171202</v>
      </c>
      <c r="F980" s="23" t="str">
        <f t="shared" si="275"/>
        <v>Другие болезни сердца (уровень 1)</v>
      </c>
      <c r="G980" s="19">
        <v>4</v>
      </c>
      <c r="H980" s="19"/>
      <c r="I980" s="25">
        <f t="shared" si="272"/>
        <v>4</v>
      </c>
      <c r="J980" s="23">
        <f t="shared" si="276"/>
        <v>0.78</v>
      </c>
      <c r="K980" s="149">
        <f t="shared" si="277"/>
        <v>0.875</v>
      </c>
      <c r="L980" s="93">
        <f t="shared" si="278"/>
        <v>12222.8925</v>
      </c>
      <c r="M980" s="93">
        <f t="shared" si="279"/>
        <v>48891.57</v>
      </c>
      <c r="N980" s="93">
        <f t="shared" si="280"/>
        <v>0</v>
      </c>
      <c r="O980" s="93">
        <f t="shared" si="281"/>
        <v>48891.57</v>
      </c>
      <c r="P980" s="23" t="str">
        <f t="shared" si="282"/>
        <v>Терапия</v>
      </c>
      <c r="Q980" s="23">
        <f t="shared" si="283"/>
        <v>0.77</v>
      </c>
      <c r="R980" s="63" t="s">
        <v>309</v>
      </c>
      <c r="S980" s="23">
        <f t="shared" si="284"/>
        <v>3.12</v>
      </c>
    </row>
    <row r="981" spans="2:19" ht="18.75" x14ac:dyDescent="0.3">
      <c r="B981" s="85">
        <v>150002</v>
      </c>
      <c r="C981" s="23" t="str">
        <f t="shared" si="273"/>
        <v>ГБУЗ "РДКБ"</v>
      </c>
      <c r="D981" s="23" t="str">
        <f t="shared" si="274"/>
        <v>КС</v>
      </c>
      <c r="E981" s="55">
        <v>20171202</v>
      </c>
      <c r="F981" s="23" t="str">
        <f t="shared" si="275"/>
        <v>Другие болезни сердца (уровень 1)</v>
      </c>
      <c r="G981" s="45">
        <v>250</v>
      </c>
      <c r="H981" s="45">
        <v>40</v>
      </c>
      <c r="I981" s="25">
        <f t="shared" si="272"/>
        <v>290</v>
      </c>
      <c r="J981" s="23">
        <f t="shared" si="276"/>
        <v>0.78</v>
      </c>
      <c r="K981" s="149">
        <f t="shared" si="277"/>
        <v>1</v>
      </c>
      <c r="L981" s="93">
        <f t="shared" si="278"/>
        <v>13969.02</v>
      </c>
      <c r="M981" s="93">
        <f t="shared" si="279"/>
        <v>3492255</v>
      </c>
      <c r="N981" s="93">
        <f t="shared" si="280"/>
        <v>558760.80000000005</v>
      </c>
      <c r="O981" s="93">
        <f t="shared" si="281"/>
        <v>4051015.8</v>
      </c>
      <c r="P981" s="23" t="str">
        <f t="shared" si="282"/>
        <v>Терапия</v>
      </c>
      <c r="Q981" s="23">
        <f t="shared" si="283"/>
        <v>0.77</v>
      </c>
      <c r="R981" s="63" t="s">
        <v>123</v>
      </c>
      <c r="S981" s="23">
        <f t="shared" si="284"/>
        <v>226.20000000000002</v>
      </c>
    </row>
    <row r="982" spans="2:19" x14ac:dyDescent="0.25">
      <c r="B982" s="14">
        <v>150007</v>
      </c>
      <c r="C982" s="23" t="str">
        <f t="shared" si="273"/>
        <v>ГБУЗ "Алагирская ЦРБ"</v>
      </c>
      <c r="D982" s="23" t="str">
        <f t="shared" si="274"/>
        <v>КС</v>
      </c>
      <c r="E982" s="62">
        <v>20171202</v>
      </c>
      <c r="F982" s="23" t="str">
        <f t="shared" si="275"/>
        <v>Другие болезни сердца (уровень 1)</v>
      </c>
      <c r="G982" s="19">
        <v>150</v>
      </c>
      <c r="H982" s="19">
        <v>10</v>
      </c>
      <c r="I982" s="25">
        <f t="shared" si="272"/>
        <v>160</v>
      </c>
      <c r="J982" s="23">
        <f t="shared" si="276"/>
        <v>0.78</v>
      </c>
      <c r="K982" s="149">
        <f t="shared" si="277"/>
        <v>0.875</v>
      </c>
      <c r="L982" s="93">
        <f t="shared" si="278"/>
        <v>12222.8925</v>
      </c>
      <c r="M982" s="93">
        <f t="shared" si="279"/>
        <v>1833433.875</v>
      </c>
      <c r="N982" s="93">
        <f t="shared" si="280"/>
        <v>122228.925</v>
      </c>
      <c r="O982" s="93">
        <f t="shared" si="281"/>
        <v>1955662.8</v>
      </c>
      <c r="P982" s="23" t="str">
        <f t="shared" si="282"/>
        <v>Терапия</v>
      </c>
      <c r="Q982" s="23">
        <f t="shared" si="283"/>
        <v>0.77</v>
      </c>
      <c r="R982" s="63" t="s">
        <v>309</v>
      </c>
      <c r="S982" s="23">
        <f t="shared" si="284"/>
        <v>124.80000000000001</v>
      </c>
    </row>
    <row r="983" spans="2:19" x14ac:dyDescent="0.25">
      <c r="B983" s="14">
        <v>150014</v>
      </c>
      <c r="C983" s="23" t="str">
        <f t="shared" si="273"/>
        <v>ГБУЗ "Правобережная ЦРКБ"</v>
      </c>
      <c r="D983" s="23" t="str">
        <f t="shared" si="274"/>
        <v>КС</v>
      </c>
      <c r="E983" s="62">
        <v>20171202</v>
      </c>
      <c r="F983" s="23" t="str">
        <f t="shared" si="275"/>
        <v>Другие болезни сердца (уровень 1)</v>
      </c>
      <c r="G983" s="19">
        <v>22</v>
      </c>
      <c r="H983" s="19">
        <v>8</v>
      </c>
      <c r="I983" s="25">
        <f t="shared" si="272"/>
        <v>30</v>
      </c>
      <c r="J983" s="23">
        <f t="shared" si="276"/>
        <v>0.78</v>
      </c>
      <c r="K983" s="149">
        <f t="shared" si="277"/>
        <v>0.95099999999999996</v>
      </c>
      <c r="L983" s="93">
        <f t="shared" si="278"/>
        <v>13284.53802</v>
      </c>
      <c r="M983" s="93">
        <f t="shared" si="279"/>
        <v>292259.83643999998</v>
      </c>
      <c r="N983" s="93">
        <f t="shared" si="280"/>
        <v>106276.30416</v>
      </c>
      <c r="O983" s="93">
        <f t="shared" si="281"/>
        <v>398536.14059999998</v>
      </c>
      <c r="P983" s="23" t="str">
        <f t="shared" si="282"/>
        <v>Терапия</v>
      </c>
      <c r="Q983" s="23">
        <f t="shared" si="283"/>
        <v>0.77</v>
      </c>
      <c r="R983" s="63" t="s">
        <v>309</v>
      </c>
      <c r="S983" s="23">
        <f t="shared" si="284"/>
        <v>23.400000000000002</v>
      </c>
    </row>
    <row r="984" spans="2:19" x14ac:dyDescent="0.25">
      <c r="B984" s="14">
        <v>150014</v>
      </c>
      <c r="C984" s="23" t="str">
        <f t="shared" si="273"/>
        <v>ГБУЗ "Правобережная ЦРКБ"</v>
      </c>
      <c r="D984" s="23" t="str">
        <f t="shared" si="274"/>
        <v>КС</v>
      </c>
      <c r="E984" s="62">
        <v>20171203</v>
      </c>
      <c r="F984" s="23" t="str">
        <f t="shared" si="275"/>
        <v>Другие болезни сердца (уровень 2)</v>
      </c>
      <c r="G984" s="19">
        <v>100</v>
      </c>
      <c r="H984" s="19">
        <v>5</v>
      </c>
      <c r="I984" s="25">
        <f t="shared" si="272"/>
        <v>105</v>
      </c>
      <c r="J984" s="23">
        <f t="shared" si="276"/>
        <v>1.54</v>
      </c>
      <c r="K984" s="149">
        <f t="shared" si="277"/>
        <v>0.95099999999999996</v>
      </c>
      <c r="L984" s="93">
        <f t="shared" si="278"/>
        <v>26228.44686</v>
      </c>
      <c r="M984" s="93">
        <f t="shared" si="279"/>
        <v>2622844.6860000002</v>
      </c>
      <c r="N984" s="93">
        <f t="shared" si="280"/>
        <v>131142.23430000001</v>
      </c>
      <c r="O984" s="93">
        <f t="shared" si="281"/>
        <v>2753986.9203000003</v>
      </c>
      <c r="P984" s="23" t="str">
        <f t="shared" si="282"/>
        <v>Терапия</v>
      </c>
      <c r="Q984" s="23">
        <f t="shared" si="283"/>
        <v>0.77</v>
      </c>
      <c r="R984" s="63" t="s">
        <v>166</v>
      </c>
      <c r="S984" s="23">
        <f t="shared" si="284"/>
        <v>161.70000000000002</v>
      </c>
    </row>
    <row r="985" spans="2:19" x14ac:dyDescent="0.25">
      <c r="B985" s="85">
        <v>150013</v>
      </c>
      <c r="C985" s="23" t="str">
        <f t="shared" si="273"/>
        <v>НУЗ "Узловая больница на ст. Владикавказ ОАО "РЖД"</v>
      </c>
      <c r="D985" s="23" t="str">
        <f t="shared" si="274"/>
        <v>КС</v>
      </c>
      <c r="E985" s="55">
        <v>20171204</v>
      </c>
      <c r="F985" s="23" t="str">
        <f t="shared" si="275"/>
        <v>Бронхит необструктивный, симптомы и признаки, относящиеся к органам дыхания</v>
      </c>
      <c r="G985" s="19">
        <v>14</v>
      </c>
      <c r="H985" s="19">
        <v>6</v>
      </c>
      <c r="I985" s="25">
        <f t="shared" si="272"/>
        <v>20</v>
      </c>
      <c r="J985" s="23">
        <f t="shared" si="276"/>
        <v>0.75</v>
      </c>
      <c r="K985" s="149">
        <f t="shared" si="277"/>
        <v>1</v>
      </c>
      <c r="L985" s="93">
        <f t="shared" si="278"/>
        <v>13431.75</v>
      </c>
      <c r="M985" s="93">
        <f t="shared" si="279"/>
        <v>188044.5</v>
      </c>
      <c r="N985" s="93">
        <f t="shared" si="280"/>
        <v>80590.5</v>
      </c>
      <c r="O985" s="93">
        <f t="shared" si="281"/>
        <v>268635</v>
      </c>
      <c r="P985" s="23" t="str">
        <f t="shared" si="282"/>
        <v>Терапия</v>
      </c>
      <c r="Q985" s="23">
        <f t="shared" si="283"/>
        <v>0.77</v>
      </c>
      <c r="R985" s="63" t="s">
        <v>309</v>
      </c>
      <c r="S985" s="23">
        <f t="shared" si="284"/>
        <v>15</v>
      </c>
    </row>
    <row r="986" spans="2:19" x14ac:dyDescent="0.25">
      <c r="B986" s="85">
        <v>150113</v>
      </c>
      <c r="C986" s="23" t="str">
        <f t="shared" si="273"/>
        <v>ФГКУ "412 ВГ" Минобороны России"</v>
      </c>
      <c r="D986" s="23" t="str">
        <f t="shared" si="274"/>
        <v>КС</v>
      </c>
      <c r="E986" s="55">
        <v>20171204</v>
      </c>
      <c r="F986" s="23" t="str">
        <f t="shared" si="275"/>
        <v>Бронхит необструктивный, симптомы и признаки, относящиеся к органам дыхания</v>
      </c>
      <c r="G986" s="19">
        <v>3</v>
      </c>
      <c r="H986" s="19">
        <v>1</v>
      </c>
      <c r="I986" s="25">
        <f t="shared" si="272"/>
        <v>4</v>
      </c>
      <c r="J986" s="23">
        <f t="shared" si="276"/>
        <v>0.75</v>
      </c>
      <c r="K986" s="149">
        <f t="shared" si="277"/>
        <v>1</v>
      </c>
      <c r="L986" s="93">
        <f t="shared" si="278"/>
        <v>13431.75</v>
      </c>
      <c r="M986" s="93">
        <f t="shared" si="279"/>
        <v>40295.25</v>
      </c>
      <c r="N986" s="93">
        <f t="shared" si="280"/>
        <v>13431.75</v>
      </c>
      <c r="O986" s="93">
        <f t="shared" si="281"/>
        <v>53727</v>
      </c>
      <c r="P986" s="23" t="str">
        <f t="shared" si="282"/>
        <v>Терапия</v>
      </c>
      <c r="Q986" s="23">
        <f t="shared" si="283"/>
        <v>0.77</v>
      </c>
      <c r="R986" s="63" t="s">
        <v>309</v>
      </c>
      <c r="S986" s="23">
        <f t="shared" si="284"/>
        <v>3</v>
      </c>
    </row>
    <row r="987" spans="2:19" x14ac:dyDescent="0.25">
      <c r="B987" s="85">
        <v>150009</v>
      </c>
      <c r="C987" s="23" t="str">
        <f t="shared" si="273"/>
        <v>ГБУЗ "Ардонская ЦРБ"</v>
      </c>
      <c r="D987" s="23" t="str">
        <f t="shared" si="274"/>
        <v>КС</v>
      </c>
      <c r="E987" s="55">
        <v>20171204</v>
      </c>
      <c r="F987" s="23" t="str">
        <f t="shared" si="275"/>
        <v>Бронхит необструктивный, симптомы и признаки, относящиеся к органам дыхания</v>
      </c>
      <c r="G987" s="19">
        <v>47</v>
      </c>
      <c r="H987" s="19">
        <v>8</v>
      </c>
      <c r="I987" s="25">
        <f t="shared" si="272"/>
        <v>55</v>
      </c>
      <c r="J987" s="23">
        <f t="shared" si="276"/>
        <v>0.75</v>
      </c>
      <c r="K987" s="149">
        <f t="shared" si="277"/>
        <v>1</v>
      </c>
      <c r="L987" s="93">
        <f t="shared" si="278"/>
        <v>13431.75</v>
      </c>
      <c r="M987" s="93">
        <f t="shared" si="279"/>
        <v>631292.25</v>
      </c>
      <c r="N987" s="93">
        <f t="shared" si="280"/>
        <v>107454</v>
      </c>
      <c r="O987" s="93">
        <f t="shared" si="281"/>
        <v>738746.25</v>
      </c>
      <c r="P987" s="23" t="str">
        <f t="shared" si="282"/>
        <v>Терапия</v>
      </c>
      <c r="Q987" s="23">
        <f t="shared" si="283"/>
        <v>0.77</v>
      </c>
      <c r="R987" s="63" t="s">
        <v>309</v>
      </c>
      <c r="S987" s="23">
        <f t="shared" si="284"/>
        <v>41.25</v>
      </c>
    </row>
    <row r="988" spans="2:19" x14ac:dyDescent="0.25">
      <c r="B988" s="85">
        <v>150009</v>
      </c>
      <c r="C988" s="23" t="str">
        <f t="shared" si="273"/>
        <v>ГБУЗ "Ардонская ЦРБ"</v>
      </c>
      <c r="D988" s="23" t="str">
        <f t="shared" si="274"/>
        <v>КС</v>
      </c>
      <c r="E988" s="55">
        <v>20171204</v>
      </c>
      <c r="F988" s="23" t="str">
        <f t="shared" si="275"/>
        <v>Бронхит необструктивный, симптомы и признаки, относящиеся к органам дыхания</v>
      </c>
      <c r="G988" s="19">
        <v>116</v>
      </c>
      <c r="H988" s="19">
        <v>4</v>
      </c>
      <c r="I988" s="25">
        <f t="shared" si="272"/>
        <v>120</v>
      </c>
      <c r="J988" s="23">
        <f t="shared" si="276"/>
        <v>0.75</v>
      </c>
      <c r="K988" s="149">
        <f t="shared" si="277"/>
        <v>1</v>
      </c>
      <c r="L988" s="93">
        <f t="shared" si="278"/>
        <v>13431.75</v>
      </c>
      <c r="M988" s="93">
        <f t="shared" si="279"/>
        <v>1558083</v>
      </c>
      <c r="N988" s="93">
        <f t="shared" si="280"/>
        <v>53727</v>
      </c>
      <c r="O988" s="93">
        <f t="shared" si="281"/>
        <v>1611810</v>
      </c>
      <c r="P988" s="23" t="str">
        <f t="shared" si="282"/>
        <v>Терапия</v>
      </c>
      <c r="Q988" s="23">
        <f t="shared" si="283"/>
        <v>0.77</v>
      </c>
      <c r="R988" s="63" t="s">
        <v>277</v>
      </c>
      <c r="S988" s="23">
        <f t="shared" si="284"/>
        <v>90</v>
      </c>
    </row>
    <row r="989" spans="2:19" x14ac:dyDescent="0.25">
      <c r="B989" s="85">
        <v>150003</v>
      </c>
      <c r="C989" s="23" t="str">
        <f t="shared" si="273"/>
        <v>ГБУЗ "КБСП"</v>
      </c>
      <c r="D989" s="23" t="str">
        <f t="shared" si="274"/>
        <v>КС</v>
      </c>
      <c r="E989" s="87">
        <v>20171204</v>
      </c>
      <c r="F989" s="23" t="str">
        <f t="shared" si="275"/>
        <v>Бронхит необструктивный, симптомы и признаки, относящиеся к органам дыхания</v>
      </c>
      <c r="G989" s="19">
        <v>25</v>
      </c>
      <c r="H989" s="19">
        <v>11</v>
      </c>
      <c r="I989" s="25">
        <f t="shared" si="272"/>
        <v>36</v>
      </c>
      <c r="J989" s="23">
        <f t="shared" si="276"/>
        <v>0.75</v>
      </c>
      <c r="K989" s="149">
        <f t="shared" si="277"/>
        <v>1</v>
      </c>
      <c r="L989" s="93">
        <f t="shared" si="278"/>
        <v>13431.75</v>
      </c>
      <c r="M989" s="93">
        <f t="shared" si="279"/>
        <v>335793.75</v>
      </c>
      <c r="N989" s="93">
        <f t="shared" si="280"/>
        <v>147749.25</v>
      </c>
      <c r="O989" s="93">
        <f t="shared" si="281"/>
        <v>483543</v>
      </c>
      <c r="P989" s="23" t="str">
        <f t="shared" si="282"/>
        <v>Терапия</v>
      </c>
      <c r="Q989" s="23">
        <f t="shared" si="283"/>
        <v>0.77</v>
      </c>
      <c r="R989" s="63" t="s">
        <v>309</v>
      </c>
      <c r="S989" s="23">
        <f t="shared" si="284"/>
        <v>27</v>
      </c>
    </row>
    <row r="990" spans="2:19" x14ac:dyDescent="0.25">
      <c r="B990" s="85">
        <v>150112</v>
      </c>
      <c r="C990" s="23" t="str">
        <f t="shared" si="273"/>
        <v>ГБУЗ "Моздокская ЦРБ"</v>
      </c>
      <c r="D990" s="23" t="str">
        <f t="shared" si="274"/>
        <v>КС</v>
      </c>
      <c r="E990" s="55">
        <v>20171204</v>
      </c>
      <c r="F990" s="23" t="str">
        <f t="shared" si="275"/>
        <v>Бронхит необструктивный, симптомы и признаки, относящиеся к органам дыхания</v>
      </c>
      <c r="G990" s="19">
        <v>151</v>
      </c>
      <c r="H990" s="19">
        <v>1</v>
      </c>
      <c r="I990" s="25">
        <f t="shared" si="272"/>
        <v>152</v>
      </c>
      <c r="J990" s="23">
        <f t="shared" si="276"/>
        <v>0.75</v>
      </c>
      <c r="K990" s="149">
        <f t="shared" si="277"/>
        <v>1</v>
      </c>
      <c r="L990" s="93">
        <f t="shared" si="278"/>
        <v>13431.75</v>
      </c>
      <c r="M990" s="93">
        <f t="shared" si="279"/>
        <v>2028194.25</v>
      </c>
      <c r="N990" s="93">
        <f t="shared" si="280"/>
        <v>13431.75</v>
      </c>
      <c r="O990" s="93">
        <f t="shared" si="281"/>
        <v>2041626</v>
      </c>
      <c r="P990" s="23" t="str">
        <f t="shared" si="282"/>
        <v>Терапия</v>
      </c>
      <c r="Q990" s="23">
        <f t="shared" si="283"/>
        <v>0.77</v>
      </c>
      <c r="R990" s="63" t="s">
        <v>309</v>
      </c>
      <c r="S990" s="23">
        <f t="shared" si="284"/>
        <v>114</v>
      </c>
    </row>
    <row r="991" spans="2:19" x14ac:dyDescent="0.25">
      <c r="B991" s="85">
        <v>150112</v>
      </c>
      <c r="C991" s="23" t="str">
        <f t="shared" si="273"/>
        <v>ГБУЗ "Моздокская ЦРБ"</v>
      </c>
      <c r="D991" s="23" t="str">
        <f t="shared" si="274"/>
        <v>КС</v>
      </c>
      <c r="E991" s="55">
        <v>20171204</v>
      </c>
      <c r="F991" s="23" t="str">
        <f t="shared" si="275"/>
        <v>Бронхит необструктивный, симптомы и признаки, относящиеся к органам дыхания</v>
      </c>
      <c r="G991" s="19">
        <v>420</v>
      </c>
      <c r="H991" s="19"/>
      <c r="I991" s="25">
        <f t="shared" si="272"/>
        <v>420</v>
      </c>
      <c r="J991" s="23">
        <f t="shared" si="276"/>
        <v>0.75</v>
      </c>
      <c r="K991" s="149">
        <f t="shared" si="277"/>
        <v>1</v>
      </c>
      <c r="L991" s="93">
        <f t="shared" si="278"/>
        <v>13431.75</v>
      </c>
      <c r="M991" s="93">
        <f t="shared" si="279"/>
        <v>5641335</v>
      </c>
      <c r="N991" s="93">
        <f t="shared" si="280"/>
        <v>0</v>
      </c>
      <c r="O991" s="93">
        <f t="shared" si="281"/>
        <v>5641335</v>
      </c>
      <c r="P991" s="23" t="str">
        <f t="shared" si="282"/>
        <v>Терапия</v>
      </c>
      <c r="Q991" s="23">
        <f t="shared" si="283"/>
        <v>0.77</v>
      </c>
      <c r="R991" s="63" t="s">
        <v>277</v>
      </c>
      <c r="S991" s="23">
        <f t="shared" si="284"/>
        <v>315</v>
      </c>
    </row>
    <row r="992" spans="2:19" ht="15.75" x14ac:dyDescent="0.25">
      <c r="B992" s="85">
        <v>150019</v>
      </c>
      <c r="C992" s="23" t="str">
        <f t="shared" si="273"/>
        <v>ГБУЗ "Дигорская ЦРБ"</v>
      </c>
      <c r="D992" s="23" t="str">
        <f t="shared" si="274"/>
        <v>КС</v>
      </c>
      <c r="E992" s="55">
        <v>20171204</v>
      </c>
      <c r="F992" s="23" t="str">
        <f t="shared" si="275"/>
        <v>Бронхит необструктивный, симптомы и признаки, относящиеся к органам дыхания</v>
      </c>
      <c r="G992" s="38">
        <v>12</v>
      </c>
      <c r="H992" s="38"/>
      <c r="I992" s="25">
        <f t="shared" si="272"/>
        <v>12</v>
      </c>
      <c r="J992" s="23">
        <f t="shared" si="276"/>
        <v>0.75</v>
      </c>
      <c r="K992" s="149">
        <f t="shared" si="277"/>
        <v>1</v>
      </c>
      <c r="L992" s="93">
        <f t="shared" si="278"/>
        <v>13431.75</v>
      </c>
      <c r="M992" s="93">
        <f t="shared" si="279"/>
        <v>161181</v>
      </c>
      <c r="N992" s="93">
        <f t="shared" si="280"/>
        <v>0</v>
      </c>
      <c r="O992" s="93">
        <f t="shared" si="281"/>
        <v>161181</v>
      </c>
      <c r="P992" s="23" t="str">
        <f t="shared" si="282"/>
        <v>Терапия</v>
      </c>
      <c r="Q992" s="23">
        <f t="shared" si="283"/>
        <v>0.77</v>
      </c>
      <c r="R992" s="63" t="s">
        <v>153</v>
      </c>
      <c r="S992" s="23">
        <f t="shared" si="284"/>
        <v>9</v>
      </c>
    </row>
    <row r="993" spans="2:19" ht="15.75" x14ac:dyDescent="0.25">
      <c r="B993" s="85">
        <v>150019</v>
      </c>
      <c r="C993" s="23" t="str">
        <f t="shared" si="273"/>
        <v>ГБУЗ "Дигорская ЦРБ"</v>
      </c>
      <c r="D993" s="23" t="str">
        <f t="shared" si="274"/>
        <v>КС</v>
      </c>
      <c r="E993" s="55">
        <v>20171204</v>
      </c>
      <c r="F993" s="23" t="str">
        <f t="shared" si="275"/>
        <v>Бронхит необструктивный, симптомы и признаки, относящиеся к органам дыхания</v>
      </c>
      <c r="G993" s="38">
        <v>20</v>
      </c>
      <c r="H993" s="38">
        <v>2</v>
      </c>
      <c r="I993" s="25">
        <f t="shared" si="272"/>
        <v>22</v>
      </c>
      <c r="J993" s="23">
        <f t="shared" si="276"/>
        <v>0.75</v>
      </c>
      <c r="K993" s="149">
        <f t="shared" si="277"/>
        <v>1</v>
      </c>
      <c r="L993" s="93">
        <f t="shared" si="278"/>
        <v>13431.75</v>
      </c>
      <c r="M993" s="93">
        <f t="shared" si="279"/>
        <v>268635</v>
      </c>
      <c r="N993" s="93">
        <f t="shared" si="280"/>
        <v>26863.5</v>
      </c>
      <c r="O993" s="93">
        <f t="shared" si="281"/>
        <v>295498.5</v>
      </c>
      <c r="P993" s="23" t="str">
        <f t="shared" si="282"/>
        <v>Терапия</v>
      </c>
      <c r="Q993" s="23">
        <f t="shared" si="283"/>
        <v>0.77</v>
      </c>
      <c r="R993" s="63" t="s">
        <v>277</v>
      </c>
      <c r="S993" s="23">
        <f t="shared" si="284"/>
        <v>16.5</v>
      </c>
    </row>
    <row r="994" spans="2:19" ht="15.75" x14ac:dyDescent="0.25">
      <c r="B994" s="85">
        <v>150019</v>
      </c>
      <c r="C994" s="23" t="str">
        <f t="shared" si="273"/>
        <v>ГБУЗ "Дигорская ЦРБ"</v>
      </c>
      <c r="D994" s="23" t="str">
        <f t="shared" si="274"/>
        <v>КС</v>
      </c>
      <c r="E994" s="55">
        <v>20171204</v>
      </c>
      <c r="F994" s="23" t="str">
        <f t="shared" si="275"/>
        <v>Бронхит необструктивный, симптомы и признаки, относящиеся к органам дыхания</v>
      </c>
      <c r="G994" s="38">
        <v>20</v>
      </c>
      <c r="H994" s="38"/>
      <c r="I994" s="25">
        <f t="shared" si="272"/>
        <v>20</v>
      </c>
      <c r="J994" s="23">
        <f t="shared" si="276"/>
        <v>0.75</v>
      </c>
      <c r="K994" s="149">
        <f t="shared" si="277"/>
        <v>1</v>
      </c>
      <c r="L994" s="93">
        <f t="shared" si="278"/>
        <v>13431.75</v>
      </c>
      <c r="M994" s="93">
        <f t="shared" si="279"/>
        <v>268635</v>
      </c>
      <c r="N994" s="93">
        <f t="shared" si="280"/>
        <v>0</v>
      </c>
      <c r="O994" s="93">
        <f t="shared" si="281"/>
        <v>268635</v>
      </c>
      <c r="P994" s="23" t="str">
        <f t="shared" si="282"/>
        <v>Терапия</v>
      </c>
      <c r="Q994" s="23">
        <f t="shared" si="283"/>
        <v>0.77</v>
      </c>
      <c r="R994" s="63" t="s">
        <v>309</v>
      </c>
      <c r="S994" s="23">
        <f t="shared" si="284"/>
        <v>15</v>
      </c>
    </row>
    <row r="995" spans="2:19" x14ac:dyDescent="0.25">
      <c r="B995" s="85">
        <v>150001</v>
      </c>
      <c r="C995" s="23" t="str">
        <f t="shared" si="273"/>
        <v>ГБУЗ "РКБ"</v>
      </c>
      <c r="D995" s="23" t="str">
        <f t="shared" si="274"/>
        <v>КС</v>
      </c>
      <c r="E995" s="55">
        <v>20171204</v>
      </c>
      <c r="F995" s="23" t="str">
        <f t="shared" si="275"/>
        <v>Бронхит необструктивный, симптомы и признаки, относящиеся к органам дыхания</v>
      </c>
      <c r="G995" s="19">
        <v>23</v>
      </c>
      <c r="H995" s="19">
        <v>7</v>
      </c>
      <c r="I995" s="25">
        <f t="shared" si="272"/>
        <v>30</v>
      </c>
      <c r="J995" s="23">
        <f t="shared" si="276"/>
        <v>0.75</v>
      </c>
      <c r="K995" s="149">
        <f t="shared" si="277"/>
        <v>1</v>
      </c>
      <c r="L995" s="93">
        <f t="shared" si="278"/>
        <v>13431.75</v>
      </c>
      <c r="M995" s="93">
        <f t="shared" si="279"/>
        <v>308930.25</v>
      </c>
      <c r="N995" s="93">
        <f t="shared" si="280"/>
        <v>94022.25</v>
      </c>
      <c r="O995" s="93">
        <f t="shared" si="281"/>
        <v>402952.5</v>
      </c>
      <c r="P995" s="23" t="str">
        <f t="shared" si="282"/>
        <v>Терапия</v>
      </c>
      <c r="Q995" s="23">
        <f t="shared" si="283"/>
        <v>0.77</v>
      </c>
      <c r="R995" s="63" t="s">
        <v>282</v>
      </c>
      <c r="S995" s="23">
        <f t="shared" si="284"/>
        <v>22.5</v>
      </c>
    </row>
    <row r="996" spans="2:19" x14ac:dyDescent="0.25">
      <c r="B996" s="85">
        <v>150012</v>
      </c>
      <c r="C996" s="23" t="str">
        <f t="shared" si="273"/>
        <v>ГБУЗ "Кировская ЦРБ"</v>
      </c>
      <c r="D996" s="23" t="str">
        <f t="shared" si="274"/>
        <v>КС</v>
      </c>
      <c r="E996" s="55">
        <v>20171204</v>
      </c>
      <c r="F996" s="23" t="str">
        <f t="shared" si="275"/>
        <v>Бронхит необструктивный, симптомы и признаки, относящиеся к органам дыхания</v>
      </c>
      <c r="G996" s="19">
        <v>19</v>
      </c>
      <c r="H996" s="19">
        <v>1</v>
      </c>
      <c r="I996" s="25">
        <f t="shared" ref="I996:I1054" si="285">G996+H996</f>
        <v>20</v>
      </c>
      <c r="J996" s="23">
        <f t="shared" si="276"/>
        <v>0.75</v>
      </c>
      <c r="K996" s="149">
        <f t="shared" si="277"/>
        <v>1</v>
      </c>
      <c r="L996" s="93">
        <f t="shared" si="278"/>
        <v>13431.75</v>
      </c>
      <c r="M996" s="93">
        <f t="shared" si="279"/>
        <v>255203.25</v>
      </c>
      <c r="N996" s="93">
        <f t="shared" si="280"/>
        <v>13431.75</v>
      </c>
      <c r="O996" s="93">
        <f t="shared" si="281"/>
        <v>268635</v>
      </c>
      <c r="P996" s="23" t="str">
        <f t="shared" si="282"/>
        <v>Терапия</v>
      </c>
      <c r="Q996" s="23">
        <f t="shared" si="283"/>
        <v>0.77</v>
      </c>
      <c r="R996" s="63" t="s">
        <v>309</v>
      </c>
      <c r="S996" s="23">
        <f t="shared" si="284"/>
        <v>15</v>
      </c>
    </row>
    <row r="997" spans="2:19" x14ac:dyDescent="0.25">
      <c r="B997" s="85">
        <v>150012</v>
      </c>
      <c r="C997" s="23" t="str">
        <f t="shared" si="273"/>
        <v>ГБУЗ "Кировская ЦРБ"</v>
      </c>
      <c r="D997" s="23" t="str">
        <f t="shared" si="274"/>
        <v>КС</v>
      </c>
      <c r="E997" s="55">
        <v>20171204</v>
      </c>
      <c r="F997" s="23" t="str">
        <f t="shared" si="275"/>
        <v>Бронхит необструктивный, симптомы и признаки, относящиеся к органам дыхания</v>
      </c>
      <c r="G997" s="19">
        <v>117</v>
      </c>
      <c r="H997" s="19">
        <v>3</v>
      </c>
      <c r="I997" s="25">
        <f t="shared" si="285"/>
        <v>120</v>
      </c>
      <c r="J997" s="23">
        <f t="shared" si="276"/>
        <v>0.75</v>
      </c>
      <c r="K997" s="149">
        <f t="shared" si="277"/>
        <v>1</v>
      </c>
      <c r="L997" s="93">
        <f t="shared" si="278"/>
        <v>13431.75</v>
      </c>
      <c r="M997" s="93">
        <f t="shared" si="279"/>
        <v>1571514.75</v>
      </c>
      <c r="N997" s="93">
        <f t="shared" si="280"/>
        <v>40295.25</v>
      </c>
      <c r="O997" s="93">
        <f t="shared" si="281"/>
        <v>1611810</v>
      </c>
      <c r="P997" s="23" t="str">
        <f t="shared" si="282"/>
        <v>Терапия</v>
      </c>
      <c r="Q997" s="23">
        <f t="shared" si="283"/>
        <v>0.77</v>
      </c>
      <c r="R997" s="63" t="s">
        <v>277</v>
      </c>
      <c r="S997" s="23">
        <f t="shared" si="284"/>
        <v>90</v>
      </c>
    </row>
    <row r="998" spans="2:19" ht="18.75" x14ac:dyDescent="0.3">
      <c r="B998" s="85">
        <v>150002</v>
      </c>
      <c r="C998" s="23" t="str">
        <f t="shared" si="273"/>
        <v>ГБУЗ "РДКБ"</v>
      </c>
      <c r="D998" s="23" t="str">
        <f t="shared" si="274"/>
        <v>КС</v>
      </c>
      <c r="E998" s="55">
        <v>20171204</v>
      </c>
      <c r="F998" s="23" t="str">
        <f t="shared" si="275"/>
        <v>Бронхит необструктивный, симптомы и признаки, относящиеся к органам дыхания</v>
      </c>
      <c r="G998" s="45">
        <v>235</v>
      </c>
      <c r="H998" s="45">
        <v>167</v>
      </c>
      <c r="I998" s="25">
        <f t="shared" si="285"/>
        <v>402</v>
      </c>
      <c r="J998" s="23">
        <f t="shared" si="276"/>
        <v>0.75</v>
      </c>
      <c r="K998" s="149">
        <f t="shared" si="277"/>
        <v>1</v>
      </c>
      <c r="L998" s="93">
        <f t="shared" si="278"/>
        <v>13431.75</v>
      </c>
      <c r="M998" s="93">
        <f t="shared" si="279"/>
        <v>3156461.25</v>
      </c>
      <c r="N998" s="93">
        <f t="shared" si="280"/>
        <v>2243102.25</v>
      </c>
      <c r="O998" s="93">
        <f t="shared" si="281"/>
        <v>5399563.5</v>
      </c>
      <c r="P998" s="23" t="str">
        <f t="shared" si="282"/>
        <v>Терапия</v>
      </c>
      <c r="Q998" s="23">
        <f t="shared" si="283"/>
        <v>0.77</v>
      </c>
      <c r="R998" s="63" t="s">
        <v>153</v>
      </c>
      <c r="S998" s="23">
        <f t="shared" si="284"/>
        <v>301.5</v>
      </c>
    </row>
    <row r="999" spans="2:19" x14ac:dyDescent="0.25">
      <c r="B999" s="85">
        <v>150010</v>
      </c>
      <c r="C999" s="23" t="str">
        <f t="shared" si="273"/>
        <v>ГБУЗ "Ирафская ЦРБ"</v>
      </c>
      <c r="D999" s="23" t="str">
        <f t="shared" si="274"/>
        <v>КС</v>
      </c>
      <c r="E999" s="62">
        <v>20171204</v>
      </c>
      <c r="F999" s="23" t="str">
        <f t="shared" si="275"/>
        <v>Бронхит необструктивный, симптомы и признаки, относящиеся к органам дыхания</v>
      </c>
      <c r="G999" s="19">
        <v>15</v>
      </c>
      <c r="H999" s="19">
        <v>2</v>
      </c>
      <c r="I999" s="25">
        <f t="shared" si="285"/>
        <v>17</v>
      </c>
      <c r="J999" s="23">
        <f t="shared" si="276"/>
        <v>0.75</v>
      </c>
      <c r="K999" s="149">
        <f t="shared" si="277"/>
        <v>1</v>
      </c>
      <c r="L999" s="93">
        <f t="shared" si="278"/>
        <v>13431.75</v>
      </c>
      <c r="M999" s="93">
        <f t="shared" si="279"/>
        <v>201476.25</v>
      </c>
      <c r="N999" s="93">
        <f t="shared" si="280"/>
        <v>26863.5</v>
      </c>
      <c r="O999" s="93">
        <f t="shared" si="281"/>
        <v>228339.75</v>
      </c>
      <c r="P999" s="23" t="str">
        <f t="shared" si="282"/>
        <v>Терапия</v>
      </c>
      <c r="Q999" s="23">
        <f t="shared" si="283"/>
        <v>0.77</v>
      </c>
      <c r="R999" s="63" t="s">
        <v>309</v>
      </c>
      <c r="S999" s="23">
        <f t="shared" si="284"/>
        <v>12.75</v>
      </c>
    </row>
    <row r="1000" spans="2:19" x14ac:dyDescent="0.25">
      <c r="B1000" s="14">
        <v>150007</v>
      </c>
      <c r="C1000" s="23" t="str">
        <f t="shared" si="273"/>
        <v>ГБУЗ "Алагирская ЦРБ"</v>
      </c>
      <c r="D1000" s="23" t="str">
        <f t="shared" si="274"/>
        <v>КС</v>
      </c>
      <c r="E1000" s="62">
        <v>20171204</v>
      </c>
      <c r="F1000" s="23" t="str">
        <f t="shared" si="275"/>
        <v>Бронхит необструктивный, симптомы и признаки, относящиеся к органам дыхания</v>
      </c>
      <c r="G1000" s="19">
        <v>120</v>
      </c>
      <c r="H1000" s="19">
        <v>15</v>
      </c>
      <c r="I1000" s="25">
        <f t="shared" si="285"/>
        <v>135</v>
      </c>
      <c r="J1000" s="23">
        <f t="shared" si="276"/>
        <v>0.75</v>
      </c>
      <c r="K1000" s="149">
        <f t="shared" si="277"/>
        <v>1</v>
      </c>
      <c r="L1000" s="93">
        <f t="shared" si="278"/>
        <v>13431.75</v>
      </c>
      <c r="M1000" s="93">
        <f t="shared" si="279"/>
        <v>1611810</v>
      </c>
      <c r="N1000" s="93">
        <f t="shared" si="280"/>
        <v>201476.25</v>
      </c>
      <c r="O1000" s="93">
        <f t="shared" si="281"/>
        <v>1813286.25</v>
      </c>
      <c r="P1000" s="23" t="str">
        <f t="shared" si="282"/>
        <v>Терапия</v>
      </c>
      <c r="Q1000" s="23">
        <f t="shared" si="283"/>
        <v>0.77</v>
      </c>
      <c r="R1000" s="63" t="s">
        <v>309</v>
      </c>
      <c r="S1000" s="23">
        <f t="shared" si="284"/>
        <v>101.25</v>
      </c>
    </row>
    <row r="1001" spans="2:19" x14ac:dyDescent="0.25">
      <c r="B1001" s="14">
        <v>150014</v>
      </c>
      <c r="C1001" s="23" t="str">
        <f t="shared" si="273"/>
        <v>ГБУЗ "Правобережная ЦРКБ"</v>
      </c>
      <c r="D1001" s="23" t="str">
        <f t="shared" si="274"/>
        <v>КС</v>
      </c>
      <c r="E1001" s="62">
        <v>20171204</v>
      </c>
      <c r="F1001" s="23" t="str">
        <f t="shared" si="275"/>
        <v>Бронхит необструктивный, симптомы и признаки, относящиеся к органам дыхания</v>
      </c>
      <c r="G1001" s="19">
        <v>143</v>
      </c>
      <c r="H1001" s="19">
        <v>7</v>
      </c>
      <c r="I1001" s="25">
        <f t="shared" si="285"/>
        <v>150</v>
      </c>
      <c r="J1001" s="23">
        <f t="shared" si="276"/>
        <v>0.75</v>
      </c>
      <c r="K1001" s="149">
        <f t="shared" si="277"/>
        <v>1</v>
      </c>
      <c r="L1001" s="93">
        <f t="shared" si="278"/>
        <v>13431.75</v>
      </c>
      <c r="M1001" s="93">
        <f t="shared" si="279"/>
        <v>1920740.25</v>
      </c>
      <c r="N1001" s="93">
        <f t="shared" si="280"/>
        <v>94022.25</v>
      </c>
      <c r="O1001" s="93">
        <f t="shared" si="281"/>
        <v>2014762.5</v>
      </c>
      <c r="P1001" s="23" t="str">
        <f t="shared" si="282"/>
        <v>Терапия</v>
      </c>
      <c r="Q1001" s="23">
        <f t="shared" si="283"/>
        <v>0.77</v>
      </c>
      <c r="R1001" s="63" t="s">
        <v>277</v>
      </c>
      <c r="S1001" s="23">
        <f t="shared" si="284"/>
        <v>112.5</v>
      </c>
    </row>
    <row r="1002" spans="2:19" x14ac:dyDescent="0.25">
      <c r="B1002" s="14">
        <v>150014</v>
      </c>
      <c r="C1002" s="23" t="str">
        <f t="shared" si="273"/>
        <v>ГБУЗ "Правобережная ЦРКБ"</v>
      </c>
      <c r="D1002" s="23" t="str">
        <f t="shared" si="274"/>
        <v>КС</v>
      </c>
      <c r="E1002" s="62">
        <v>20171204</v>
      </c>
      <c r="F1002" s="23" t="str">
        <f t="shared" si="275"/>
        <v>Бронхит необструктивный, симптомы и признаки, относящиеся к органам дыхания</v>
      </c>
      <c r="G1002" s="19">
        <v>19</v>
      </c>
      <c r="H1002" s="19">
        <v>1</v>
      </c>
      <c r="I1002" s="25">
        <f t="shared" si="285"/>
        <v>20</v>
      </c>
      <c r="J1002" s="23">
        <f t="shared" si="276"/>
        <v>0.75</v>
      </c>
      <c r="K1002" s="149">
        <f t="shared" si="277"/>
        <v>1</v>
      </c>
      <c r="L1002" s="93">
        <f t="shared" si="278"/>
        <v>13431.75</v>
      </c>
      <c r="M1002" s="93">
        <f t="shared" si="279"/>
        <v>255203.25</v>
      </c>
      <c r="N1002" s="93">
        <f t="shared" si="280"/>
        <v>13431.75</v>
      </c>
      <c r="O1002" s="93">
        <f t="shared" si="281"/>
        <v>268635</v>
      </c>
      <c r="P1002" s="23" t="str">
        <f t="shared" si="282"/>
        <v>Терапия</v>
      </c>
      <c r="Q1002" s="23">
        <f t="shared" si="283"/>
        <v>0.77</v>
      </c>
      <c r="R1002" s="63" t="s">
        <v>309</v>
      </c>
      <c r="S1002" s="23">
        <f t="shared" si="284"/>
        <v>15</v>
      </c>
    </row>
    <row r="1003" spans="2:19" x14ac:dyDescent="0.25">
      <c r="B1003" s="14">
        <v>150020</v>
      </c>
      <c r="C1003" s="23" t="str">
        <f t="shared" si="273"/>
        <v>ГБУЗ "Республиканский центр пульмонологической помощи" МЗ РСО-А</v>
      </c>
      <c r="D1003" s="23" t="str">
        <f t="shared" si="274"/>
        <v>КС</v>
      </c>
      <c r="E1003" s="18">
        <v>20171204</v>
      </c>
      <c r="F1003" s="23" t="str">
        <f t="shared" si="275"/>
        <v>Бронхит необструктивный, симптомы и признаки, относящиеся к органам дыхания</v>
      </c>
      <c r="G1003" s="19">
        <v>10</v>
      </c>
      <c r="H1003" s="19">
        <v>3</v>
      </c>
      <c r="I1003" s="25">
        <f t="shared" si="285"/>
        <v>13</v>
      </c>
      <c r="J1003" s="23">
        <f t="shared" si="276"/>
        <v>0.75</v>
      </c>
      <c r="K1003" s="149">
        <f t="shared" si="277"/>
        <v>1</v>
      </c>
      <c r="L1003" s="93">
        <f t="shared" si="278"/>
        <v>13431.75</v>
      </c>
      <c r="M1003" s="93">
        <f t="shared" si="279"/>
        <v>134317.5</v>
      </c>
      <c r="N1003" s="93">
        <f t="shared" si="280"/>
        <v>40295.25</v>
      </c>
      <c r="O1003" s="93">
        <f t="shared" si="281"/>
        <v>174612.75</v>
      </c>
      <c r="P1003" s="23" t="str">
        <f t="shared" si="282"/>
        <v>Терапия</v>
      </c>
      <c r="Q1003" s="23">
        <f t="shared" si="283"/>
        <v>0.77</v>
      </c>
      <c r="R1003" s="63" t="s">
        <v>282</v>
      </c>
      <c r="S1003" s="23">
        <f t="shared" si="284"/>
        <v>9.75</v>
      </c>
    </row>
    <row r="1004" spans="2:19" x14ac:dyDescent="0.25">
      <c r="B1004" s="85">
        <v>150013</v>
      </c>
      <c r="C1004" s="23" t="str">
        <f t="shared" si="273"/>
        <v>НУЗ "Узловая больница на ст. Владикавказ ОАО "РЖД"</v>
      </c>
      <c r="D1004" s="23" t="str">
        <f t="shared" si="274"/>
        <v>КС</v>
      </c>
      <c r="E1004" s="55">
        <v>20171205</v>
      </c>
      <c r="F1004" s="23" t="str">
        <f t="shared" si="275"/>
        <v>ХОБЛ, эмфизема, бронхоэктатическая болезнь</v>
      </c>
      <c r="G1004" s="19">
        <v>12</v>
      </c>
      <c r="H1004" s="19">
        <v>5</v>
      </c>
      <c r="I1004" s="25">
        <f t="shared" si="285"/>
        <v>17</v>
      </c>
      <c r="J1004" s="23">
        <f t="shared" si="276"/>
        <v>0.89</v>
      </c>
      <c r="K1004" s="149">
        <f t="shared" si="277"/>
        <v>0.88</v>
      </c>
      <c r="L1004" s="93">
        <f t="shared" si="278"/>
        <v>14026.328799999999</v>
      </c>
      <c r="M1004" s="93">
        <f t="shared" si="279"/>
        <v>168315.94559999998</v>
      </c>
      <c r="N1004" s="93">
        <f t="shared" si="280"/>
        <v>70131.644</v>
      </c>
      <c r="O1004" s="93">
        <f t="shared" si="281"/>
        <v>238447.58959999998</v>
      </c>
      <c r="P1004" s="23" t="str">
        <f t="shared" si="282"/>
        <v>Терапия</v>
      </c>
      <c r="Q1004" s="23">
        <f t="shared" si="283"/>
        <v>0.77</v>
      </c>
      <c r="R1004" s="63" t="s">
        <v>309</v>
      </c>
      <c r="S1004" s="23">
        <f t="shared" si="284"/>
        <v>15.13</v>
      </c>
    </row>
    <row r="1005" spans="2:19" x14ac:dyDescent="0.25">
      <c r="B1005" s="85">
        <v>150009</v>
      </c>
      <c r="C1005" s="23" t="str">
        <f t="shared" si="273"/>
        <v>ГБУЗ "Ардонская ЦРБ"</v>
      </c>
      <c r="D1005" s="23" t="str">
        <f t="shared" si="274"/>
        <v>КС</v>
      </c>
      <c r="E1005" s="55">
        <v>20171205</v>
      </c>
      <c r="F1005" s="23" t="str">
        <f t="shared" si="275"/>
        <v>ХОБЛ, эмфизема, бронхоэктатическая болезнь</v>
      </c>
      <c r="G1005" s="19">
        <v>60</v>
      </c>
      <c r="H1005" s="19">
        <v>3</v>
      </c>
      <c r="I1005" s="25">
        <f t="shared" si="285"/>
        <v>63</v>
      </c>
      <c r="J1005" s="23">
        <f t="shared" si="276"/>
        <v>0.89</v>
      </c>
      <c r="K1005" s="149">
        <f t="shared" si="277"/>
        <v>0.95099999999999996</v>
      </c>
      <c r="L1005" s="93">
        <f t="shared" si="278"/>
        <v>15157.998509999999</v>
      </c>
      <c r="M1005" s="93">
        <f t="shared" si="279"/>
        <v>909479.91059999994</v>
      </c>
      <c r="N1005" s="93">
        <f t="shared" si="280"/>
        <v>45473.99553</v>
      </c>
      <c r="O1005" s="93">
        <f t="shared" si="281"/>
        <v>954953.9061299999</v>
      </c>
      <c r="P1005" s="23" t="str">
        <f t="shared" si="282"/>
        <v>Терапия</v>
      </c>
      <c r="Q1005" s="23">
        <f t="shared" si="283"/>
        <v>0.77</v>
      </c>
      <c r="R1005" s="63" t="s">
        <v>309</v>
      </c>
      <c r="S1005" s="23">
        <f t="shared" si="284"/>
        <v>56.07</v>
      </c>
    </row>
    <row r="1006" spans="2:19" x14ac:dyDescent="0.25">
      <c r="B1006" s="85">
        <v>150003</v>
      </c>
      <c r="C1006" s="23" t="str">
        <f t="shared" si="273"/>
        <v>ГБУЗ "КБСП"</v>
      </c>
      <c r="D1006" s="23" t="str">
        <f t="shared" si="274"/>
        <v>КС</v>
      </c>
      <c r="E1006" s="87">
        <v>20171205</v>
      </c>
      <c r="F1006" s="23" t="str">
        <f t="shared" si="275"/>
        <v>ХОБЛ, эмфизема, бронхоэктатическая болезнь</v>
      </c>
      <c r="G1006" s="19">
        <v>205</v>
      </c>
      <c r="H1006" s="19">
        <v>88</v>
      </c>
      <c r="I1006" s="25">
        <f t="shared" si="285"/>
        <v>293</v>
      </c>
      <c r="J1006" s="23">
        <f t="shared" si="276"/>
        <v>0.89</v>
      </c>
      <c r="K1006" s="149">
        <f t="shared" si="277"/>
        <v>1.4</v>
      </c>
      <c r="L1006" s="93">
        <f t="shared" si="278"/>
        <v>22314.614000000001</v>
      </c>
      <c r="M1006" s="93">
        <f t="shared" si="279"/>
        <v>4574495.87</v>
      </c>
      <c r="N1006" s="93">
        <f t="shared" si="280"/>
        <v>1963686.0320000001</v>
      </c>
      <c r="O1006" s="93">
        <f t="shared" si="281"/>
        <v>6538181.9020000007</v>
      </c>
      <c r="P1006" s="23" t="str">
        <f t="shared" si="282"/>
        <v>Терапия</v>
      </c>
      <c r="Q1006" s="23">
        <f t="shared" si="283"/>
        <v>0.77</v>
      </c>
      <c r="R1006" s="63" t="s">
        <v>309</v>
      </c>
      <c r="S1006" s="23">
        <f t="shared" si="284"/>
        <v>260.77</v>
      </c>
    </row>
    <row r="1007" spans="2:19" x14ac:dyDescent="0.25">
      <c r="B1007" s="85">
        <v>150112</v>
      </c>
      <c r="C1007" s="23" t="str">
        <f t="shared" si="273"/>
        <v>ГБУЗ "Моздокская ЦРБ"</v>
      </c>
      <c r="D1007" s="23" t="str">
        <f t="shared" si="274"/>
        <v>КС</v>
      </c>
      <c r="E1007" s="55">
        <v>20171205</v>
      </c>
      <c r="F1007" s="23" t="str">
        <f t="shared" si="275"/>
        <v>ХОБЛ, эмфизема, бронхоэктатическая болезнь</v>
      </c>
      <c r="G1007" s="19">
        <v>137</v>
      </c>
      <c r="H1007" s="19">
        <v>1</v>
      </c>
      <c r="I1007" s="25">
        <f t="shared" si="285"/>
        <v>138</v>
      </c>
      <c r="J1007" s="23">
        <f t="shared" si="276"/>
        <v>0.89</v>
      </c>
      <c r="K1007" s="149">
        <f t="shared" si="277"/>
        <v>0.88</v>
      </c>
      <c r="L1007" s="93">
        <f t="shared" si="278"/>
        <v>14026.328799999999</v>
      </c>
      <c r="M1007" s="93">
        <f t="shared" si="279"/>
        <v>1921607.0455999998</v>
      </c>
      <c r="N1007" s="93">
        <f t="shared" si="280"/>
        <v>14026.328799999999</v>
      </c>
      <c r="O1007" s="93">
        <f t="shared" si="281"/>
        <v>1935633.3743999999</v>
      </c>
      <c r="P1007" s="23" t="str">
        <f t="shared" si="282"/>
        <v>Терапия</v>
      </c>
      <c r="Q1007" s="23">
        <f t="shared" si="283"/>
        <v>0.77</v>
      </c>
      <c r="R1007" s="63" t="s">
        <v>309</v>
      </c>
      <c r="S1007" s="23">
        <f t="shared" si="284"/>
        <v>122.82000000000001</v>
      </c>
    </row>
    <row r="1008" spans="2:19" ht="15.75" x14ac:dyDescent="0.25">
      <c r="B1008" s="85">
        <v>150019</v>
      </c>
      <c r="C1008" s="23" t="str">
        <f t="shared" si="273"/>
        <v>ГБУЗ "Дигорская ЦРБ"</v>
      </c>
      <c r="D1008" s="23" t="str">
        <f t="shared" si="274"/>
        <v>КС</v>
      </c>
      <c r="E1008" s="55">
        <v>20171205</v>
      </c>
      <c r="F1008" s="23" t="str">
        <f t="shared" si="275"/>
        <v>ХОБЛ, эмфизема, бронхоэктатическая болезнь</v>
      </c>
      <c r="G1008" s="38">
        <v>20</v>
      </c>
      <c r="H1008" s="38"/>
      <c r="I1008" s="25">
        <f t="shared" si="285"/>
        <v>20</v>
      </c>
      <c r="J1008" s="23">
        <f t="shared" si="276"/>
        <v>0.89</v>
      </c>
      <c r="K1008" s="149">
        <f t="shared" si="277"/>
        <v>0.875</v>
      </c>
      <c r="L1008" s="93">
        <f t="shared" si="278"/>
        <v>13946.633750000001</v>
      </c>
      <c r="M1008" s="93">
        <f t="shared" si="279"/>
        <v>278932.67500000005</v>
      </c>
      <c r="N1008" s="93">
        <f t="shared" si="280"/>
        <v>0</v>
      </c>
      <c r="O1008" s="93">
        <f t="shared" si="281"/>
        <v>278932.67500000005</v>
      </c>
      <c r="P1008" s="23" t="str">
        <f t="shared" si="282"/>
        <v>Терапия</v>
      </c>
      <c r="Q1008" s="23">
        <f t="shared" si="283"/>
        <v>0.77</v>
      </c>
      <c r="R1008" s="63" t="s">
        <v>309</v>
      </c>
      <c r="S1008" s="23">
        <f t="shared" si="284"/>
        <v>17.8</v>
      </c>
    </row>
    <row r="1009" spans="2:19" x14ac:dyDescent="0.25">
      <c r="B1009" s="85">
        <v>150001</v>
      </c>
      <c r="C1009" s="23" t="str">
        <f t="shared" si="273"/>
        <v>ГБУЗ "РКБ"</v>
      </c>
      <c r="D1009" s="23" t="str">
        <f t="shared" si="274"/>
        <v>КС</v>
      </c>
      <c r="E1009" s="55">
        <v>20171205</v>
      </c>
      <c r="F1009" s="23" t="str">
        <f t="shared" si="275"/>
        <v>ХОБЛ, эмфизема, бронхоэктатическая болезнь</v>
      </c>
      <c r="G1009" s="19">
        <v>164</v>
      </c>
      <c r="H1009" s="19">
        <v>46</v>
      </c>
      <c r="I1009" s="25">
        <f t="shared" si="285"/>
        <v>210</v>
      </c>
      <c r="J1009" s="23">
        <f t="shared" si="276"/>
        <v>0.89</v>
      </c>
      <c r="K1009" s="149">
        <f t="shared" si="277"/>
        <v>1</v>
      </c>
      <c r="L1009" s="93">
        <f t="shared" si="278"/>
        <v>15939.01</v>
      </c>
      <c r="M1009" s="93">
        <f t="shared" si="279"/>
        <v>2613997.64</v>
      </c>
      <c r="N1009" s="93">
        <f t="shared" si="280"/>
        <v>733194.46</v>
      </c>
      <c r="O1009" s="93">
        <f t="shared" si="281"/>
        <v>3347192.1</v>
      </c>
      <c r="P1009" s="23" t="str">
        <f t="shared" si="282"/>
        <v>Терапия</v>
      </c>
      <c r="Q1009" s="23">
        <f t="shared" si="283"/>
        <v>0.77</v>
      </c>
      <c r="R1009" s="63" t="s">
        <v>282</v>
      </c>
      <c r="S1009" s="23">
        <f t="shared" si="284"/>
        <v>186.9</v>
      </c>
    </row>
    <row r="1010" spans="2:19" x14ac:dyDescent="0.25">
      <c r="B1010" s="85">
        <v>150015</v>
      </c>
      <c r="C1010" s="23" t="str">
        <f t="shared" si="273"/>
        <v>ФГБОУ ВО  СОГМА МЗ</v>
      </c>
      <c r="D1010" s="23" t="str">
        <f t="shared" si="274"/>
        <v>КС</v>
      </c>
      <c r="E1010" s="41">
        <v>20171205</v>
      </c>
      <c r="F1010" s="23" t="str">
        <f t="shared" si="275"/>
        <v>ХОБЛ, эмфизема, бронхоэктатическая болезнь</v>
      </c>
      <c r="G1010" s="39">
        <v>49</v>
      </c>
      <c r="H1010" s="39">
        <v>18</v>
      </c>
      <c r="I1010" s="25">
        <f t="shared" si="285"/>
        <v>67</v>
      </c>
      <c r="J1010" s="23">
        <f t="shared" si="276"/>
        <v>0.89</v>
      </c>
      <c r="K1010" s="149">
        <f t="shared" si="277"/>
        <v>1.4</v>
      </c>
      <c r="L1010" s="93">
        <f t="shared" si="278"/>
        <v>22314.614000000001</v>
      </c>
      <c r="M1010" s="93">
        <f t="shared" si="279"/>
        <v>1093416.0860000001</v>
      </c>
      <c r="N1010" s="93">
        <f t="shared" si="280"/>
        <v>401663.05200000003</v>
      </c>
      <c r="O1010" s="93">
        <f t="shared" si="281"/>
        <v>1495079.1380000003</v>
      </c>
      <c r="P1010" s="23" t="str">
        <f t="shared" si="282"/>
        <v>Терапия</v>
      </c>
      <c r="Q1010" s="23">
        <f t="shared" si="283"/>
        <v>0.77</v>
      </c>
      <c r="R1010" s="114" t="s">
        <v>309</v>
      </c>
      <c r="S1010" s="23">
        <f t="shared" si="284"/>
        <v>59.63</v>
      </c>
    </row>
    <row r="1011" spans="2:19" x14ac:dyDescent="0.25">
      <c r="B1011" s="85">
        <v>150012</v>
      </c>
      <c r="C1011" s="23" t="str">
        <f t="shared" si="273"/>
        <v>ГБУЗ "Кировская ЦРБ"</v>
      </c>
      <c r="D1011" s="23" t="str">
        <f t="shared" si="274"/>
        <v>КС</v>
      </c>
      <c r="E1011" s="55">
        <v>20171205</v>
      </c>
      <c r="F1011" s="23" t="str">
        <f t="shared" si="275"/>
        <v>ХОБЛ, эмфизема, бронхоэктатическая болезнь</v>
      </c>
      <c r="G1011" s="19">
        <v>29</v>
      </c>
      <c r="H1011" s="19">
        <v>1</v>
      </c>
      <c r="I1011" s="25">
        <f t="shared" si="285"/>
        <v>30</v>
      </c>
      <c r="J1011" s="23">
        <f t="shared" si="276"/>
        <v>0.89</v>
      </c>
      <c r="K1011" s="149">
        <f t="shared" si="277"/>
        <v>0.875</v>
      </c>
      <c r="L1011" s="93">
        <f t="shared" si="278"/>
        <v>13946.633750000001</v>
      </c>
      <c r="M1011" s="93">
        <f t="shared" si="279"/>
        <v>404452.37875000003</v>
      </c>
      <c r="N1011" s="93">
        <f t="shared" si="280"/>
        <v>13946.633750000001</v>
      </c>
      <c r="O1011" s="93">
        <f t="shared" si="281"/>
        <v>418399.01250000001</v>
      </c>
      <c r="P1011" s="23" t="str">
        <f t="shared" si="282"/>
        <v>Терапия</v>
      </c>
      <c r="Q1011" s="23">
        <f t="shared" si="283"/>
        <v>0.77</v>
      </c>
      <c r="R1011" s="63" t="s">
        <v>309</v>
      </c>
      <c r="S1011" s="23">
        <f t="shared" si="284"/>
        <v>26.7</v>
      </c>
    </row>
    <row r="1012" spans="2:19" ht="18.75" x14ac:dyDescent="0.3">
      <c r="B1012" s="85">
        <v>150002</v>
      </c>
      <c r="C1012" s="23" t="str">
        <f t="shared" si="273"/>
        <v>ГБУЗ "РДКБ"</v>
      </c>
      <c r="D1012" s="23" t="str">
        <f t="shared" si="274"/>
        <v>КС</v>
      </c>
      <c r="E1012" s="55">
        <v>20171205</v>
      </c>
      <c r="F1012" s="23" t="str">
        <f t="shared" si="275"/>
        <v>ХОБЛ, эмфизема, бронхоэктатическая болезнь</v>
      </c>
      <c r="G1012" s="45">
        <v>60</v>
      </c>
      <c r="H1012" s="45">
        <v>25</v>
      </c>
      <c r="I1012" s="25">
        <f t="shared" si="285"/>
        <v>85</v>
      </c>
      <c r="J1012" s="23">
        <f t="shared" si="276"/>
        <v>0.89</v>
      </c>
      <c r="K1012" s="149">
        <f t="shared" si="277"/>
        <v>1</v>
      </c>
      <c r="L1012" s="93">
        <f t="shared" si="278"/>
        <v>15939.01</v>
      </c>
      <c r="M1012" s="93">
        <f t="shared" si="279"/>
        <v>956340.6</v>
      </c>
      <c r="N1012" s="93">
        <f t="shared" si="280"/>
        <v>398475.25</v>
      </c>
      <c r="O1012" s="93">
        <f t="shared" si="281"/>
        <v>1354815.85</v>
      </c>
      <c r="P1012" s="23" t="str">
        <f t="shared" si="282"/>
        <v>Терапия</v>
      </c>
      <c r="Q1012" s="23">
        <f t="shared" si="283"/>
        <v>0.77</v>
      </c>
      <c r="R1012" s="63" t="s">
        <v>282</v>
      </c>
      <c r="S1012" s="23">
        <f t="shared" si="284"/>
        <v>75.650000000000006</v>
      </c>
    </row>
    <row r="1013" spans="2:19" x14ac:dyDescent="0.25">
      <c r="B1013" s="85">
        <v>150010</v>
      </c>
      <c r="C1013" s="23" t="str">
        <f t="shared" si="273"/>
        <v>ГБУЗ "Ирафская ЦРБ"</v>
      </c>
      <c r="D1013" s="23" t="str">
        <f t="shared" si="274"/>
        <v>КС</v>
      </c>
      <c r="E1013" s="62">
        <v>20171205</v>
      </c>
      <c r="F1013" s="23" t="str">
        <f t="shared" si="275"/>
        <v>ХОБЛ, эмфизема, бронхоэктатическая болезнь</v>
      </c>
      <c r="G1013" s="19">
        <v>32</v>
      </c>
      <c r="H1013" s="19">
        <v>2</v>
      </c>
      <c r="I1013" s="25">
        <f t="shared" si="285"/>
        <v>34</v>
      </c>
      <c r="J1013" s="23">
        <f t="shared" si="276"/>
        <v>0.89</v>
      </c>
      <c r="K1013" s="149">
        <f t="shared" si="277"/>
        <v>0.8</v>
      </c>
      <c r="L1013" s="93">
        <f t="shared" si="278"/>
        <v>12751.208000000001</v>
      </c>
      <c r="M1013" s="93">
        <f t="shared" si="279"/>
        <v>408038.65600000002</v>
      </c>
      <c r="N1013" s="93">
        <f t="shared" si="280"/>
        <v>25502.416000000001</v>
      </c>
      <c r="O1013" s="93">
        <f t="shared" si="281"/>
        <v>433541.07200000004</v>
      </c>
      <c r="P1013" s="23" t="str">
        <f t="shared" si="282"/>
        <v>Терапия</v>
      </c>
      <c r="Q1013" s="23">
        <f t="shared" si="283"/>
        <v>0.77</v>
      </c>
      <c r="R1013" s="63" t="s">
        <v>309</v>
      </c>
      <c r="S1013" s="23">
        <f t="shared" si="284"/>
        <v>30.26</v>
      </c>
    </row>
    <row r="1014" spans="2:19" x14ac:dyDescent="0.25">
      <c r="B1014" s="14">
        <v>150007</v>
      </c>
      <c r="C1014" s="23" t="str">
        <f t="shared" si="273"/>
        <v>ГБУЗ "Алагирская ЦРБ"</v>
      </c>
      <c r="D1014" s="23" t="str">
        <f t="shared" si="274"/>
        <v>КС</v>
      </c>
      <c r="E1014" s="62">
        <v>20171205</v>
      </c>
      <c r="F1014" s="23" t="str">
        <f t="shared" si="275"/>
        <v>ХОБЛ, эмфизема, бронхоэктатическая болезнь</v>
      </c>
      <c r="G1014" s="19">
        <v>20</v>
      </c>
      <c r="H1014" s="19">
        <v>1</v>
      </c>
      <c r="I1014" s="25">
        <f t="shared" si="285"/>
        <v>21</v>
      </c>
      <c r="J1014" s="23">
        <f t="shared" si="276"/>
        <v>0.89</v>
      </c>
      <c r="K1014" s="149">
        <f t="shared" si="277"/>
        <v>0.875</v>
      </c>
      <c r="L1014" s="93">
        <f t="shared" si="278"/>
        <v>13946.633750000001</v>
      </c>
      <c r="M1014" s="93">
        <f t="shared" si="279"/>
        <v>278932.67500000005</v>
      </c>
      <c r="N1014" s="93">
        <f t="shared" si="280"/>
        <v>13946.633750000001</v>
      </c>
      <c r="O1014" s="93">
        <f t="shared" si="281"/>
        <v>292879.30875000003</v>
      </c>
      <c r="P1014" s="23" t="str">
        <f t="shared" si="282"/>
        <v>Терапия</v>
      </c>
      <c r="Q1014" s="23">
        <f t="shared" si="283"/>
        <v>0.77</v>
      </c>
      <c r="R1014" s="63" t="s">
        <v>309</v>
      </c>
      <c r="S1014" s="23">
        <f t="shared" si="284"/>
        <v>18.690000000000001</v>
      </c>
    </row>
    <row r="1015" spans="2:19" x14ac:dyDescent="0.25">
      <c r="B1015" s="14">
        <v>150014</v>
      </c>
      <c r="C1015" s="23" t="str">
        <f t="shared" si="273"/>
        <v>ГБУЗ "Правобережная ЦРКБ"</v>
      </c>
      <c r="D1015" s="23" t="str">
        <f t="shared" si="274"/>
        <v>КС</v>
      </c>
      <c r="E1015" s="62">
        <v>20171205</v>
      </c>
      <c r="F1015" s="23" t="str">
        <f t="shared" si="275"/>
        <v>ХОБЛ, эмфизема, бронхоэктатическая болезнь</v>
      </c>
      <c r="G1015" s="19">
        <v>19</v>
      </c>
      <c r="H1015" s="19">
        <v>1</v>
      </c>
      <c r="I1015" s="25">
        <f t="shared" si="285"/>
        <v>20</v>
      </c>
      <c r="J1015" s="23">
        <f t="shared" si="276"/>
        <v>0.89</v>
      </c>
      <c r="K1015" s="149">
        <f t="shared" si="277"/>
        <v>0.95099999999999996</v>
      </c>
      <c r="L1015" s="93">
        <f t="shared" si="278"/>
        <v>15157.998509999999</v>
      </c>
      <c r="M1015" s="93">
        <f t="shared" si="279"/>
        <v>288001.97168999998</v>
      </c>
      <c r="N1015" s="93">
        <f t="shared" si="280"/>
        <v>15157.998509999999</v>
      </c>
      <c r="O1015" s="93">
        <f t="shared" si="281"/>
        <v>303159.97019999998</v>
      </c>
      <c r="P1015" s="23" t="str">
        <f t="shared" si="282"/>
        <v>Терапия</v>
      </c>
      <c r="Q1015" s="23">
        <f t="shared" si="283"/>
        <v>0.77</v>
      </c>
      <c r="R1015" s="63" t="s">
        <v>309</v>
      </c>
      <c r="S1015" s="23">
        <f t="shared" si="284"/>
        <v>17.8</v>
      </c>
    </row>
    <row r="1016" spans="2:19" x14ac:dyDescent="0.25">
      <c r="B1016" s="14">
        <v>150020</v>
      </c>
      <c r="C1016" s="23" t="str">
        <f t="shared" si="273"/>
        <v>ГБУЗ "Республиканский центр пульмонологической помощи" МЗ РСО-А</v>
      </c>
      <c r="D1016" s="23" t="str">
        <f t="shared" si="274"/>
        <v>КС</v>
      </c>
      <c r="E1016" s="18">
        <v>20171205</v>
      </c>
      <c r="F1016" s="23" t="str">
        <f t="shared" si="275"/>
        <v>ХОБЛ, эмфизема, бронхоэктатическая болезнь</v>
      </c>
      <c r="G1016" s="19">
        <v>650</v>
      </c>
      <c r="H1016" s="19">
        <v>100</v>
      </c>
      <c r="I1016" s="25">
        <f t="shared" si="285"/>
        <v>750</v>
      </c>
      <c r="J1016" s="23">
        <f t="shared" si="276"/>
        <v>0.89</v>
      </c>
      <c r="K1016" s="149">
        <f t="shared" si="277"/>
        <v>0.88</v>
      </c>
      <c r="L1016" s="93">
        <f t="shared" si="278"/>
        <v>14026.328799999999</v>
      </c>
      <c r="M1016" s="93">
        <f t="shared" si="279"/>
        <v>9117113.7199999988</v>
      </c>
      <c r="N1016" s="93">
        <f t="shared" si="280"/>
        <v>1402632.88</v>
      </c>
      <c r="O1016" s="93">
        <f t="shared" si="281"/>
        <v>10519746.599999998</v>
      </c>
      <c r="P1016" s="23" t="str">
        <f t="shared" si="282"/>
        <v>Терапия</v>
      </c>
      <c r="Q1016" s="23">
        <f t="shared" si="283"/>
        <v>0.77</v>
      </c>
      <c r="R1016" s="63" t="s">
        <v>282</v>
      </c>
      <c r="S1016" s="23">
        <f t="shared" si="284"/>
        <v>667.5</v>
      </c>
    </row>
    <row r="1017" spans="2:19" x14ac:dyDescent="0.25">
      <c r="B1017" s="14">
        <v>150020</v>
      </c>
      <c r="C1017" s="23" t="str">
        <f t="shared" si="273"/>
        <v>ГБУЗ "Республиканский центр пульмонологической помощи" МЗ РСО-А</v>
      </c>
      <c r="D1017" s="23" t="str">
        <f t="shared" si="274"/>
        <v>КС</v>
      </c>
      <c r="E1017" s="18">
        <v>20171205</v>
      </c>
      <c r="F1017" s="23" t="str">
        <f t="shared" si="275"/>
        <v>ХОБЛ, эмфизема, бронхоэктатическая болезнь</v>
      </c>
      <c r="G1017" s="19">
        <v>500</v>
      </c>
      <c r="H1017" s="19">
        <v>30</v>
      </c>
      <c r="I1017" s="25">
        <f t="shared" si="285"/>
        <v>530</v>
      </c>
      <c r="J1017" s="23">
        <f t="shared" si="276"/>
        <v>0.89</v>
      </c>
      <c r="K1017" s="149">
        <f t="shared" si="277"/>
        <v>0.88</v>
      </c>
      <c r="L1017" s="93">
        <f t="shared" si="278"/>
        <v>14026.328799999999</v>
      </c>
      <c r="M1017" s="93">
        <f t="shared" si="279"/>
        <v>7013164.3999999994</v>
      </c>
      <c r="N1017" s="93">
        <f t="shared" si="280"/>
        <v>420789.864</v>
      </c>
      <c r="O1017" s="93">
        <f t="shared" si="281"/>
        <v>7433954.2639999995</v>
      </c>
      <c r="P1017" s="23" t="str">
        <f t="shared" si="282"/>
        <v>Терапия</v>
      </c>
      <c r="Q1017" s="23">
        <f t="shared" si="283"/>
        <v>0.77</v>
      </c>
      <c r="R1017" s="63" t="s">
        <v>309</v>
      </c>
      <c r="S1017" s="23">
        <f t="shared" si="284"/>
        <v>471.7</v>
      </c>
    </row>
    <row r="1018" spans="2:19" ht="15.75" x14ac:dyDescent="0.25">
      <c r="B1018" s="85">
        <v>150019</v>
      </c>
      <c r="C1018" s="23" t="str">
        <f t="shared" si="273"/>
        <v>ГБУЗ "Дигорская ЦРБ"</v>
      </c>
      <c r="D1018" s="23" t="str">
        <f t="shared" si="274"/>
        <v>КС</v>
      </c>
      <c r="E1018" s="55">
        <v>20171206</v>
      </c>
      <c r="F1018" s="23" t="str">
        <f t="shared" si="275"/>
        <v>Отравления и другие воздействия внешних причин (уровень 1)</v>
      </c>
      <c r="G1018" s="38">
        <v>5</v>
      </c>
      <c r="H1018" s="38"/>
      <c r="I1018" s="25">
        <f t="shared" si="285"/>
        <v>5</v>
      </c>
      <c r="J1018" s="23">
        <f t="shared" si="276"/>
        <v>0.27</v>
      </c>
      <c r="K1018" s="149">
        <f t="shared" si="277"/>
        <v>0.875</v>
      </c>
      <c r="L1018" s="93">
        <f t="shared" si="278"/>
        <v>4231.0012500000003</v>
      </c>
      <c r="M1018" s="93">
        <f t="shared" si="279"/>
        <v>21155.006250000002</v>
      </c>
      <c r="N1018" s="93">
        <f t="shared" si="280"/>
        <v>0</v>
      </c>
      <c r="O1018" s="93">
        <f t="shared" si="281"/>
        <v>21155.006250000002</v>
      </c>
      <c r="P1018" s="23" t="str">
        <f t="shared" si="282"/>
        <v>Терапия</v>
      </c>
      <c r="Q1018" s="23">
        <f t="shared" si="283"/>
        <v>0.77</v>
      </c>
      <c r="R1018" s="63" t="s">
        <v>309</v>
      </c>
      <c r="S1018" s="23">
        <f t="shared" si="284"/>
        <v>1.35</v>
      </c>
    </row>
    <row r="1019" spans="2:19" x14ac:dyDescent="0.25">
      <c r="B1019" s="85">
        <v>150012</v>
      </c>
      <c r="C1019" s="23" t="str">
        <f t="shared" si="273"/>
        <v>ГБУЗ "Кировская ЦРБ"</v>
      </c>
      <c r="D1019" s="23" t="str">
        <f t="shared" si="274"/>
        <v>КС</v>
      </c>
      <c r="E1019" s="55">
        <v>20171206</v>
      </c>
      <c r="F1019" s="23" t="str">
        <f t="shared" si="275"/>
        <v>Отравления и другие воздействия внешних причин (уровень 1)</v>
      </c>
      <c r="G1019" s="19">
        <v>7</v>
      </c>
      <c r="H1019" s="19"/>
      <c r="I1019" s="25">
        <f t="shared" si="285"/>
        <v>7</v>
      </c>
      <c r="J1019" s="23">
        <f t="shared" si="276"/>
        <v>0.27</v>
      </c>
      <c r="K1019" s="149">
        <f t="shared" si="277"/>
        <v>0.875</v>
      </c>
      <c r="L1019" s="93">
        <f t="shared" si="278"/>
        <v>4231.0012500000003</v>
      </c>
      <c r="M1019" s="93">
        <f t="shared" si="279"/>
        <v>29617.008750000001</v>
      </c>
      <c r="N1019" s="93">
        <f t="shared" si="280"/>
        <v>0</v>
      </c>
      <c r="O1019" s="93">
        <f t="shared" si="281"/>
        <v>29617.008750000001</v>
      </c>
      <c r="P1019" s="23" t="str">
        <f t="shared" si="282"/>
        <v>Терапия</v>
      </c>
      <c r="Q1019" s="23">
        <f t="shared" si="283"/>
        <v>0.77</v>
      </c>
      <c r="R1019" s="63" t="s">
        <v>309</v>
      </c>
      <c r="S1019" s="23">
        <f t="shared" si="284"/>
        <v>1.8900000000000001</v>
      </c>
    </row>
    <row r="1020" spans="2:19" ht="18.75" x14ac:dyDescent="0.3">
      <c r="B1020" s="85">
        <v>150002</v>
      </c>
      <c r="C1020" s="23" t="str">
        <f t="shared" si="273"/>
        <v>ГБУЗ "РДКБ"</v>
      </c>
      <c r="D1020" s="23" t="str">
        <f t="shared" si="274"/>
        <v>КС</v>
      </c>
      <c r="E1020" s="55">
        <v>20171206</v>
      </c>
      <c r="F1020" s="23" t="str">
        <f t="shared" si="275"/>
        <v>Отравления и другие воздействия внешних причин (уровень 1)</v>
      </c>
      <c r="G1020" s="45">
        <v>7</v>
      </c>
      <c r="H1020" s="45">
        <v>3</v>
      </c>
      <c r="I1020" s="25">
        <f t="shared" si="285"/>
        <v>10</v>
      </c>
      <c r="J1020" s="23">
        <f t="shared" si="276"/>
        <v>0.27</v>
      </c>
      <c r="K1020" s="149">
        <f t="shared" si="277"/>
        <v>1</v>
      </c>
      <c r="L1020" s="93">
        <f t="shared" si="278"/>
        <v>4835.43</v>
      </c>
      <c r="M1020" s="93">
        <f t="shared" si="279"/>
        <v>33848.01</v>
      </c>
      <c r="N1020" s="93">
        <f t="shared" si="280"/>
        <v>14506.29</v>
      </c>
      <c r="O1020" s="93">
        <f t="shared" si="281"/>
        <v>48354.3</v>
      </c>
      <c r="P1020" s="23" t="str">
        <f t="shared" si="282"/>
        <v>Терапия</v>
      </c>
      <c r="Q1020" s="23">
        <f t="shared" si="283"/>
        <v>0.77</v>
      </c>
      <c r="R1020" s="63" t="s">
        <v>107</v>
      </c>
      <c r="S1020" s="23">
        <f t="shared" si="284"/>
        <v>2.7</v>
      </c>
    </row>
    <row r="1021" spans="2:19" x14ac:dyDescent="0.25">
      <c r="B1021" s="85">
        <v>150010</v>
      </c>
      <c r="C1021" s="23" t="str">
        <f t="shared" ref="C1021:C1081" si="286">IF(B1021&gt;0,VLOOKUP(B1021,LPU,2,0),"")</f>
        <v>ГБУЗ "Ирафская ЦРБ"</v>
      </c>
      <c r="D1021" s="23" t="str">
        <f t="shared" ref="D1021:D1081" si="287">IF(E1021&gt;0,VLOOKUP(E1021,KSG,6,0),"")</f>
        <v>КС</v>
      </c>
      <c r="E1021" s="62">
        <v>20171206</v>
      </c>
      <c r="F1021" s="23" t="str">
        <f t="shared" ref="F1021:F1081" si="288">IF(E1021&gt;0,VLOOKUP(E1021,KSG,2,0),"")</f>
        <v>Отравления и другие воздействия внешних причин (уровень 1)</v>
      </c>
      <c r="G1021" s="19">
        <v>5</v>
      </c>
      <c r="H1021" s="19">
        <v>0</v>
      </c>
      <c r="I1021" s="25">
        <f t="shared" si="285"/>
        <v>5</v>
      </c>
      <c r="J1021" s="23">
        <f t="shared" ref="J1021:J1081" si="289">IF(E1021&gt;0,VLOOKUP(E1021,KSG,3,0),"")</f>
        <v>0.27</v>
      </c>
      <c r="K1021" s="149">
        <f t="shared" ref="K1021:K1081" si="290">IF(VLOOKUP(E1021,KSG,7,0)=1,IF(D1021="КС",VLOOKUP(B1021,LPU,3,0),VLOOKUP(B1021,LPU,4,0)),1)</f>
        <v>0.8</v>
      </c>
      <c r="L1021" s="93">
        <f t="shared" ref="L1021:L1081" si="291">IF(D1021="КС",K1021*J1021*$D$2,K1021*J1021*$D$3)</f>
        <v>3868.3440000000005</v>
      </c>
      <c r="M1021" s="93">
        <f t="shared" ref="M1021:M1081" si="292">L1021*G1021</f>
        <v>19341.72</v>
      </c>
      <c r="N1021" s="93">
        <f t="shared" ref="N1021:N1081" si="293">L1021*H1021</f>
        <v>0</v>
      </c>
      <c r="O1021" s="93">
        <f t="shared" ref="O1021:O1081" si="294">M1021+N1021</f>
        <v>19341.72</v>
      </c>
      <c r="P1021" s="23" t="str">
        <f t="shared" ref="P1021:P1081" si="295">IF(E1021&gt;0,VLOOKUP(E1021,KSG,4,0),"")</f>
        <v>Терапия</v>
      </c>
      <c r="Q1021" s="23">
        <f t="shared" ref="Q1021:Q1081" si="296">IF(E1021&gt;0,VLOOKUP(E1021,KSG,5,0),"")</f>
        <v>0.77</v>
      </c>
      <c r="R1021" s="63" t="s">
        <v>309</v>
      </c>
      <c r="S1021" s="23">
        <f t="shared" ref="S1021:S1081" si="297">I1021*J1021</f>
        <v>1.35</v>
      </c>
    </row>
    <row r="1022" spans="2:19" x14ac:dyDescent="0.25">
      <c r="B1022" s="14">
        <v>150007</v>
      </c>
      <c r="C1022" s="23" t="str">
        <f t="shared" si="286"/>
        <v>ГБУЗ "Алагирская ЦРБ"</v>
      </c>
      <c r="D1022" s="23" t="str">
        <f t="shared" si="287"/>
        <v>КС</v>
      </c>
      <c r="E1022" s="62">
        <v>20171206</v>
      </c>
      <c r="F1022" s="23" t="str">
        <f t="shared" si="288"/>
        <v>Отравления и другие воздействия внешних причин (уровень 1)</v>
      </c>
      <c r="G1022" s="19">
        <v>25</v>
      </c>
      <c r="H1022" s="19">
        <v>5</v>
      </c>
      <c r="I1022" s="25">
        <f t="shared" si="285"/>
        <v>30</v>
      </c>
      <c r="J1022" s="23">
        <f t="shared" si="289"/>
        <v>0.27</v>
      </c>
      <c r="K1022" s="149">
        <f t="shared" si="290"/>
        <v>0.875</v>
      </c>
      <c r="L1022" s="93">
        <f t="shared" si="291"/>
        <v>4231.0012500000003</v>
      </c>
      <c r="M1022" s="93">
        <f t="shared" si="292"/>
        <v>105775.03125</v>
      </c>
      <c r="N1022" s="93">
        <f t="shared" si="293"/>
        <v>21155.006250000002</v>
      </c>
      <c r="O1022" s="93">
        <f t="shared" si="294"/>
        <v>126930.03750000001</v>
      </c>
      <c r="P1022" s="23" t="str">
        <f t="shared" si="295"/>
        <v>Терапия</v>
      </c>
      <c r="Q1022" s="23">
        <f t="shared" si="296"/>
        <v>0.77</v>
      </c>
      <c r="R1022" s="63" t="s">
        <v>309</v>
      </c>
      <c r="S1022" s="23">
        <f t="shared" si="297"/>
        <v>8.1000000000000014</v>
      </c>
    </row>
    <row r="1023" spans="2:19" x14ac:dyDescent="0.25">
      <c r="B1023" s="14">
        <v>150014</v>
      </c>
      <c r="C1023" s="23" t="str">
        <f t="shared" si="286"/>
        <v>ГБУЗ "Правобережная ЦРКБ"</v>
      </c>
      <c r="D1023" s="23" t="str">
        <f t="shared" si="287"/>
        <v>КС</v>
      </c>
      <c r="E1023" s="62">
        <v>20171206</v>
      </c>
      <c r="F1023" s="23" t="str">
        <f t="shared" si="288"/>
        <v>Отравления и другие воздействия внешних причин (уровень 1)</v>
      </c>
      <c r="G1023" s="19">
        <v>19</v>
      </c>
      <c r="H1023" s="19">
        <v>1</v>
      </c>
      <c r="I1023" s="25">
        <f t="shared" si="285"/>
        <v>20</v>
      </c>
      <c r="J1023" s="23">
        <f t="shared" si="289"/>
        <v>0.27</v>
      </c>
      <c r="K1023" s="149">
        <f t="shared" si="290"/>
        <v>0.95099999999999996</v>
      </c>
      <c r="L1023" s="93">
        <f t="shared" si="291"/>
        <v>4598.4939299999996</v>
      </c>
      <c r="M1023" s="93">
        <f t="shared" si="292"/>
        <v>87371.384669999999</v>
      </c>
      <c r="N1023" s="93">
        <f t="shared" si="293"/>
        <v>4598.4939299999996</v>
      </c>
      <c r="O1023" s="93">
        <f t="shared" si="294"/>
        <v>91969.878599999996</v>
      </c>
      <c r="P1023" s="23" t="str">
        <f t="shared" si="295"/>
        <v>Терапия</v>
      </c>
      <c r="Q1023" s="23">
        <f t="shared" si="296"/>
        <v>0.77</v>
      </c>
      <c r="R1023" s="63" t="s">
        <v>309</v>
      </c>
      <c r="S1023" s="23">
        <f t="shared" si="297"/>
        <v>5.4</v>
      </c>
    </row>
    <row r="1024" spans="2:19" x14ac:dyDescent="0.25">
      <c r="B1024" s="85">
        <v>150009</v>
      </c>
      <c r="C1024" s="23" t="str">
        <f t="shared" si="286"/>
        <v>ГБУЗ "Ардонская ЦРБ"</v>
      </c>
      <c r="D1024" s="23" t="str">
        <f t="shared" si="287"/>
        <v>КС</v>
      </c>
      <c r="E1024" s="55">
        <v>20171207</v>
      </c>
      <c r="F1024" s="23" t="str">
        <f t="shared" si="288"/>
        <v>Отравления и другие воздействия внешних причин (уровень 2)</v>
      </c>
      <c r="G1024" s="19">
        <v>7</v>
      </c>
      <c r="H1024" s="19">
        <v>1</v>
      </c>
      <c r="I1024" s="25">
        <f t="shared" si="285"/>
        <v>8</v>
      </c>
      <c r="J1024" s="23">
        <f t="shared" si="289"/>
        <v>0.63</v>
      </c>
      <c r="K1024" s="149">
        <f t="shared" si="290"/>
        <v>0.95099999999999996</v>
      </c>
      <c r="L1024" s="93">
        <f t="shared" si="291"/>
        <v>10729.819169999999</v>
      </c>
      <c r="M1024" s="93">
        <f t="shared" si="292"/>
        <v>75108.734189999988</v>
      </c>
      <c r="N1024" s="93">
        <f t="shared" si="293"/>
        <v>10729.819169999999</v>
      </c>
      <c r="O1024" s="93">
        <f t="shared" si="294"/>
        <v>85838.553359999991</v>
      </c>
      <c r="P1024" s="23" t="str">
        <f t="shared" si="295"/>
        <v>Терапия</v>
      </c>
      <c r="Q1024" s="23">
        <f t="shared" si="296"/>
        <v>0.77</v>
      </c>
      <c r="R1024" s="63" t="s">
        <v>309</v>
      </c>
      <c r="S1024" s="23">
        <f t="shared" si="297"/>
        <v>5.04</v>
      </c>
    </row>
    <row r="1025" spans="2:19" x14ac:dyDescent="0.25">
      <c r="B1025" s="85">
        <v>150003</v>
      </c>
      <c r="C1025" s="23" t="str">
        <f t="shared" si="286"/>
        <v>ГБУЗ "КБСП"</v>
      </c>
      <c r="D1025" s="23" t="str">
        <f t="shared" si="287"/>
        <v>КС</v>
      </c>
      <c r="E1025" s="87">
        <v>20171207</v>
      </c>
      <c r="F1025" s="23" t="str">
        <f t="shared" si="288"/>
        <v>Отравления и другие воздействия внешних причин (уровень 2)</v>
      </c>
      <c r="G1025" s="19">
        <v>65</v>
      </c>
      <c r="H1025" s="19">
        <v>27</v>
      </c>
      <c r="I1025" s="25">
        <f t="shared" si="285"/>
        <v>92</v>
      </c>
      <c r="J1025" s="23">
        <f t="shared" si="289"/>
        <v>0.63</v>
      </c>
      <c r="K1025" s="149">
        <f t="shared" si="290"/>
        <v>1.4</v>
      </c>
      <c r="L1025" s="93">
        <f t="shared" si="291"/>
        <v>15795.737999999998</v>
      </c>
      <c r="M1025" s="93">
        <f t="shared" si="292"/>
        <v>1026722.9699999999</v>
      </c>
      <c r="N1025" s="93">
        <f t="shared" si="293"/>
        <v>426484.92599999992</v>
      </c>
      <c r="O1025" s="93">
        <f t="shared" si="294"/>
        <v>1453207.8959999997</v>
      </c>
      <c r="P1025" s="23" t="str">
        <f t="shared" si="295"/>
        <v>Терапия</v>
      </c>
      <c r="Q1025" s="23">
        <f t="shared" si="296"/>
        <v>0.77</v>
      </c>
      <c r="R1025" s="63" t="s">
        <v>309</v>
      </c>
      <c r="S1025" s="23">
        <f t="shared" si="297"/>
        <v>57.96</v>
      </c>
    </row>
    <row r="1026" spans="2:19" x14ac:dyDescent="0.25">
      <c r="B1026" s="85">
        <v>150112</v>
      </c>
      <c r="C1026" s="23" t="str">
        <f t="shared" si="286"/>
        <v>ГБУЗ "Моздокская ЦРБ"</v>
      </c>
      <c r="D1026" s="23" t="str">
        <f t="shared" si="287"/>
        <v>КС</v>
      </c>
      <c r="E1026" s="55">
        <v>20171207</v>
      </c>
      <c r="F1026" s="23" t="str">
        <f t="shared" si="288"/>
        <v>Отравления и другие воздействия внешних причин (уровень 2)</v>
      </c>
      <c r="G1026" s="19">
        <v>10</v>
      </c>
      <c r="H1026" s="19"/>
      <c r="I1026" s="25">
        <f t="shared" si="285"/>
        <v>10</v>
      </c>
      <c r="J1026" s="23">
        <f t="shared" si="289"/>
        <v>0.63</v>
      </c>
      <c r="K1026" s="149">
        <f t="shared" si="290"/>
        <v>0.88</v>
      </c>
      <c r="L1026" s="93">
        <f t="shared" si="291"/>
        <v>9928.7495999999992</v>
      </c>
      <c r="M1026" s="93">
        <f t="shared" si="292"/>
        <v>99287.495999999985</v>
      </c>
      <c r="N1026" s="93">
        <f t="shared" si="293"/>
        <v>0</v>
      </c>
      <c r="O1026" s="93">
        <f t="shared" si="294"/>
        <v>99287.495999999985</v>
      </c>
      <c r="P1026" s="23" t="str">
        <f t="shared" si="295"/>
        <v>Терапия</v>
      </c>
      <c r="Q1026" s="23">
        <f t="shared" si="296"/>
        <v>0.77</v>
      </c>
      <c r="R1026" s="63" t="s">
        <v>309</v>
      </c>
      <c r="S1026" s="23">
        <f t="shared" si="297"/>
        <v>6.3</v>
      </c>
    </row>
    <row r="1027" spans="2:19" x14ac:dyDescent="0.25">
      <c r="B1027" s="85">
        <v>150112</v>
      </c>
      <c r="C1027" s="23" t="str">
        <f t="shared" si="286"/>
        <v>ГБУЗ "Моздокская ЦРБ"</v>
      </c>
      <c r="D1027" s="23" t="str">
        <f t="shared" si="287"/>
        <v>КС</v>
      </c>
      <c r="E1027" s="55">
        <v>20171207</v>
      </c>
      <c r="F1027" s="23" t="str">
        <f t="shared" si="288"/>
        <v>Отравления и другие воздействия внешних причин (уровень 2)</v>
      </c>
      <c r="G1027" s="19">
        <v>20</v>
      </c>
      <c r="H1027" s="19"/>
      <c r="I1027" s="25">
        <f t="shared" si="285"/>
        <v>20</v>
      </c>
      <c r="J1027" s="23">
        <f t="shared" si="289"/>
        <v>0.63</v>
      </c>
      <c r="K1027" s="149">
        <f t="shared" si="290"/>
        <v>0.88</v>
      </c>
      <c r="L1027" s="93">
        <f t="shared" si="291"/>
        <v>9928.7495999999992</v>
      </c>
      <c r="M1027" s="93">
        <f t="shared" si="292"/>
        <v>198574.99199999997</v>
      </c>
      <c r="N1027" s="93">
        <f t="shared" si="293"/>
        <v>0</v>
      </c>
      <c r="O1027" s="93">
        <f t="shared" si="294"/>
        <v>198574.99199999997</v>
      </c>
      <c r="P1027" s="23" t="str">
        <f t="shared" si="295"/>
        <v>Терапия</v>
      </c>
      <c r="Q1027" s="23">
        <f t="shared" si="296"/>
        <v>0.77</v>
      </c>
      <c r="R1027" s="63" t="s">
        <v>277</v>
      </c>
      <c r="S1027" s="23">
        <f t="shared" si="297"/>
        <v>12.6</v>
      </c>
    </row>
    <row r="1028" spans="2:19" x14ac:dyDescent="0.25">
      <c r="B1028" s="85">
        <v>150112</v>
      </c>
      <c r="C1028" s="23" t="str">
        <f t="shared" si="286"/>
        <v>ГБУЗ "Моздокская ЦРБ"</v>
      </c>
      <c r="D1028" s="23" t="str">
        <f t="shared" si="287"/>
        <v>КС</v>
      </c>
      <c r="E1028" s="55">
        <v>20171207</v>
      </c>
      <c r="F1028" s="23" t="str">
        <f t="shared" si="288"/>
        <v>Отравления и другие воздействия внешних причин (уровень 2)</v>
      </c>
      <c r="G1028" s="19">
        <v>6</v>
      </c>
      <c r="H1028" s="19"/>
      <c r="I1028" s="25">
        <f t="shared" si="285"/>
        <v>6</v>
      </c>
      <c r="J1028" s="23">
        <f t="shared" si="289"/>
        <v>0.63</v>
      </c>
      <c r="K1028" s="149">
        <f t="shared" si="290"/>
        <v>0.88</v>
      </c>
      <c r="L1028" s="93">
        <f t="shared" si="291"/>
        <v>9928.7495999999992</v>
      </c>
      <c r="M1028" s="93">
        <f t="shared" si="292"/>
        <v>59572.497599999995</v>
      </c>
      <c r="N1028" s="93">
        <f t="shared" si="293"/>
        <v>0</v>
      </c>
      <c r="O1028" s="93">
        <f t="shared" si="294"/>
        <v>59572.497599999995</v>
      </c>
      <c r="P1028" s="23" t="str">
        <f t="shared" si="295"/>
        <v>Терапия</v>
      </c>
      <c r="Q1028" s="23">
        <f t="shared" si="296"/>
        <v>0.77</v>
      </c>
      <c r="R1028" s="63" t="s">
        <v>497</v>
      </c>
      <c r="S1028" s="23">
        <f t="shared" si="297"/>
        <v>3.7800000000000002</v>
      </c>
    </row>
    <row r="1029" spans="2:19" ht="15.75" x14ac:dyDescent="0.25">
      <c r="B1029" s="85">
        <v>150019</v>
      </c>
      <c r="C1029" s="23" t="str">
        <f t="shared" si="286"/>
        <v>ГБУЗ "Дигорская ЦРБ"</v>
      </c>
      <c r="D1029" s="23" t="str">
        <f t="shared" si="287"/>
        <v>КС</v>
      </c>
      <c r="E1029" s="55">
        <v>20171207</v>
      </c>
      <c r="F1029" s="23" t="str">
        <f t="shared" si="288"/>
        <v>Отравления и другие воздействия внешних причин (уровень 2)</v>
      </c>
      <c r="G1029" s="38">
        <v>3</v>
      </c>
      <c r="H1029" s="38"/>
      <c r="I1029" s="25">
        <f t="shared" si="285"/>
        <v>3</v>
      </c>
      <c r="J1029" s="23">
        <f t="shared" si="289"/>
        <v>0.63</v>
      </c>
      <c r="K1029" s="149">
        <f t="shared" si="290"/>
        <v>0.875</v>
      </c>
      <c r="L1029" s="93">
        <f t="shared" si="291"/>
        <v>9872.3362500000003</v>
      </c>
      <c r="M1029" s="93">
        <f t="shared" si="292"/>
        <v>29617.008750000001</v>
      </c>
      <c r="N1029" s="93">
        <f t="shared" si="293"/>
        <v>0</v>
      </c>
      <c r="O1029" s="93">
        <f t="shared" si="294"/>
        <v>29617.008750000001</v>
      </c>
      <c r="P1029" s="23" t="str">
        <f t="shared" si="295"/>
        <v>Терапия</v>
      </c>
      <c r="Q1029" s="23">
        <f t="shared" si="296"/>
        <v>0.77</v>
      </c>
      <c r="R1029" s="63" t="s">
        <v>277</v>
      </c>
      <c r="S1029" s="23">
        <f t="shared" si="297"/>
        <v>1.8900000000000001</v>
      </c>
    </row>
    <row r="1030" spans="2:19" ht="15.75" x14ac:dyDescent="0.25">
      <c r="B1030" s="85">
        <v>150019</v>
      </c>
      <c r="C1030" s="23" t="str">
        <f t="shared" si="286"/>
        <v>ГБУЗ "Дигорская ЦРБ"</v>
      </c>
      <c r="D1030" s="23" t="str">
        <f t="shared" si="287"/>
        <v>КС</v>
      </c>
      <c r="E1030" s="55">
        <v>20171207</v>
      </c>
      <c r="F1030" s="23" t="str">
        <f t="shared" si="288"/>
        <v>Отравления и другие воздействия внешних причин (уровень 2)</v>
      </c>
      <c r="G1030" s="38">
        <v>2</v>
      </c>
      <c r="H1030" s="38"/>
      <c r="I1030" s="25">
        <f t="shared" si="285"/>
        <v>2</v>
      </c>
      <c r="J1030" s="23">
        <f t="shared" si="289"/>
        <v>0.63</v>
      </c>
      <c r="K1030" s="149">
        <f t="shared" si="290"/>
        <v>0.875</v>
      </c>
      <c r="L1030" s="93">
        <f t="shared" si="291"/>
        <v>9872.3362500000003</v>
      </c>
      <c r="M1030" s="93">
        <f t="shared" si="292"/>
        <v>19744.672500000001</v>
      </c>
      <c r="N1030" s="93">
        <f t="shared" si="293"/>
        <v>0</v>
      </c>
      <c r="O1030" s="93">
        <f t="shared" si="294"/>
        <v>19744.672500000001</v>
      </c>
      <c r="P1030" s="23" t="str">
        <f t="shared" si="295"/>
        <v>Терапия</v>
      </c>
      <c r="Q1030" s="23">
        <f t="shared" si="296"/>
        <v>0.77</v>
      </c>
      <c r="R1030" s="63" t="s">
        <v>309</v>
      </c>
      <c r="S1030" s="23">
        <f t="shared" si="297"/>
        <v>1.26</v>
      </c>
    </row>
    <row r="1031" spans="2:19" ht="18.75" x14ac:dyDescent="0.3">
      <c r="B1031" s="85">
        <v>150002</v>
      </c>
      <c r="C1031" s="23" t="str">
        <f t="shared" si="286"/>
        <v>ГБУЗ "РДКБ"</v>
      </c>
      <c r="D1031" s="23" t="str">
        <f t="shared" si="287"/>
        <v>КС</v>
      </c>
      <c r="E1031" s="55">
        <v>20171207</v>
      </c>
      <c r="F1031" s="23" t="str">
        <f t="shared" si="288"/>
        <v>Отравления и другие воздействия внешних причин (уровень 2)</v>
      </c>
      <c r="G1031" s="45">
        <v>40</v>
      </c>
      <c r="H1031" s="45">
        <v>10</v>
      </c>
      <c r="I1031" s="25">
        <f t="shared" si="285"/>
        <v>50</v>
      </c>
      <c r="J1031" s="23">
        <f t="shared" si="289"/>
        <v>0.63</v>
      </c>
      <c r="K1031" s="149">
        <f t="shared" si="290"/>
        <v>1</v>
      </c>
      <c r="L1031" s="93">
        <f t="shared" si="291"/>
        <v>11282.67</v>
      </c>
      <c r="M1031" s="93">
        <f t="shared" si="292"/>
        <v>451306.8</v>
      </c>
      <c r="N1031" s="93">
        <f t="shared" si="293"/>
        <v>112826.7</v>
      </c>
      <c r="O1031" s="93">
        <f t="shared" si="294"/>
        <v>564133.5</v>
      </c>
      <c r="P1031" s="23" t="str">
        <f t="shared" si="295"/>
        <v>Терапия</v>
      </c>
      <c r="Q1031" s="23">
        <f t="shared" si="296"/>
        <v>0.77</v>
      </c>
      <c r="R1031" s="63" t="s">
        <v>107</v>
      </c>
      <c r="S1031" s="23">
        <f t="shared" si="297"/>
        <v>31.5</v>
      </c>
    </row>
    <row r="1032" spans="2:19" x14ac:dyDescent="0.25">
      <c r="B1032" s="85">
        <v>150001</v>
      </c>
      <c r="C1032" s="23" t="str">
        <f t="shared" si="286"/>
        <v>ГБУЗ "РКБ"</v>
      </c>
      <c r="D1032" s="23" t="str">
        <f t="shared" si="287"/>
        <v>КС</v>
      </c>
      <c r="E1032" s="55">
        <v>20171208</v>
      </c>
      <c r="F1032" s="23" t="str">
        <f t="shared" si="288"/>
        <v>Госпитализация в диагностических целях с постановкой/ подтверждением диагноза злокачественного новообразования</v>
      </c>
      <c r="G1032" s="19">
        <v>1</v>
      </c>
      <c r="H1032" s="19">
        <v>1</v>
      </c>
      <c r="I1032" s="25">
        <f t="shared" si="285"/>
        <v>2</v>
      </c>
      <c r="J1032" s="23">
        <f t="shared" si="289"/>
        <v>1</v>
      </c>
      <c r="K1032" s="149">
        <f t="shared" si="290"/>
        <v>1</v>
      </c>
      <c r="L1032" s="93">
        <f t="shared" si="291"/>
        <v>17909</v>
      </c>
      <c r="M1032" s="93">
        <f t="shared" si="292"/>
        <v>17909</v>
      </c>
      <c r="N1032" s="93">
        <f t="shared" si="293"/>
        <v>17909</v>
      </c>
      <c r="O1032" s="93">
        <f t="shared" si="294"/>
        <v>35818</v>
      </c>
      <c r="P1032" s="23" t="str">
        <f t="shared" si="295"/>
        <v>Терапия</v>
      </c>
      <c r="Q1032" s="23">
        <f t="shared" si="296"/>
        <v>0.77</v>
      </c>
      <c r="R1032" s="63" t="s">
        <v>90</v>
      </c>
      <c r="S1032" s="23">
        <f t="shared" si="297"/>
        <v>2</v>
      </c>
    </row>
    <row r="1033" spans="2:19" x14ac:dyDescent="0.25">
      <c r="B1033" s="85">
        <v>150001</v>
      </c>
      <c r="C1033" s="23" t="str">
        <f t="shared" si="286"/>
        <v>ГБУЗ "РКБ"</v>
      </c>
      <c r="D1033" s="23" t="str">
        <f t="shared" si="287"/>
        <v>КС</v>
      </c>
      <c r="E1033" s="55">
        <v>20171208</v>
      </c>
      <c r="F1033" s="23" t="str">
        <f t="shared" si="288"/>
        <v>Госпитализация в диагностических целях с постановкой/ подтверждением диагноза злокачественного новообразования</v>
      </c>
      <c r="G1033" s="19">
        <v>4</v>
      </c>
      <c r="H1033" s="19">
        <v>1</v>
      </c>
      <c r="I1033" s="25">
        <f t="shared" si="285"/>
        <v>5</v>
      </c>
      <c r="J1033" s="23">
        <f t="shared" si="289"/>
        <v>1</v>
      </c>
      <c r="K1033" s="149">
        <f t="shared" si="290"/>
        <v>1</v>
      </c>
      <c r="L1033" s="93">
        <f t="shared" si="291"/>
        <v>17909</v>
      </c>
      <c r="M1033" s="93">
        <f t="shared" si="292"/>
        <v>71636</v>
      </c>
      <c r="N1033" s="93">
        <f t="shared" si="293"/>
        <v>17909</v>
      </c>
      <c r="O1033" s="93">
        <f t="shared" si="294"/>
        <v>89545</v>
      </c>
      <c r="P1033" s="23" t="str">
        <f t="shared" si="295"/>
        <v>Терапия</v>
      </c>
      <c r="Q1033" s="23">
        <f t="shared" si="296"/>
        <v>0.77</v>
      </c>
      <c r="R1033" s="63" t="s">
        <v>107</v>
      </c>
      <c r="S1033" s="23">
        <f t="shared" si="297"/>
        <v>5</v>
      </c>
    </row>
    <row r="1034" spans="2:19" x14ac:dyDescent="0.25">
      <c r="B1034" s="85">
        <v>150001</v>
      </c>
      <c r="C1034" s="23" t="str">
        <f t="shared" si="286"/>
        <v>ГБУЗ "РКБ"</v>
      </c>
      <c r="D1034" s="23" t="str">
        <f t="shared" si="287"/>
        <v>КС</v>
      </c>
      <c r="E1034" s="55">
        <v>20171208</v>
      </c>
      <c r="F1034" s="23" t="str">
        <f t="shared" si="288"/>
        <v>Госпитализация в диагностических целях с постановкой/ подтверждением диагноза злокачественного новообразования</v>
      </c>
      <c r="G1034" s="19">
        <v>1</v>
      </c>
      <c r="H1034" s="19">
        <v>1</v>
      </c>
      <c r="I1034" s="25">
        <f t="shared" si="285"/>
        <v>2</v>
      </c>
      <c r="J1034" s="23">
        <f t="shared" si="289"/>
        <v>1</v>
      </c>
      <c r="K1034" s="149">
        <f t="shared" si="290"/>
        <v>1</v>
      </c>
      <c r="L1034" s="93">
        <f t="shared" si="291"/>
        <v>17909</v>
      </c>
      <c r="M1034" s="93">
        <f t="shared" si="292"/>
        <v>17909</v>
      </c>
      <c r="N1034" s="93">
        <f t="shared" si="293"/>
        <v>17909</v>
      </c>
      <c r="O1034" s="93">
        <f t="shared" si="294"/>
        <v>35818</v>
      </c>
      <c r="P1034" s="23" t="str">
        <f t="shared" si="295"/>
        <v>Терапия</v>
      </c>
      <c r="Q1034" s="23">
        <f t="shared" si="296"/>
        <v>0.77</v>
      </c>
      <c r="R1034" s="63" t="s">
        <v>174</v>
      </c>
      <c r="S1034" s="23">
        <f t="shared" si="297"/>
        <v>2</v>
      </c>
    </row>
    <row r="1035" spans="2:19" x14ac:dyDescent="0.25">
      <c r="B1035" s="85">
        <v>150001</v>
      </c>
      <c r="C1035" s="23" t="str">
        <f t="shared" si="286"/>
        <v>ГБУЗ "РКБ"</v>
      </c>
      <c r="D1035" s="23" t="str">
        <f t="shared" si="287"/>
        <v>КС</v>
      </c>
      <c r="E1035" s="55">
        <v>20171208</v>
      </c>
      <c r="F1035" s="23" t="str">
        <f t="shared" si="288"/>
        <v>Госпитализация в диагностических целях с постановкой/ подтверждением диагноза злокачественного новообразования</v>
      </c>
      <c r="G1035" s="19">
        <v>2</v>
      </c>
      <c r="H1035" s="19">
        <v>1</v>
      </c>
      <c r="I1035" s="25">
        <f t="shared" si="285"/>
        <v>3</v>
      </c>
      <c r="J1035" s="23">
        <f t="shared" si="289"/>
        <v>1</v>
      </c>
      <c r="K1035" s="149">
        <f t="shared" si="290"/>
        <v>1</v>
      </c>
      <c r="L1035" s="93">
        <f t="shared" si="291"/>
        <v>17909</v>
      </c>
      <c r="M1035" s="93">
        <f t="shared" si="292"/>
        <v>35818</v>
      </c>
      <c r="N1035" s="93">
        <f t="shared" si="293"/>
        <v>17909</v>
      </c>
      <c r="O1035" s="93">
        <f t="shared" si="294"/>
        <v>53727</v>
      </c>
      <c r="P1035" s="23" t="str">
        <f t="shared" si="295"/>
        <v>Терапия</v>
      </c>
      <c r="Q1035" s="23">
        <f t="shared" si="296"/>
        <v>0.77</v>
      </c>
      <c r="R1035" s="63" t="s">
        <v>196</v>
      </c>
      <c r="S1035" s="23">
        <f t="shared" si="297"/>
        <v>3</v>
      </c>
    </row>
    <row r="1036" spans="2:19" x14ac:dyDescent="0.25">
      <c r="B1036" s="85">
        <v>150001</v>
      </c>
      <c r="C1036" s="23" t="str">
        <f t="shared" si="286"/>
        <v>ГБУЗ "РКБ"</v>
      </c>
      <c r="D1036" s="23" t="str">
        <f t="shared" si="287"/>
        <v>КС</v>
      </c>
      <c r="E1036" s="55">
        <v>20171208</v>
      </c>
      <c r="F1036" s="23" t="str">
        <f t="shared" si="288"/>
        <v>Госпитализация в диагностических целях с постановкой/ подтверждением диагноза злокачественного новообразования</v>
      </c>
      <c r="G1036" s="19">
        <v>1</v>
      </c>
      <c r="H1036" s="19">
        <v>1</v>
      </c>
      <c r="I1036" s="25">
        <f t="shared" si="285"/>
        <v>2</v>
      </c>
      <c r="J1036" s="23">
        <f t="shared" si="289"/>
        <v>1</v>
      </c>
      <c r="K1036" s="149">
        <f t="shared" si="290"/>
        <v>1</v>
      </c>
      <c r="L1036" s="93">
        <f t="shared" si="291"/>
        <v>17909</v>
      </c>
      <c r="M1036" s="93">
        <f t="shared" si="292"/>
        <v>17909</v>
      </c>
      <c r="N1036" s="93">
        <f t="shared" si="293"/>
        <v>17909</v>
      </c>
      <c r="O1036" s="93">
        <f t="shared" si="294"/>
        <v>35818</v>
      </c>
      <c r="P1036" s="23" t="str">
        <f t="shared" si="295"/>
        <v>Терапия</v>
      </c>
      <c r="Q1036" s="23">
        <f t="shared" si="296"/>
        <v>0.77</v>
      </c>
      <c r="R1036" s="63" t="s">
        <v>344</v>
      </c>
      <c r="S1036" s="23">
        <f t="shared" si="297"/>
        <v>2</v>
      </c>
    </row>
    <row r="1037" spans="2:19" x14ac:dyDescent="0.25">
      <c r="B1037" s="85">
        <v>150001</v>
      </c>
      <c r="C1037" s="23" t="str">
        <f t="shared" si="286"/>
        <v>ГБУЗ "РКБ"</v>
      </c>
      <c r="D1037" s="23" t="str">
        <f t="shared" si="287"/>
        <v>КС</v>
      </c>
      <c r="E1037" s="55">
        <v>20171208</v>
      </c>
      <c r="F1037" s="23" t="str">
        <f t="shared" si="288"/>
        <v>Госпитализация в диагностических целях с постановкой/ подтверждением диагноза злокачественного новообразования</v>
      </c>
      <c r="G1037" s="19">
        <v>16</v>
      </c>
      <c r="H1037" s="19">
        <v>4</v>
      </c>
      <c r="I1037" s="25">
        <f t="shared" si="285"/>
        <v>20</v>
      </c>
      <c r="J1037" s="23">
        <f t="shared" si="289"/>
        <v>1</v>
      </c>
      <c r="K1037" s="149">
        <f t="shared" si="290"/>
        <v>1</v>
      </c>
      <c r="L1037" s="93">
        <f t="shared" si="291"/>
        <v>17909</v>
      </c>
      <c r="M1037" s="93">
        <f t="shared" si="292"/>
        <v>286544</v>
      </c>
      <c r="N1037" s="93">
        <f t="shared" si="293"/>
        <v>71636</v>
      </c>
      <c r="O1037" s="93">
        <f t="shared" si="294"/>
        <v>358180</v>
      </c>
      <c r="P1037" s="23" t="str">
        <f t="shared" si="295"/>
        <v>Терапия</v>
      </c>
      <c r="Q1037" s="23">
        <f t="shared" si="296"/>
        <v>0.77</v>
      </c>
      <c r="R1037" s="63" t="s">
        <v>360</v>
      </c>
      <c r="S1037" s="23">
        <f t="shared" si="297"/>
        <v>20</v>
      </c>
    </row>
    <row r="1038" spans="2:19" x14ac:dyDescent="0.25">
      <c r="B1038" s="85">
        <v>150015</v>
      </c>
      <c r="C1038" s="23" t="str">
        <f t="shared" si="286"/>
        <v>ФГБОУ ВО  СОГМА МЗ</v>
      </c>
      <c r="D1038" s="23" t="str">
        <f t="shared" si="287"/>
        <v>КС</v>
      </c>
      <c r="E1038" s="41">
        <v>20171208</v>
      </c>
      <c r="F1038" s="23" t="str">
        <f t="shared" si="288"/>
        <v>Госпитализация в диагностических целях с постановкой/ подтверждением диагноза злокачественного новообразования</v>
      </c>
      <c r="G1038" s="39">
        <v>3</v>
      </c>
      <c r="H1038" s="39"/>
      <c r="I1038" s="25">
        <f t="shared" si="285"/>
        <v>3</v>
      </c>
      <c r="J1038" s="23">
        <f t="shared" si="289"/>
        <v>1</v>
      </c>
      <c r="K1038" s="149">
        <f t="shared" si="290"/>
        <v>1.4</v>
      </c>
      <c r="L1038" s="93">
        <f t="shared" si="291"/>
        <v>25072.6</v>
      </c>
      <c r="M1038" s="93">
        <f t="shared" si="292"/>
        <v>75217.799999999988</v>
      </c>
      <c r="N1038" s="93">
        <f t="shared" si="293"/>
        <v>0</v>
      </c>
      <c r="O1038" s="93">
        <f t="shared" si="294"/>
        <v>75217.799999999988</v>
      </c>
      <c r="P1038" s="23" t="str">
        <f t="shared" si="295"/>
        <v>Терапия</v>
      </c>
      <c r="Q1038" s="23">
        <f t="shared" si="296"/>
        <v>0.77</v>
      </c>
      <c r="R1038" s="114" t="s">
        <v>309</v>
      </c>
      <c r="S1038" s="23">
        <f t="shared" si="297"/>
        <v>3</v>
      </c>
    </row>
    <row r="1039" spans="2:19" ht="18.75" x14ac:dyDescent="0.3">
      <c r="B1039" s="85">
        <v>150002</v>
      </c>
      <c r="C1039" s="23" t="str">
        <f t="shared" si="286"/>
        <v>ГБУЗ "РДКБ"</v>
      </c>
      <c r="D1039" s="23" t="str">
        <f t="shared" si="287"/>
        <v>КС</v>
      </c>
      <c r="E1039" s="55">
        <v>20171208</v>
      </c>
      <c r="F1039" s="23" t="str">
        <f t="shared" si="288"/>
        <v>Госпитализация в диагностических целях с постановкой/ подтверждением диагноза злокачественного новообразования</v>
      </c>
      <c r="G1039" s="45">
        <v>45</v>
      </c>
      <c r="H1039" s="45">
        <v>10</v>
      </c>
      <c r="I1039" s="25">
        <f t="shared" si="285"/>
        <v>55</v>
      </c>
      <c r="J1039" s="23">
        <f t="shared" si="289"/>
        <v>1</v>
      </c>
      <c r="K1039" s="149">
        <f t="shared" si="290"/>
        <v>1</v>
      </c>
      <c r="L1039" s="93">
        <f t="shared" si="291"/>
        <v>17909</v>
      </c>
      <c r="M1039" s="93">
        <f t="shared" si="292"/>
        <v>805905</v>
      </c>
      <c r="N1039" s="93">
        <f t="shared" si="293"/>
        <v>179090</v>
      </c>
      <c r="O1039" s="93">
        <f t="shared" si="294"/>
        <v>984995</v>
      </c>
      <c r="P1039" s="23" t="str">
        <f t="shared" si="295"/>
        <v>Терапия</v>
      </c>
      <c r="Q1039" s="23">
        <f t="shared" si="296"/>
        <v>0.77</v>
      </c>
      <c r="R1039" s="63" t="s">
        <v>125</v>
      </c>
      <c r="S1039" s="23">
        <f t="shared" si="297"/>
        <v>55</v>
      </c>
    </row>
    <row r="1040" spans="2:19" x14ac:dyDescent="0.25">
      <c r="B1040" s="14">
        <v>150031</v>
      </c>
      <c r="C1040" s="23" t="str">
        <f t="shared" si="286"/>
        <v>ГБУЗ "РОД"</v>
      </c>
      <c r="D1040" s="23" t="str">
        <f t="shared" si="287"/>
        <v>КС</v>
      </c>
      <c r="E1040" s="62">
        <v>20171208</v>
      </c>
      <c r="F1040" s="23" t="str">
        <f t="shared" si="288"/>
        <v>Госпитализация в диагностических целях с постановкой/ подтверждением диагноза злокачественного новообразования</v>
      </c>
      <c r="G1040" s="19">
        <v>30</v>
      </c>
      <c r="H1040" s="19">
        <v>20</v>
      </c>
      <c r="I1040" s="25">
        <f t="shared" si="285"/>
        <v>50</v>
      </c>
      <c r="J1040" s="23">
        <f t="shared" si="289"/>
        <v>1</v>
      </c>
      <c r="K1040" s="149">
        <f t="shared" si="290"/>
        <v>1</v>
      </c>
      <c r="L1040" s="93">
        <f t="shared" si="291"/>
        <v>17909</v>
      </c>
      <c r="M1040" s="93">
        <f t="shared" si="292"/>
        <v>537270</v>
      </c>
      <c r="N1040" s="93">
        <f t="shared" si="293"/>
        <v>358180</v>
      </c>
      <c r="O1040" s="93">
        <f t="shared" si="294"/>
        <v>895450</v>
      </c>
      <c r="P1040" s="23" t="str">
        <f t="shared" si="295"/>
        <v>Терапия</v>
      </c>
      <c r="Q1040" s="23">
        <f t="shared" si="296"/>
        <v>0.77</v>
      </c>
      <c r="R1040" s="63" t="s">
        <v>221</v>
      </c>
      <c r="S1040" s="23">
        <f t="shared" si="297"/>
        <v>50</v>
      </c>
    </row>
    <row r="1041" spans="2:19" x14ac:dyDescent="0.25">
      <c r="B1041" s="85">
        <v>150003</v>
      </c>
      <c r="C1041" s="23" t="str">
        <f t="shared" si="286"/>
        <v>ГБУЗ "КБСП"</v>
      </c>
      <c r="D1041" s="23" t="str">
        <f t="shared" si="287"/>
        <v>КС</v>
      </c>
      <c r="E1041" s="87">
        <v>20171209</v>
      </c>
      <c r="F1041" s="23" t="str">
        <f t="shared" si="288"/>
        <v>Гнойные состояния нижних дыхательных путей</v>
      </c>
      <c r="G1041" s="19">
        <v>3</v>
      </c>
      <c r="H1041" s="19">
        <v>1</v>
      </c>
      <c r="I1041" s="25">
        <f t="shared" si="285"/>
        <v>4</v>
      </c>
      <c r="J1041" s="23">
        <f t="shared" si="289"/>
        <v>2.0499999999999998</v>
      </c>
      <c r="K1041" s="149">
        <f t="shared" si="290"/>
        <v>1.4</v>
      </c>
      <c r="L1041" s="93">
        <f t="shared" si="291"/>
        <v>51398.829999999994</v>
      </c>
      <c r="M1041" s="93">
        <f t="shared" si="292"/>
        <v>154196.49</v>
      </c>
      <c r="N1041" s="93">
        <f t="shared" si="293"/>
        <v>51398.829999999994</v>
      </c>
      <c r="O1041" s="93">
        <f t="shared" si="294"/>
        <v>205595.31999999998</v>
      </c>
      <c r="P1041" s="23" t="str">
        <f t="shared" si="295"/>
        <v>Торакальная хирургия</v>
      </c>
      <c r="Q1041" s="23">
        <f t="shared" si="296"/>
        <v>2.09</v>
      </c>
      <c r="R1041" s="63" t="s">
        <v>360</v>
      </c>
      <c r="S1041" s="23">
        <f t="shared" si="297"/>
        <v>8.1999999999999993</v>
      </c>
    </row>
    <row r="1042" spans="2:19" x14ac:dyDescent="0.25">
      <c r="B1042" s="85">
        <v>150001</v>
      </c>
      <c r="C1042" s="23" t="str">
        <f t="shared" si="286"/>
        <v>ГБУЗ "РКБ"</v>
      </c>
      <c r="D1042" s="23" t="str">
        <f t="shared" si="287"/>
        <v>КС</v>
      </c>
      <c r="E1042" s="55">
        <v>20171209</v>
      </c>
      <c r="F1042" s="23" t="str">
        <f t="shared" si="288"/>
        <v>Гнойные состояния нижних дыхательных путей</v>
      </c>
      <c r="G1042" s="19">
        <v>2</v>
      </c>
      <c r="H1042" s="19">
        <v>1</v>
      </c>
      <c r="I1042" s="25">
        <f t="shared" si="285"/>
        <v>3</v>
      </c>
      <c r="J1042" s="23">
        <f t="shared" si="289"/>
        <v>2.0499999999999998</v>
      </c>
      <c r="K1042" s="149">
        <f t="shared" si="290"/>
        <v>1</v>
      </c>
      <c r="L1042" s="93">
        <f t="shared" si="291"/>
        <v>36713.449999999997</v>
      </c>
      <c r="M1042" s="93">
        <f t="shared" si="292"/>
        <v>73426.899999999994</v>
      </c>
      <c r="N1042" s="93">
        <f t="shared" si="293"/>
        <v>36713.449999999997</v>
      </c>
      <c r="O1042" s="93">
        <f t="shared" si="294"/>
        <v>110140.34999999999</v>
      </c>
      <c r="P1042" s="23" t="str">
        <f t="shared" si="295"/>
        <v>Торакальная хирургия</v>
      </c>
      <c r="Q1042" s="23">
        <f t="shared" si="296"/>
        <v>2.09</v>
      </c>
      <c r="R1042" s="63" t="s">
        <v>282</v>
      </c>
      <c r="S1042" s="23">
        <f t="shared" si="297"/>
        <v>6.1499999999999995</v>
      </c>
    </row>
    <row r="1043" spans="2:19" x14ac:dyDescent="0.25">
      <c r="B1043" s="85">
        <v>150001</v>
      </c>
      <c r="C1043" s="23" t="str">
        <f t="shared" si="286"/>
        <v>ГБУЗ "РКБ"</v>
      </c>
      <c r="D1043" s="23" t="str">
        <f t="shared" si="287"/>
        <v>КС</v>
      </c>
      <c r="E1043" s="55">
        <v>20171209</v>
      </c>
      <c r="F1043" s="23" t="str">
        <f t="shared" si="288"/>
        <v>Гнойные состояния нижних дыхательных путей</v>
      </c>
      <c r="G1043" s="19">
        <v>4</v>
      </c>
      <c r="H1043" s="19">
        <v>1</v>
      </c>
      <c r="I1043" s="25">
        <f t="shared" si="285"/>
        <v>5</v>
      </c>
      <c r="J1043" s="23">
        <f t="shared" si="289"/>
        <v>2.0499999999999998</v>
      </c>
      <c r="K1043" s="149">
        <f t="shared" si="290"/>
        <v>1</v>
      </c>
      <c r="L1043" s="93">
        <f t="shared" si="291"/>
        <v>36713.449999999997</v>
      </c>
      <c r="M1043" s="93">
        <f t="shared" si="292"/>
        <v>146853.79999999999</v>
      </c>
      <c r="N1043" s="93">
        <f t="shared" si="293"/>
        <v>36713.449999999997</v>
      </c>
      <c r="O1043" s="93">
        <f t="shared" si="294"/>
        <v>183567.25</v>
      </c>
      <c r="P1043" s="23" t="str">
        <f t="shared" si="295"/>
        <v>Торакальная хирургия</v>
      </c>
      <c r="Q1043" s="23">
        <f t="shared" si="296"/>
        <v>2.09</v>
      </c>
      <c r="R1043" s="63" t="s">
        <v>360</v>
      </c>
      <c r="S1043" s="23">
        <f t="shared" si="297"/>
        <v>10.25</v>
      </c>
    </row>
    <row r="1044" spans="2:19" ht="18.75" x14ac:dyDescent="0.3">
      <c r="B1044" s="85">
        <v>150002</v>
      </c>
      <c r="C1044" s="23" t="str">
        <f t="shared" si="286"/>
        <v>ГБУЗ "РДКБ"</v>
      </c>
      <c r="D1044" s="23" t="str">
        <f t="shared" si="287"/>
        <v>КС</v>
      </c>
      <c r="E1044" s="55">
        <v>20171209</v>
      </c>
      <c r="F1044" s="23" t="str">
        <f t="shared" si="288"/>
        <v>Гнойные состояния нижних дыхательных путей</v>
      </c>
      <c r="G1044" s="45">
        <v>10</v>
      </c>
      <c r="H1044" s="45">
        <v>3</v>
      </c>
      <c r="I1044" s="25">
        <f t="shared" si="285"/>
        <v>13</v>
      </c>
      <c r="J1044" s="23">
        <f t="shared" si="289"/>
        <v>2.0499999999999998</v>
      </c>
      <c r="K1044" s="149">
        <f t="shared" si="290"/>
        <v>1</v>
      </c>
      <c r="L1044" s="93">
        <f t="shared" si="291"/>
        <v>36713.449999999997</v>
      </c>
      <c r="M1044" s="93">
        <f t="shared" si="292"/>
        <v>367134.5</v>
      </c>
      <c r="N1044" s="93">
        <f t="shared" si="293"/>
        <v>110140.34999999999</v>
      </c>
      <c r="O1044" s="93">
        <f t="shared" si="294"/>
        <v>477274.85</v>
      </c>
      <c r="P1044" s="23" t="str">
        <f t="shared" si="295"/>
        <v>Торакальная хирургия</v>
      </c>
      <c r="Q1044" s="23">
        <f t="shared" si="296"/>
        <v>2.09</v>
      </c>
      <c r="R1044" s="63" t="s">
        <v>140</v>
      </c>
      <c r="S1044" s="23">
        <f t="shared" si="297"/>
        <v>26.65</v>
      </c>
    </row>
    <row r="1045" spans="2:19" x14ac:dyDescent="0.25">
      <c r="B1045" s="14">
        <v>150014</v>
      </c>
      <c r="C1045" s="23" t="str">
        <f t="shared" si="286"/>
        <v>ГБУЗ "Правобережная ЦРКБ"</v>
      </c>
      <c r="D1045" s="23" t="str">
        <f t="shared" si="287"/>
        <v>КС</v>
      </c>
      <c r="E1045" s="62">
        <v>20171209</v>
      </c>
      <c r="F1045" s="23" t="str">
        <f t="shared" si="288"/>
        <v>Гнойные состояния нижних дыхательных путей</v>
      </c>
      <c r="G1045" s="19">
        <v>3</v>
      </c>
      <c r="H1045" s="19">
        <v>0</v>
      </c>
      <c r="I1045" s="25">
        <f t="shared" si="285"/>
        <v>3</v>
      </c>
      <c r="J1045" s="23">
        <f t="shared" si="289"/>
        <v>2.0499999999999998</v>
      </c>
      <c r="K1045" s="149">
        <f t="shared" si="290"/>
        <v>0.95099999999999996</v>
      </c>
      <c r="L1045" s="93">
        <f t="shared" si="291"/>
        <v>34914.490949999992</v>
      </c>
      <c r="M1045" s="93">
        <f t="shared" si="292"/>
        <v>104743.47284999998</v>
      </c>
      <c r="N1045" s="93">
        <f t="shared" si="293"/>
        <v>0</v>
      </c>
      <c r="O1045" s="93">
        <f t="shared" si="294"/>
        <v>104743.47284999998</v>
      </c>
      <c r="P1045" s="23" t="str">
        <f t="shared" si="295"/>
        <v>Торакальная хирургия</v>
      </c>
      <c r="Q1045" s="23">
        <f t="shared" si="296"/>
        <v>2.09</v>
      </c>
      <c r="R1045" s="63" t="s">
        <v>360</v>
      </c>
      <c r="S1045" s="23">
        <f t="shared" si="297"/>
        <v>6.1499999999999995</v>
      </c>
    </row>
    <row r="1046" spans="2:19" ht="18.75" x14ac:dyDescent="0.3">
      <c r="B1046" s="85">
        <v>150002</v>
      </c>
      <c r="C1046" s="23" t="str">
        <f t="shared" si="286"/>
        <v>ГБУЗ "РДКБ"</v>
      </c>
      <c r="D1046" s="23" t="str">
        <f t="shared" si="287"/>
        <v>КС</v>
      </c>
      <c r="E1046" s="55">
        <v>20171210</v>
      </c>
      <c r="F1046" s="23" t="str">
        <f t="shared" si="288"/>
        <v>Операции на нижних дыхательных путях и легочной ткани, органах средостения (уровень 1)</v>
      </c>
      <c r="G1046" s="45">
        <v>7</v>
      </c>
      <c r="H1046" s="45">
        <v>3</v>
      </c>
      <c r="I1046" s="25">
        <f t="shared" si="285"/>
        <v>10</v>
      </c>
      <c r="J1046" s="23">
        <f t="shared" si="289"/>
        <v>1.54</v>
      </c>
      <c r="K1046" s="149">
        <f t="shared" si="290"/>
        <v>1</v>
      </c>
      <c r="L1046" s="93">
        <f t="shared" si="291"/>
        <v>27579.86</v>
      </c>
      <c r="M1046" s="93">
        <f t="shared" si="292"/>
        <v>193059.02000000002</v>
      </c>
      <c r="N1046" s="93">
        <f t="shared" si="293"/>
        <v>82739.58</v>
      </c>
      <c r="O1046" s="93">
        <f t="shared" si="294"/>
        <v>275798.60000000003</v>
      </c>
      <c r="P1046" s="23" t="str">
        <f t="shared" si="295"/>
        <v>Торакальная хирургия</v>
      </c>
      <c r="Q1046" s="23">
        <f t="shared" si="296"/>
        <v>2.09</v>
      </c>
      <c r="R1046" s="63" t="s">
        <v>140</v>
      </c>
      <c r="S1046" s="23">
        <f t="shared" si="297"/>
        <v>15.4</v>
      </c>
    </row>
    <row r="1047" spans="2:19" x14ac:dyDescent="0.25">
      <c r="B1047" s="85">
        <v>150003</v>
      </c>
      <c r="C1047" s="23" t="str">
        <f t="shared" si="286"/>
        <v>ГБУЗ "КБСП"</v>
      </c>
      <c r="D1047" s="23" t="str">
        <f t="shared" si="287"/>
        <v>КС</v>
      </c>
      <c r="E1047" s="87">
        <v>20171211</v>
      </c>
      <c r="F1047" s="23" t="str">
        <f t="shared" si="288"/>
        <v>Операции на нижних дыхательных путях и легочной ткани, органах средостения (уровень 2)</v>
      </c>
      <c r="G1047" s="19">
        <v>15</v>
      </c>
      <c r="H1047" s="19">
        <v>6</v>
      </c>
      <c r="I1047" s="25">
        <f t="shared" si="285"/>
        <v>21</v>
      </c>
      <c r="J1047" s="23">
        <f t="shared" si="289"/>
        <v>1.92</v>
      </c>
      <c r="K1047" s="149">
        <f t="shared" si="290"/>
        <v>1.4</v>
      </c>
      <c r="L1047" s="93">
        <f t="shared" si="291"/>
        <v>48139.391999999993</v>
      </c>
      <c r="M1047" s="93">
        <f t="shared" si="292"/>
        <v>722090.87999999989</v>
      </c>
      <c r="N1047" s="93">
        <f t="shared" si="293"/>
        <v>288836.35199999996</v>
      </c>
      <c r="O1047" s="93">
        <f t="shared" si="294"/>
        <v>1010927.2319999998</v>
      </c>
      <c r="P1047" s="23" t="str">
        <f t="shared" si="295"/>
        <v>Торакальная хирургия</v>
      </c>
      <c r="Q1047" s="23">
        <f t="shared" si="296"/>
        <v>2.09</v>
      </c>
      <c r="R1047" s="63" t="s">
        <v>360</v>
      </c>
      <c r="S1047" s="23">
        <f t="shared" si="297"/>
        <v>40.32</v>
      </c>
    </row>
    <row r="1048" spans="2:19" x14ac:dyDescent="0.25">
      <c r="B1048" s="85">
        <v>150001</v>
      </c>
      <c r="C1048" s="23" t="str">
        <f t="shared" si="286"/>
        <v>ГБУЗ "РКБ"</v>
      </c>
      <c r="D1048" s="23" t="str">
        <f t="shared" si="287"/>
        <v>КС</v>
      </c>
      <c r="E1048" s="55">
        <v>20171211</v>
      </c>
      <c r="F1048" s="23" t="str">
        <f t="shared" si="288"/>
        <v>Операции на нижних дыхательных путях и легочной ткани, органах средостения (уровень 2)</v>
      </c>
      <c r="G1048" s="19">
        <v>4</v>
      </c>
      <c r="H1048" s="19">
        <v>1</v>
      </c>
      <c r="I1048" s="25">
        <f t="shared" si="285"/>
        <v>5</v>
      </c>
      <c r="J1048" s="23">
        <f t="shared" si="289"/>
        <v>1.92</v>
      </c>
      <c r="K1048" s="149">
        <f t="shared" si="290"/>
        <v>1</v>
      </c>
      <c r="L1048" s="93">
        <f t="shared" si="291"/>
        <v>34385.279999999999</v>
      </c>
      <c r="M1048" s="93">
        <f t="shared" si="292"/>
        <v>137541.12</v>
      </c>
      <c r="N1048" s="93">
        <f t="shared" si="293"/>
        <v>34385.279999999999</v>
      </c>
      <c r="O1048" s="93">
        <f t="shared" si="294"/>
        <v>171926.39999999999</v>
      </c>
      <c r="P1048" s="23" t="str">
        <f t="shared" si="295"/>
        <v>Торакальная хирургия</v>
      </c>
      <c r="Q1048" s="23">
        <f t="shared" si="296"/>
        <v>2.09</v>
      </c>
      <c r="R1048" s="63" t="s">
        <v>497</v>
      </c>
      <c r="S1048" s="23">
        <f t="shared" si="297"/>
        <v>9.6</v>
      </c>
    </row>
    <row r="1049" spans="2:19" x14ac:dyDescent="0.25">
      <c r="B1049" s="85">
        <v>150001</v>
      </c>
      <c r="C1049" s="23" t="str">
        <f t="shared" si="286"/>
        <v>ГБУЗ "РКБ"</v>
      </c>
      <c r="D1049" s="23" t="str">
        <f t="shared" si="287"/>
        <v>КС</v>
      </c>
      <c r="E1049" s="55">
        <v>20171211</v>
      </c>
      <c r="F1049" s="23" t="str">
        <f t="shared" si="288"/>
        <v>Операции на нижних дыхательных путях и легочной ткани, органах средостения (уровень 2)</v>
      </c>
      <c r="G1049" s="19">
        <v>12</v>
      </c>
      <c r="H1049" s="19">
        <v>3</v>
      </c>
      <c r="I1049" s="25">
        <f t="shared" si="285"/>
        <v>15</v>
      </c>
      <c r="J1049" s="23">
        <f t="shared" si="289"/>
        <v>1.92</v>
      </c>
      <c r="K1049" s="149">
        <f t="shared" si="290"/>
        <v>1</v>
      </c>
      <c r="L1049" s="93">
        <f t="shared" si="291"/>
        <v>34385.279999999999</v>
      </c>
      <c r="M1049" s="93">
        <f t="shared" si="292"/>
        <v>412623.35999999999</v>
      </c>
      <c r="N1049" s="93">
        <f t="shared" si="293"/>
        <v>103155.84</v>
      </c>
      <c r="O1049" s="93">
        <f t="shared" si="294"/>
        <v>515779.19999999995</v>
      </c>
      <c r="P1049" s="23" t="str">
        <f t="shared" si="295"/>
        <v>Торакальная хирургия</v>
      </c>
      <c r="Q1049" s="23">
        <f t="shared" si="296"/>
        <v>2.09</v>
      </c>
      <c r="R1049" s="63" t="s">
        <v>360</v>
      </c>
      <c r="S1049" s="23">
        <f t="shared" si="297"/>
        <v>28.799999999999997</v>
      </c>
    </row>
    <row r="1050" spans="2:19" x14ac:dyDescent="0.25">
      <c r="B1050" s="85">
        <v>150015</v>
      </c>
      <c r="C1050" s="23" t="str">
        <f t="shared" si="286"/>
        <v>ФГБОУ ВО  СОГМА МЗ</v>
      </c>
      <c r="D1050" s="23" t="str">
        <f t="shared" si="287"/>
        <v>КС</v>
      </c>
      <c r="E1050" s="41">
        <v>20171211</v>
      </c>
      <c r="F1050" s="23" t="str">
        <f t="shared" si="288"/>
        <v>Операции на нижних дыхательных путях и легочной ткани, органах средостения (уровень 2)</v>
      </c>
      <c r="G1050" s="39">
        <v>3</v>
      </c>
      <c r="H1050" s="39"/>
      <c r="I1050" s="25">
        <f t="shared" si="285"/>
        <v>3</v>
      </c>
      <c r="J1050" s="23">
        <f t="shared" si="289"/>
        <v>1.92</v>
      </c>
      <c r="K1050" s="149">
        <f t="shared" si="290"/>
        <v>1.4</v>
      </c>
      <c r="L1050" s="93">
        <f t="shared" si="291"/>
        <v>48139.391999999993</v>
      </c>
      <c r="M1050" s="93">
        <f t="shared" si="292"/>
        <v>144418.17599999998</v>
      </c>
      <c r="N1050" s="93">
        <f t="shared" si="293"/>
        <v>0</v>
      </c>
      <c r="O1050" s="93">
        <f t="shared" si="294"/>
        <v>144418.17599999998</v>
      </c>
      <c r="P1050" s="23" t="str">
        <f t="shared" si="295"/>
        <v>Торакальная хирургия</v>
      </c>
      <c r="Q1050" s="23">
        <f t="shared" si="296"/>
        <v>2.09</v>
      </c>
      <c r="R1050" s="114" t="s">
        <v>360</v>
      </c>
      <c r="S1050" s="23">
        <f t="shared" si="297"/>
        <v>5.76</v>
      </c>
    </row>
    <row r="1051" spans="2:19" ht="18.75" x14ac:dyDescent="0.3">
      <c r="B1051" s="85">
        <v>150002</v>
      </c>
      <c r="C1051" s="23" t="str">
        <f t="shared" si="286"/>
        <v>ГБУЗ "РДКБ"</v>
      </c>
      <c r="D1051" s="23" t="str">
        <f t="shared" si="287"/>
        <v>КС</v>
      </c>
      <c r="E1051" s="55">
        <v>20171211</v>
      </c>
      <c r="F1051" s="23" t="str">
        <f t="shared" si="288"/>
        <v>Операции на нижних дыхательных путях и легочной ткани, органах средостения (уровень 2)</v>
      </c>
      <c r="G1051" s="45">
        <v>4</v>
      </c>
      <c r="H1051" s="45">
        <v>3</v>
      </c>
      <c r="I1051" s="25">
        <f t="shared" si="285"/>
        <v>7</v>
      </c>
      <c r="J1051" s="23">
        <f t="shared" si="289"/>
        <v>1.92</v>
      </c>
      <c r="K1051" s="149">
        <f t="shared" si="290"/>
        <v>1</v>
      </c>
      <c r="L1051" s="93">
        <f t="shared" si="291"/>
        <v>34385.279999999999</v>
      </c>
      <c r="M1051" s="93">
        <f t="shared" si="292"/>
        <v>137541.12</v>
      </c>
      <c r="N1051" s="93">
        <f t="shared" si="293"/>
        <v>103155.84</v>
      </c>
      <c r="O1051" s="93">
        <f t="shared" si="294"/>
        <v>240696.95999999999</v>
      </c>
      <c r="P1051" s="23" t="str">
        <f t="shared" si="295"/>
        <v>Торакальная хирургия</v>
      </c>
      <c r="Q1051" s="23">
        <f t="shared" si="296"/>
        <v>2.09</v>
      </c>
      <c r="R1051" s="63" t="s">
        <v>140</v>
      </c>
      <c r="S1051" s="23">
        <f t="shared" si="297"/>
        <v>13.44</v>
      </c>
    </row>
    <row r="1052" spans="2:19" x14ac:dyDescent="0.25">
      <c r="B1052" s="85">
        <v>150001</v>
      </c>
      <c r="C1052" s="23" t="str">
        <f t="shared" si="286"/>
        <v>ГБУЗ "РКБ"</v>
      </c>
      <c r="D1052" s="23" t="str">
        <f t="shared" si="287"/>
        <v>КС</v>
      </c>
      <c r="E1052" s="55">
        <v>20171212</v>
      </c>
      <c r="F1052" s="23" t="str">
        <f t="shared" si="288"/>
        <v>Операции на нижних дыхательных путях и легочной ткани, органах средостения (уровень 3)</v>
      </c>
      <c r="G1052" s="19">
        <v>2</v>
      </c>
      <c r="H1052" s="19">
        <v>1</v>
      </c>
      <c r="I1052" s="25">
        <f t="shared" si="285"/>
        <v>3</v>
      </c>
      <c r="J1052" s="23">
        <f t="shared" si="289"/>
        <v>2.56</v>
      </c>
      <c r="K1052" s="149">
        <f t="shared" si="290"/>
        <v>1</v>
      </c>
      <c r="L1052" s="93">
        <f t="shared" si="291"/>
        <v>45847.040000000001</v>
      </c>
      <c r="M1052" s="93">
        <f t="shared" si="292"/>
        <v>91694.080000000002</v>
      </c>
      <c r="N1052" s="93">
        <f t="shared" si="293"/>
        <v>45847.040000000001</v>
      </c>
      <c r="O1052" s="93">
        <f t="shared" si="294"/>
        <v>137541.12</v>
      </c>
      <c r="P1052" s="23" t="str">
        <f t="shared" si="295"/>
        <v>Торакальная хирургия</v>
      </c>
      <c r="Q1052" s="23">
        <f t="shared" si="296"/>
        <v>2.09</v>
      </c>
      <c r="R1052" s="63" t="s">
        <v>360</v>
      </c>
      <c r="S1052" s="23">
        <f t="shared" si="297"/>
        <v>7.68</v>
      </c>
    </row>
    <row r="1053" spans="2:19" x14ac:dyDescent="0.25">
      <c r="B1053" s="85">
        <v>150015</v>
      </c>
      <c r="C1053" s="23" t="str">
        <f t="shared" si="286"/>
        <v>ФГБОУ ВО  СОГМА МЗ</v>
      </c>
      <c r="D1053" s="23" t="str">
        <f t="shared" si="287"/>
        <v>КС</v>
      </c>
      <c r="E1053" s="41">
        <v>20171212</v>
      </c>
      <c r="F1053" s="23" t="str">
        <f t="shared" si="288"/>
        <v>Операции на нижних дыхательных путях и легочной ткани, органах средостения (уровень 3)</v>
      </c>
      <c r="G1053" s="39">
        <v>3</v>
      </c>
      <c r="H1053" s="39"/>
      <c r="I1053" s="25">
        <f t="shared" si="285"/>
        <v>3</v>
      </c>
      <c r="J1053" s="23">
        <f t="shared" si="289"/>
        <v>2.56</v>
      </c>
      <c r="K1053" s="149">
        <f t="shared" si="290"/>
        <v>1.4</v>
      </c>
      <c r="L1053" s="93">
        <f t="shared" si="291"/>
        <v>64185.855999999992</v>
      </c>
      <c r="M1053" s="93">
        <f t="shared" si="292"/>
        <v>192557.56799999997</v>
      </c>
      <c r="N1053" s="93">
        <f t="shared" si="293"/>
        <v>0</v>
      </c>
      <c r="O1053" s="93">
        <f t="shared" si="294"/>
        <v>192557.56799999997</v>
      </c>
      <c r="P1053" s="23" t="str">
        <f t="shared" si="295"/>
        <v>Торакальная хирургия</v>
      </c>
      <c r="Q1053" s="23">
        <f t="shared" si="296"/>
        <v>2.09</v>
      </c>
      <c r="R1053" s="114" t="s">
        <v>360</v>
      </c>
      <c r="S1053" s="23">
        <f t="shared" si="297"/>
        <v>7.68</v>
      </c>
    </row>
    <row r="1054" spans="2:19" ht="18.75" x14ac:dyDescent="0.3">
      <c r="B1054" s="85">
        <v>150002</v>
      </c>
      <c r="C1054" s="23" t="str">
        <f t="shared" si="286"/>
        <v>ГБУЗ "РДКБ"</v>
      </c>
      <c r="D1054" s="23" t="str">
        <f t="shared" si="287"/>
        <v>КС</v>
      </c>
      <c r="E1054" s="55">
        <v>20171212</v>
      </c>
      <c r="F1054" s="23" t="str">
        <f t="shared" si="288"/>
        <v>Операции на нижних дыхательных путях и легочной ткани, органах средостения (уровень 3)</v>
      </c>
      <c r="G1054" s="45">
        <v>5</v>
      </c>
      <c r="H1054" s="45">
        <v>2</v>
      </c>
      <c r="I1054" s="25">
        <f t="shared" si="285"/>
        <v>7</v>
      </c>
      <c r="J1054" s="23">
        <f t="shared" si="289"/>
        <v>2.56</v>
      </c>
      <c r="K1054" s="149">
        <f t="shared" si="290"/>
        <v>1</v>
      </c>
      <c r="L1054" s="93">
        <f t="shared" si="291"/>
        <v>45847.040000000001</v>
      </c>
      <c r="M1054" s="93">
        <f t="shared" si="292"/>
        <v>229235.20000000001</v>
      </c>
      <c r="N1054" s="93">
        <f t="shared" si="293"/>
        <v>91694.080000000002</v>
      </c>
      <c r="O1054" s="93">
        <f t="shared" si="294"/>
        <v>320929.28000000003</v>
      </c>
      <c r="P1054" s="23" t="str">
        <f t="shared" si="295"/>
        <v>Торакальная хирургия</v>
      </c>
      <c r="Q1054" s="23">
        <f t="shared" si="296"/>
        <v>2.09</v>
      </c>
      <c r="R1054" s="63" t="s">
        <v>140</v>
      </c>
      <c r="S1054" s="23">
        <f t="shared" si="297"/>
        <v>17.920000000000002</v>
      </c>
    </row>
    <row r="1055" spans="2:19" ht="18.75" x14ac:dyDescent="0.3">
      <c r="B1055" s="85">
        <v>150002</v>
      </c>
      <c r="C1055" s="23" t="str">
        <f t="shared" si="286"/>
        <v>ГБУЗ "РДКБ"</v>
      </c>
      <c r="D1055" s="23" t="str">
        <f t="shared" si="287"/>
        <v>КС</v>
      </c>
      <c r="E1055" s="55">
        <v>20171213</v>
      </c>
      <c r="F1055" s="23" t="str">
        <f t="shared" si="288"/>
        <v>Операции на нижних дыхательных путях и легочной ткани, органах средостения (уровень 4)</v>
      </c>
      <c r="G1055" s="45">
        <v>1</v>
      </c>
      <c r="H1055" s="45">
        <v>1</v>
      </c>
      <c r="I1055" s="25">
        <f t="shared" ref="I1055:I1114" si="298">G1055+H1055</f>
        <v>2</v>
      </c>
      <c r="J1055" s="23">
        <f t="shared" si="289"/>
        <v>4.12</v>
      </c>
      <c r="K1055" s="149">
        <f t="shared" si="290"/>
        <v>1</v>
      </c>
      <c r="L1055" s="93">
        <f t="shared" si="291"/>
        <v>73785.08</v>
      </c>
      <c r="M1055" s="93">
        <f t="shared" si="292"/>
        <v>73785.08</v>
      </c>
      <c r="N1055" s="93">
        <f t="shared" si="293"/>
        <v>73785.08</v>
      </c>
      <c r="O1055" s="93">
        <f t="shared" si="294"/>
        <v>147570.16</v>
      </c>
      <c r="P1055" s="23" t="str">
        <f t="shared" si="295"/>
        <v>Торакальная хирургия</v>
      </c>
      <c r="Q1055" s="23">
        <f t="shared" si="296"/>
        <v>2.09</v>
      </c>
      <c r="R1055" s="63" t="s">
        <v>140</v>
      </c>
      <c r="S1055" s="23">
        <f t="shared" si="297"/>
        <v>8.24</v>
      </c>
    </row>
    <row r="1056" spans="2:19" x14ac:dyDescent="0.25">
      <c r="B1056" s="85">
        <v>150009</v>
      </c>
      <c r="C1056" s="23" t="str">
        <f t="shared" si="286"/>
        <v>ГБУЗ "Ардонская ЦРБ"</v>
      </c>
      <c r="D1056" s="23" t="str">
        <f t="shared" si="287"/>
        <v>КС</v>
      </c>
      <c r="E1056" s="55">
        <v>20171214</v>
      </c>
      <c r="F1056" s="23" t="str">
        <f t="shared" si="288"/>
        <v>Приобретенные и врожденные костно-мышечные деформации</v>
      </c>
      <c r="G1056" s="19">
        <v>5</v>
      </c>
      <c r="H1056" s="19"/>
      <c r="I1056" s="25">
        <f t="shared" si="298"/>
        <v>5</v>
      </c>
      <c r="J1056" s="23">
        <f t="shared" si="289"/>
        <v>0.99</v>
      </c>
      <c r="K1056" s="149">
        <f t="shared" si="290"/>
        <v>0.95099999999999996</v>
      </c>
      <c r="L1056" s="93">
        <f t="shared" si="291"/>
        <v>16861.144409999997</v>
      </c>
      <c r="M1056" s="93">
        <f t="shared" si="292"/>
        <v>84305.722049999982</v>
      </c>
      <c r="N1056" s="93">
        <f t="shared" si="293"/>
        <v>0</v>
      </c>
      <c r="O1056" s="93">
        <f t="shared" si="294"/>
        <v>84305.722049999982</v>
      </c>
      <c r="P1056" s="23" t="str">
        <f t="shared" si="295"/>
        <v>Травматология и ортопедия</v>
      </c>
      <c r="Q1056" s="23">
        <f t="shared" si="296"/>
        <v>1.37</v>
      </c>
      <c r="R1056" s="63" t="s">
        <v>497</v>
      </c>
      <c r="S1056" s="23">
        <f t="shared" si="297"/>
        <v>4.95</v>
      </c>
    </row>
    <row r="1057" spans="2:19" x14ac:dyDescent="0.25">
      <c r="B1057" s="85">
        <v>150003</v>
      </c>
      <c r="C1057" s="23" t="str">
        <f t="shared" si="286"/>
        <v>ГБУЗ "КБСП"</v>
      </c>
      <c r="D1057" s="23" t="str">
        <f t="shared" si="287"/>
        <v>КС</v>
      </c>
      <c r="E1057" s="55">
        <v>20171214</v>
      </c>
      <c r="F1057" s="23" t="str">
        <f t="shared" si="288"/>
        <v>Приобретенные и врожденные костно-мышечные деформации</v>
      </c>
      <c r="G1057" s="19">
        <v>21</v>
      </c>
      <c r="H1057" s="19">
        <v>9</v>
      </c>
      <c r="I1057" s="25">
        <f t="shared" si="298"/>
        <v>30</v>
      </c>
      <c r="J1057" s="23">
        <f t="shared" si="289"/>
        <v>0.99</v>
      </c>
      <c r="K1057" s="149">
        <f t="shared" si="290"/>
        <v>1.4</v>
      </c>
      <c r="L1057" s="93">
        <f t="shared" si="291"/>
        <v>24821.874</v>
      </c>
      <c r="M1057" s="93">
        <f t="shared" si="292"/>
        <v>521259.35399999999</v>
      </c>
      <c r="N1057" s="93">
        <f t="shared" si="293"/>
        <v>223396.86600000001</v>
      </c>
      <c r="O1057" s="93">
        <f t="shared" si="294"/>
        <v>744656.22</v>
      </c>
      <c r="P1057" s="23" t="str">
        <f t="shared" si="295"/>
        <v>Травматология и ортопедия</v>
      </c>
      <c r="Q1057" s="23">
        <f t="shared" si="296"/>
        <v>1.37</v>
      </c>
      <c r="R1057" s="63" t="s">
        <v>498</v>
      </c>
      <c r="S1057" s="23">
        <f t="shared" si="297"/>
        <v>29.7</v>
      </c>
    </row>
    <row r="1058" spans="2:19" x14ac:dyDescent="0.25">
      <c r="B1058" s="85">
        <v>150003</v>
      </c>
      <c r="C1058" s="23" t="str">
        <f t="shared" si="286"/>
        <v>ГБУЗ "КБСП"</v>
      </c>
      <c r="D1058" s="23" t="str">
        <f t="shared" si="287"/>
        <v>КС</v>
      </c>
      <c r="E1058" s="87">
        <v>20171214</v>
      </c>
      <c r="F1058" s="23" t="str">
        <f t="shared" si="288"/>
        <v>Приобретенные и врожденные костно-мышечные деформации</v>
      </c>
      <c r="G1058" s="19">
        <v>28</v>
      </c>
      <c r="H1058" s="19">
        <v>12</v>
      </c>
      <c r="I1058" s="25">
        <f t="shared" si="298"/>
        <v>40</v>
      </c>
      <c r="J1058" s="23">
        <f t="shared" si="289"/>
        <v>0.99</v>
      </c>
      <c r="K1058" s="149">
        <f t="shared" si="290"/>
        <v>1.4</v>
      </c>
      <c r="L1058" s="93">
        <f t="shared" si="291"/>
        <v>24821.874</v>
      </c>
      <c r="M1058" s="93">
        <f t="shared" si="292"/>
        <v>695012.47199999995</v>
      </c>
      <c r="N1058" s="93">
        <f t="shared" si="293"/>
        <v>297862.48800000001</v>
      </c>
      <c r="O1058" s="93">
        <f t="shared" si="294"/>
        <v>992874.96</v>
      </c>
      <c r="P1058" s="23" t="str">
        <f t="shared" si="295"/>
        <v>Травматология и ортопедия</v>
      </c>
      <c r="Q1058" s="23">
        <f t="shared" si="296"/>
        <v>1.37</v>
      </c>
      <c r="R1058" s="63" t="s">
        <v>497</v>
      </c>
      <c r="S1058" s="23">
        <f t="shared" si="297"/>
        <v>39.6</v>
      </c>
    </row>
    <row r="1059" spans="2:19" ht="15.75" x14ac:dyDescent="0.25">
      <c r="B1059" s="85">
        <v>150019</v>
      </c>
      <c r="C1059" s="23" t="str">
        <f t="shared" si="286"/>
        <v>ГБУЗ "Дигорская ЦРБ"</v>
      </c>
      <c r="D1059" s="23" t="str">
        <f t="shared" si="287"/>
        <v>КС</v>
      </c>
      <c r="E1059" s="55">
        <v>20171214</v>
      </c>
      <c r="F1059" s="23" t="str">
        <f t="shared" si="288"/>
        <v>Приобретенные и врожденные костно-мышечные деформации</v>
      </c>
      <c r="G1059" s="38">
        <v>5</v>
      </c>
      <c r="H1059" s="38"/>
      <c r="I1059" s="25">
        <f t="shared" si="298"/>
        <v>5</v>
      </c>
      <c r="J1059" s="23">
        <f t="shared" si="289"/>
        <v>0.99</v>
      </c>
      <c r="K1059" s="149">
        <f t="shared" si="290"/>
        <v>0.875</v>
      </c>
      <c r="L1059" s="93">
        <f t="shared" si="291"/>
        <v>15513.671249999999</v>
      </c>
      <c r="M1059" s="93">
        <f t="shared" si="292"/>
        <v>77568.356249999997</v>
      </c>
      <c r="N1059" s="93">
        <f t="shared" si="293"/>
        <v>0</v>
      </c>
      <c r="O1059" s="93">
        <f t="shared" si="294"/>
        <v>77568.356249999997</v>
      </c>
      <c r="P1059" s="23" t="str">
        <f t="shared" si="295"/>
        <v>Травматология и ортопедия</v>
      </c>
      <c r="Q1059" s="23">
        <f t="shared" si="296"/>
        <v>1.37</v>
      </c>
      <c r="R1059" s="63" t="s">
        <v>178</v>
      </c>
      <c r="S1059" s="23">
        <f t="shared" si="297"/>
        <v>4.95</v>
      </c>
    </row>
    <row r="1060" spans="2:19" x14ac:dyDescent="0.25">
      <c r="B1060" s="85">
        <v>150001</v>
      </c>
      <c r="C1060" s="23" t="str">
        <f t="shared" si="286"/>
        <v>ГБУЗ "РКБ"</v>
      </c>
      <c r="D1060" s="23" t="str">
        <f t="shared" si="287"/>
        <v>КС</v>
      </c>
      <c r="E1060" s="55">
        <v>20171214</v>
      </c>
      <c r="F1060" s="23" t="str">
        <f t="shared" si="288"/>
        <v>Приобретенные и врожденные костно-мышечные деформации</v>
      </c>
      <c r="G1060" s="19">
        <v>1</v>
      </c>
      <c r="H1060" s="19">
        <v>1</v>
      </c>
      <c r="I1060" s="25">
        <f t="shared" si="298"/>
        <v>2</v>
      </c>
      <c r="J1060" s="23">
        <f t="shared" si="289"/>
        <v>0.99</v>
      </c>
      <c r="K1060" s="149">
        <f t="shared" si="290"/>
        <v>1</v>
      </c>
      <c r="L1060" s="93">
        <f t="shared" si="291"/>
        <v>17729.91</v>
      </c>
      <c r="M1060" s="93">
        <f t="shared" si="292"/>
        <v>17729.91</v>
      </c>
      <c r="N1060" s="93">
        <f t="shared" si="293"/>
        <v>17729.91</v>
      </c>
      <c r="O1060" s="93">
        <f t="shared" si="294"/>
        <v>35459.82</v>
      </c>
      <c r="P1060" s="23" t="str">
        <f t="shared" si="295"/>
        <v>Травматология и ортопедия</v>
      </c>
      <c r="Q1060" s="23">
        <f t="shared" si="296"/>
        <v>1.37</v>
      </c>
      <c r="R1060" s="63" t="s">
        <v>497</v>
      </c>
      <c r="S1060" s="23">
        <f t="shared" si="297"/>
        <v>1.98</v>
      </c>
    </row>
    <row r="1061" spans="2:19" ht="18.75" x14ac:dyDescent="0.3">
      <c r="B1061" s="85">
        <v>150002</v>
      </c>
      <c r="C1061" s="23" t="str">
        <f t="shared" si="286"/>
        <v>ГБУЗ "РДКБ"</v>
      </c>
      <c r="D1061" s="23" t="str">
        <f t="shared" si="287"/>
        <v>КС</v>
      </c>
      <c r="E1061" s="55">
        <v>20171214</v>
      </c>
      <c r="F1061" s="23" t="str">
        <f t="shared" si="288"/>
        <v>Приобретенные и врожденные костно-мышечные деформации</v>
      </c>
      <c r="G1061" s="45">
        <v>60</v>
      </c>
      <c r="H1061" s="45">
        <v>20</v>
      </c>
      <c r="I1061" s="25">
        <f t="shared" si="298"/>
        <v>80</v>
      </c>
      <c r="J1061" s="23">
        <f t="shared" si="289"/>
        <v>0.99</v>
      </c>
      <c r="K1061" s="149">
        <f t="shared" si="290"/>
        <v>1</v>
      </c>
      <c r="L1061" s="93">
        <f t="shared" si="291"/>
        <v>17729.91</v>
      </c>
      <c r="M1061" s="93">
        <f t="shared" si="292"/>
        <v>1063794.6000000001</v>
      </c>
      <c r="N1061" s="93">
        <f t="shared" si="293"/>
        <v>354598.2</v>
      </c>
      <c r="O1061" s="93">
        <f t="shared" si="294"/>
        <v>1418392.8</v>
      </c>
      <c r="P1061" s="23" t="str">
        <f t="shared" si="295"/>
        <v>Травматология и ортопедия</v>
      </c>
      <c r="Q1061" s="23">
        <f t="shared" si="296"/>
        <v>1.37</v>
      </c>
      <c r="R1061" s="63" t="s">
        <v>140</v>
      </c>
      <c r="S1061" s="23">
        <f t="shared" si="297"/>
        <v>79.2</v>
      </c>
    </row>
    <row r="1062" spans="2:19" x14ac:dyDescent="0.25">
      <c r="B1062" s="85">
        <v>150009</v>
      </c>
      <c r="C1062" s="23" t="str">
        <f t="shared" si="286"/>
        <v>ГБУЗ "Ардонская ЦРБ"</v>
      </c>
      <c r="D1062" s="23" t="str">
        <f t="shared" si="287"/>
        <v>КС</v>
      </c>
      <c r="E1062" s="55">
        <v>20171215</v>
      </c>
      <c r="F1062" s="23" t="str">
        <f t="shared" si="288"/>
        <v>Переломы шейки бедра и костей таза</v>
      </c>
      <c r="G1062" s="19">
        <v>25</v>
      </c>
      <c r="H1062" s="19">
        <v>5</v>
      </c>
      <c r="I1062" s="25">
        <f t="shared" si="298"/>
        <v>30</v>
      </c>
      <c r="J1062" s="23">
        <f t="shared" si="289"/>
        <v>1.52</v>
      </c>
      <c r="K1062" s="149">
        <f t="shared" si="290"/>
        <v>0.95099999999999996</v>
      </c>
      <c r="L1062" s="93">
        <f t="shared" si="291"/>
        <v>25887.81768</v>
      </c>
      <c r="M1062" s="93">
        <f t="shared" si="292"/>
        <v>647195.44200000004</v>
      </c>
      <c r="N1062" s="93">
        <f t="shared" si="293"/>
        <v>129439.08840000001</v>
      </c>
      <c r="O1062" s="93">
        <f t="shared" si="294"/>
        <v>776634.53040000005</v>
      </c>
      <c r="P1062" s="23" t="str">
        <f t="shared" si="295"/>
        <v>Травматология и ортопедия</v>
      </c>
      <c r="Q1062" s="23">
        <f t="shared" si="296"/>
        <v>1.37</v>
      </c>
      <c r="R1062" s="63" t="s">
        <v>497</v>
      </c>
      <c r="S1062" s="23">
        <f t="shared" si="297"/>
        <v>45.6</v>
      </c>
    </row>
    <row r="1063" spans="2:19" x14ac:dyDescent="0.25">
      <c r="B1063" s="85">
        <v>150003</v>
      </c>
      <c r="C1063" s="23" t="str">
        <f t="shared" si="286"/>
        <v>ГБУЗ "КБСП"</v>
      </c>
      <c r="D1063" s="23" t="str">
        <f t="shared" si="287"/>
        <v>КС</v>
      </c>
      <c r="E1063" s="87">
        <v>20171215</v>
      </c>
      <c r="F1063" s="23" t="str">
        <f t="shared" si="288"/>
        <v>Переломы шейки бедра и костей таза</v>
      </c>
      <c r="G1063" s="19">
        <v>112</v>
      </c>
      <c r="H1063" s="19">
        <v>48</v>
      </c>
      <c r="I1063" s="25">
        <f t="shared" si="298"/>
        <v>160</v>
      </c>
      <c r="J1063" s="23">
        <f t="shared" si="289"/>
        <v>1.52</v>
      </c>
      <c r="K1063" s="149">
        <f t="shared" si="290"/>
        <v>1.4</v>
      </c>
      <c r="L1063" s="93">
        <f t="shared" si="291"/>
        <v>38110.351999999992</v>
      </c>
      <c r="M1063" s="93">
        <f t="shared" si="292"/>
        <v>4268359.4239999987</v>
      </c>
      <c r="N1063" s="93">
        <f t="shared" si="293"/>
        <v>1829296.8959999997</v>
      </c>
      <c r="O1063" s="93">
        <f t="shared" si="294"/>
        <v>6097656.3199999984</v>
      </c>
      <c r="P1063" s="23" t="str">
        <f t="shared" si="295"/>
        <v>Травматология и ортопедия</v>
      </c>
      <c r="Q1063" s="23">
        <f t="shared" si="296"/>
        <v>1.37</v>
      </c>
      <c r="R1063" s="63" t="s">
        <v>497</v>
      </c>
      <c r="S1063" s="23">
        <f t="shared" si="297"/>
        <v>243.2</v>
      </c>
    </row>
    <row r="1064" spans="2:19" x14ac:dyDescent="0.25">
      <c r="B1064" s="85">
        <v>150112</v>
      </c>
      <c r="C1064" s="23" t="str">
        <f t="shared" si="286"/>
        <v>ГБУЗ "Моздокская ЦРБ"</v>
      </c>
      <c r="D1064" s="23" t="str">
        <f t="shared" si="287"/>
        <v>КС</v>
      </c>
      <c r="E1064" s="55">
        <v>20171215</v>
      </c>
      <c r="F1064" s="23" t="str">
        <f t="shared" si="288"/>
        <v>Переломы шейки бедра и костей таза</v>
      </c>
      <c r="G1064" s="19">
        <v>15</v>
      </c>
      <c r="H1064" s="19"/>
      <c r="I1064" s="25">
        <f t="shared" si="298"/>
        <v>15</v>
      </c>
      <c r="J1064" s="23">
        <f t="shared" si="289"/>
        <v>1.52</v>
      </c>
      <c r="K1064" s="149">
        <f t="shared" si="290"/>
        <v>0.88</v>
      </c>
      <c r="L1064" s="93">
        <f t="shared" si="291"/>
        <v>23955.078400000002</v>
      </c>
      <c r="M1064" s="93">
        <f t="shared" si="292"/>
        <v>359326.17600000004</v>
      </c>
      <c r="N1064" s="93">
        <f t="shared" si="293"/>
        <v>0</v>
      </c>
      <c r="O1064" s="93">
        <f t="shared" si="294"/>
        <v>359326.17600000004</v>
      </c>
      <c r="P1064" s="23" t="str">
        <f t="shared" si="295"/>
        <v>Травматология и ортопедия</v>
      </c>
      <c r="Q1064" s="23">
        <f t="shared" si="296"/>
        <v>1.37</v>
      </c>
      <c r="R1064" s="63" t="s">
        <v>497</v>
      </c>
      <c r="S1064" s="23">
        <f t="shared" si="297"/>
        <v>22.8</v>
      </c>
    </row>
    <row r="1065" spans="2:19" x14ac:dyDescent="0.25">
      <c r="B1065" s="85">
        <v>150001</v>
      </c>
      <c r="C1065" s="23" t="str">
        <f t="shared" si="286"/>
        <v>ГБУЗ "РКБ"</v>
      </c>
      <c r="D1065" s="23" t="str">
        <f t="shared" si="287"/>
        <v>КС</v>
      </c>
      <c r="E1065" s="55">
        <v>20171215</v>
      </c>
      <c r="F1065" s="23" t="str">
        <f t="shared" si="288"/>
        <v>Переломы шейки бедра и костей таза</v>
      </c>
      <c r="G1065" s="19">
        <v>4</v>
      </c>
      <c r="H1065" s="19">
        <v>1</v>
      </c>
      <c r="I1065" s="25">
        <f t="shared" si="298"/>
        <v>5</v>
      </c>
      <c r="J1065" s="23">
        <f t="shared" si="289"/>
        <v>1.52</v>
      </c>
      <c r="K1065" s="149">
        <f t="shared" si="290"/>
        <v>1</v>
      </c>
      <c r="L1065" s="93">
        <f t="shared" si="291"/>
        <v>27221.68</v>
      </c>
      <c r="M1065" s="93">
        <f t="shared" si="292"/>
        <v>108886.72</v>
      </c>
      <c r="N1065" s="93">
        <f t="shared" si="293"/>
        <v>27221.68</v>
      </c>
      <c r="O1065" s="93">
        <f t="shared" si="294"/>
        <v>136108.4</v>
      </c>
      <c r="P1065" s="23" t="str">
        <f t="shared" si="295"/>
        <v>Травматология и ортопедия</v>
      </c>
      <c r="Q1065" s="23">
        <f t="shared" si="296"/>
        <v>1.37</v>
      </c>
      <c r="R1065" s="63" t="s">
        <v>497</v>
      </c>
      <c r="S1065" s="23">
        <f t="shared" si="297"/>
        <v>7.6</v>
      </c>
    </row>
    <row r="1066" spans="2:19" ht="18.75" x14ac:dyDescent="0.3">
      <c r="B1066" s="85">
        <v>150002</v>
      </c>
      <c r="C1066" s="23" t="str">
        <f t="shared" si="286"/>
        <v>ГБУЗ "РДКБ"</v>
      </c>
      <c r="D1066" s="23" t="str">
        <f t="shared" si="287"/>
        <v>КС</v>
      </c>
      <c r="E1066" s="55">
        <v>20171215</v>
      </c>
      <c r="F1066" s="23" t="str">
        <f t="shared" si="288"/>
        <v>Переломы шейки бедра и костей таза</v>
      </c>
      <c r="G1066" s="45">
        <v>6</v>
      </c>
      <c r="H1066" s="45">
        <v>2</v>
      </c>
      <c r="I1066" s="25">
        <f t="shared" si="298"/>
        <v>8</v>
      </c>
      <c r="J1066" s="23">
        <f t="shared" si="289"/>
        <v>1.52</v>
      </c>
      <c r="K1066" s="149">
        <f t="shared" si="290"/>
        <v>1</v>
      </c>
      <c r="L1066" s="93">
        <f t="shared" si="291"/>
        <v>27221.68</v>
      </c>
      <c r="M1066" s="93">
        <f t="shared" si="292"/>
        <v>163330.08000000002</v>
      </c>
      <c r="N1066" s="93">
        <f t="shared" si="293"/>
        <v>54443.360000000001</v>
      </c>
      <c r="O1066" s="93">
        <f t="shared" si="294"/>
        <v>217773.44</v>
      </c>
      <c r="P1066" s="23" t="str">
        <f t="shared" si="295"/>
        <v>Травматология и ортопедия</v>
      </c>
      <c r="Q1066" s="23">
        <f t="shared" si="296"/>
        <v>1.37</v>
      </c>
      <c r="R1066" s="63" t="s">
        <v>497</v>
      </c>
      <c r="S1066" s="23">
        <f t="shared" si="297"/>
        <v>12.16</v>
      </c>
    </row>
    <row r="1067" spans="2:19" x14ac:dyDescent="0.25">
      <c r="B1067" s="85">
        <v>150072</v>
      </c>
      <c r="C1067" s="23" t="str">
        <f t="shared" si="286"/>
        <v>ФГБУ "СКММ центр МЗ РФ" (Беслан)</v>
      </c>
      <c r="D1067" s="23" t="str">
        <f t="shared" si="287"/>
        <v>КС</v>
      </c>
      <c r="E1067" s="61">
        <v>20171215</v>
      </c>
      <c r="F1067" s="23" t="str">
        <f t="shared" si="288"/>
        <v>Переломы шейки бедра и костей таза</v>
      </c>
      <c r="G1067" s="51">
        <v>7</v>
      </c>
      <c r="H1067" s="51">
        <v>3</v>
      </c>
      <c r="I1067" s="25">
        <f t="shared" si="298"/>
        <v>10</v>
      </c>
      <c r="J1067" s="23">
        <f t="shared" si="289"/>
        <v>1.52</v>
      </c>
      <c r="K1067" s="149">
        <f t="shared" si="290"/>
        <v>1.4</v>
      </c>
      <c r="L1067" s="93">
        <f t="shared" si="291"/>
        <v>38110.351999999992</v>
      </c>
      <c r="M1067" s="93">
        <f t="shared" si="292"/>
        <v>266772.46399999992</v>
      </c>
      <c r="N1067" s="93">
        <f t="shared" si="293"/>
        <v>114331.05599999998</v>
      </c>
      <c r="O1067" s="93">
        <f t="shared" si="294"/>
        <v>381103.5199999999</v>
      </c>
      <c r="P1067" s="23" t="str">
        <f t="shared" si="295"/>
        <v>Травматология и ортопедия</v>
      </c>
      <c r="Q1067" s="23">
        <f t="shared" si="296"/>
        <v>1.37</v>
      </c>
      <c r="R1067" s="63" t="s">
        <v>497</v>
      </c>
      <c r="S1067" s="23">
        <f t="shared" si="297"/>
        <v>15.2</v>
      </c>
    </row>
    <row r="1068" spans="2:19" x14ac:dyDescent="0.25">
      <c r="B1068" s="14">
        <v>150007</v>
      </c>
      <c r="C1068" s="23" t="str">
        <f t="shared" si="286"/>
        <v>ГБУЗ "Алагирская ЦРБ"</v>
      </c>
      <c r="D1068" s="23" t="str">
        <f t="shared" si="287"/>
        <v>КС</v>
      </c>
      <c r="E1068" s="62">
        <v>20171215</v>
      </c>
      <c r="F1068" s="23" t="str">
        <f t="shared" si="288"/>
        <v>Переломы шейки бедра и костей таза</v>
      </c>
      <c r="G1068" s="19">
        <v>4</v>
      </c>
      <c r="H1068" s="19">
        <v>1</v>
      </c>
      <c r="I1068" s="25">
        <f t="shared" si="298"/>
        <v>5</v>
      </c>
      <c r="J1068" s="23">
        <f t="shared" si="289"/>
        <v>1.52</v>
      </c>
      <c r="K1068" s="149">
        <f t="shared" si="290"/>
        <v>0.875</v>
      </c>
      <c r="L1068" s="93">
        <f t="shared" si="291"/>
        <v>23818.97</v>
      </c>
      <c r="M1068" s="93">
        <f t="shared" si="292"/>
        <v>95275.88</v>
      </c>
      <c r="N1068" s="93">
        <f t="shared" si="293"/>
        <v>23818.97</v>
      </c>
      <c r="O1068" s="93">
        <f t="shared" si="294"/>
        <v>119094.85</v>
      </c>
      <c r="P1068" s="23" t="str">
        <f t="shared" si="295"/>
        <v>Травматология и ортопедия</v>
      </c>
      <c r="Q1068" s="23">
        <f t="shared" si="296"/>
        <v>1.37</v>
      </c>
      <c r="R1068" s="63" t="s">
        <v>360</v>
      </c>
      <c r="S1068" s="23">
        <f t="shared" si="297"/>
        <v>7.6</v>
      </c>
    </row>
    <row r="1069" spans="2:19" x14ac:dyDescent="0.25">
      <c r="B1069" s="85">
        <v>150009</v>
      </c>
      <c r="C1069" s="23" t="str">
        <f t="shared" si="286"/>
        <v>ГБУЗ "Ардонская ЦРБ"</v>
      </c>
      <c r="D1069" s="23" t="str">
        <f t="shared" si="287"/>
        <v>КС</v>
      </c>
      <c r="E1069" s="55">
        <v>20171216</v>
      </c>
      <c r="F1069" s="23" t="str">
        <f t="shared" si="288"/>
        <v>Переломы бедренной кости, другие травмы области бедра и тазобедренного сустава</v>
      </c>
      <c r="G1069" s="19">
        <v>15</v>
      </c>
      <c r="H1069" s="19"/>
      <c r="I1069" s="25">
        <f t="shared" si="298"/>
        <v>15</v>
      </c>
      <c r="J1069" s="23">
        <f t="shared" si="289"/>
        <v>0.69</v>
      </c>
      <c r="K1069" s="149">
        <f t="shared" si="290"/>
        <v>0.95099999999999996</v>
      </c>
      <c r="L1069" s="93">
        <f t="shared" si="291"/>
        <v>11751.706709999999</v>
      </c>
      <c r="M1069" s="93">
        <f t="shared" si="292"/>
        <v>176275.60064999998</v>
      </c>
      <c r="N1069" s="93">
        <f t="shared" si="293"/>
        <v>0</v>
      </c>
      <c r="O1069" s="93">
        <f t="shared" si="294"/>
        <v>176275.60064999998</v>
      </c>
      <c r="P1069" s="23" t="str">
        <f t="shared" si="295"/>
        <v>Травматология и ортопедия</v>
      </c>
      <c r="Q1069" s="23">
        <f t="shared" si="296"/>
        <v>1.37</v>
      </c>
      <c r="R1069" s="63" t="s">
        <v>497</v>
      </c>
      <c r="S1069" s="23">
        <f t="shared" si="297"/>
        <v>10.35</v>
      </c>
    </row>
    <row r="1070" spans="2:19" x14ac:dyDescent="0.25">
      <c r="B1070" s="85">
        <v>150003</v>
      </c>
      <c r="C1070" s="23" t="str">
        <f t="shared" si="286"/>
        <v>ГБУЗ "КБСП"</v>
      </c>
      <c r="D1070" s="23" t="str">
        <f t="shared" si="287"/>
        <v>КС</v>
      </c>
      <c r="E1070" s="87">
        <v>20171216</v>
      </c>
      <c r="F1070" s="23" t="str">
        <f t="shared" si="288"/>
        <v>Переломы бедренной кости, другие травмы области бедра и тазобедренного сустава</v>
      </c>
      <c r="G1070" s="19">
        <v>11</v>
      </c>
      <c r="H1070" s="19">
        <v>5</v>
      </c>
      <c r="I1070" s="25">
        <f t="shared" si="298"/>
        <v>16</v>
      </c>
      <c r="J1070" s="23">
        <f t="shared" si="289"/>
        <v>0.69</v>
      </c>
      <c r="K1070" s="149">
        <f t="shared" si="290"/>
        <v>1.4</v>
      </c>
      <c r="L1070" s="93">
        <f t="shared" si="291"/>
        <v>17300.093999999997</v>
      </c>
      <c r="M1070" s="93">
        <f t="shared" si="292"/>
        <v>190301.03399999999</v>
      </c>
      <c r="N1070" s="93">
        <f t="shared" si="293"/>
        <v>86500.469999999987</v>
      </c>
      <c r="O1070" s="93">
        <f t="shared" si="294"/>
        <v>276801.50399999996</v>
      </c>
      <c r="P1070" s="23" t="str">
        <f t="shared" si="295"/>
        <v>Травматология и ортопедия</v>
      </c>
      <c r="Q1070" s="23">
        <f t="shared" si="296"/>
        <v>1.37</v>
      </c>
      <c r="R1070" s="63" t="s">
        <v>497</v>
      </c>
      <c r="S1070" s="23">
        <f t="shared" si="297"/>
        <v>11.04</v>
      </c>
    </row>
    <row r="1071" spans="2:19" ht="18.75" x14ac:dyDescent="0.3">
      <c r="B1071" s="85">
        <v>150002</v>
      </c>
      <c r="C1071" s="23" t="str">
        <f t="shared" si="286"/>
        <v>ГБУЗ "РДКБ"</v>
      </c>
      <c r="D1071" s="23" t="str">
        <f t="shared" si="287"/>
        <v>КС</v>
      </c>
      <c r="E1071" s="55">
        <v>20171216</v>
      </c>
      <c r="F1071" s="23" t="str">
        <f t="shared" si="288"/>
        <v>Переломы бедренной кости, другие травмы области бедра и тазобедренного сустава</v>
      </c>
      <c r="G1071" s="45">
        <v>15</v>
      </c>
      <c r="H1071" s="45">
        <v>5</v>
      </c>
      <c r="I1071" s="25">
        <f t="shared" si="298"/>
        <v>20</v>
      </c>
      <c r="J1071" s="23">
        <f t="shared" si="289"/>
        <v>0.69</v>
      </c>
      <c r="K1071" s="149">
        <f t="shared" si="290"/>
        <v>1</v>
      </c>
      <c r="L1071" s="93">
        <f t="shared" si="291"/>
        <v>12357.21</v>
      </c>
      <c r="M1071" s="93">
        <f t="shared" si="292"/>
        <v>185358.15</v>
      </c>
      <c r="N1071" s="93">
        <f t="shared" si="293"/>
        <v>61786.049999999996</v>
      </c>
      <c r="O1071" s="93">
        <f t="shared" si="294"/>
        <v>247144.19999999998</v>
      </c>
      <c r="P1071" s="23" t="str">
        <f t="shared" si="295"/>
        <v>Травматология и ортопедия</v>
      </c>
      <c r="Q1071" s="23">
        <f t="shared" si="296"/>
        <v>1.37</v>
      </c>
      <c r="R1071" s="63" t="s">
        <v>497</v>
      </c>
      <c r="S1071" s="23">
        <f t="shared" si="297"/>
        <v>13.799999999999999</v>
      </c>
    </row>
    <row r="1072" spans="2:19" x14ac:dyDescent="0.25">
      <c r="B1072" s="14">
        <v>150007</v>
      </c>
      <c r="C1072" s="23" t="str">
        <f t="shared" si="286"/>
        <v>ГБУЗ "Алагирская ЦРБ"</v>
      </c>
      <c r="D1072" s="23" t="str">
        <f t="shared" si="287"/>
        <v>КС</v>
      </c>
      <c r="E1072" s="62">
        <v>20171216</v>
      </c>
      <c r="F1072" s="23" t="str">
        <f t="shared" si="288"/>
        <v>Переломы бедренной кости, другие травмы области бедра и тазобедренного сустава</v>
      </c>
      <c r="G1072" s="19">
        <v>3</v>
      </c>
      <c r="H1072" s="19">
        <v>1</v>
      </c>
      <c r="I1072" s="25">
        <f t="shared" si="298"/>
        <v>4</v>
      </c>
      <c r="J1072" s="23">
        <f t="shared" si="289"/>
        <v>0.69</v>
      </c>
      <c r="K1072" s="149">
        <f t="shared" si="290"/>
        <v>0.875</v>
      </c>
      <c r="L1072" s="93">
        <f t="shared" si="291"/>
        <v>10812.55875</v>
      </c>
      <c r="M1072" s="93">
        <f t="shared" si="292"/>
        <v>32437.67625</v>
      </c>
      <c r="N1072" s="93">
        <f t="shared" si="293"/>
        <v>10812.55875</v>
      </c>
      <c r="O1072" s="93">
        <f t="shared" si="294"/>
        <v>43250.235000000001</v>
      </c>
      <c r="P1072" s="23" t="str">
        <f t="shared" si="295"/>
        <v>Травматология и ортопедия</v>
      </c>
      <c r="Q1072" s="23">
        <f t="shared" si="296"/>
        <v>1.37</v>
      </c>
      <c r="R1072" s="63" t="s">
        <v>360</v>
      </c>
      <c r="S1072" s="23">
        <f t="shared" si="297"/>
        <v>2.76</v>
      </c>
    </row>
    <row r="1073" spans="2:19" x14ac:dyDescent="0.25">
      <c r="B1073" s="85">
        <v>150009</v>
      </c>
      <c r="C1073" s="23" t="str">
        <f t="shared" si="286"/>
        <v>ГБУЗ "Ардонская ЦРБ"</v>
      </c>
      <c r="D1073" s="23" t="str">
        <f t="shared" si="287"/>
        <v>КС</v>
      </c>
      <c r="E1073" s="55">
        <v>20171217</v>
      </c>
      <c r="F1073" s="23" t="str">
        <f t="shared" si="288"/>
        <v>Переломы, вывихи, растяжения области грудной клетки, верхней конечности и стопы</v>
      </c>
      <c r="G1073" s="19">
        <v>70</v>
      </c>
      <c r="H1073" s="19">
        <v>10</v>
      </c>
      <c r="I1073" s="25">
        <f t="shared" si="298"/>
        <v>80</v>
      </c>
      <c r="J1073" s="23">
        <f t="shared" si="289"/>
        <v>0.56000000000000005</v>
      </c>
      <c r="K1073" s="149">
        <f t="shared" si="290"/>
        <v>0.95099999999999996</v>
      </c>
      <c r="L1073" s="93">
        <f t="shared" si="291"/>
        <v>9537.617040000001</v>
      </c>
      <c r="M1073" s="93">
        <f t="shared" si="292"/>
        <v>667633.19280000008</v>
      </c>
      <c r="N1073" s="93">
        <f t="shared" si="293"/>
        <v>95376.170400000003</v>
      </c>
      <c r="O1073" s="93">
        <f t="shared" si="294"/>
        <v>763009.36320000002</v>
      </c>
      <c r="P1073" s="23" t="str">
        <f t="shared" si="295"/>
        <v>Травматология и ортопедия</v>
      </c>
      <c r="Q1073" s="23">
        <f t="shared" si="296"/>
        <v>1.37</v>
      </c>
      <c r="R1073" s="63" t="s">
        <v>497</v>
      </c>
      <c r="S1073" s="23">
        <f t="shared" si="297"/>
        <v>44.800000000000004</v>
      </c>
    </row>
    <row r="1074" spans="2:19" x14ac:dyDescent="0.25">
      <c r="B1074" s="85">
        <v>150003</v>
      </c>
      <c r="C1074" s="23" t="str">
        <f t="shared" si="286"/>
        <v>ГБУЗ "КБСП"</v>
      </c>
      <c r="D1074" s="23" t="str">
        <f t="shared" si="287"/>
        <v>КС</v>
      </c>
      <c r="E1074" s="87">
        <v>20171217</v>
      </c>
      <c r="F1074" s="23" t="str">
        <f t="shared" si="288"/>
        <v>Переломы, вывихи, растяжения области грудной клетки, верхней конечности и стопы</v>
      </c>
      <c r="G1074" s="19">
        <v>140</v>
      </c>
      <c r="H1074" s="19">
        <v>60</v>
      </c>
      <c r="I1074" s="25">
        <f t="shared" si="298"/>
        <v>200</v>
      </c>
      <c r="J1074" s="23">
        <f t="shared" si="289"/>
        <v>0.56000000000000005</v>
      </c>
      <c r="K1074" s="149">
        <f t="shared" si="290"/>
        <v>1.4</v>
      </c>
      <c r="L1074" s="93">
        <f t="shared" si="291"/>
        <v>14040.656000000001</v>
      </c>
      <c r="M1074" s="93">
        <f t="shared" si="292"/>
        <v>1965691.84</v>
      </c>
      <c r="N1074" s="93">
        <f t="shared" si="293"/>
        <v>842439.3600000001</v>
      </c>
      <c r="O1074" s="93">
        <f t="shared" si="294"/>
        <v>2808131.2</v>
      </c>
      <c r="P1074" s="23" t="str">
        <f t="shared" si="295"/>
        <v>Травматология и ортопедия</v>
      </c>
      <c r="Q1074" s="23">
        <f t="shared" si="296"/>
        <v>1.37</v>
      </c>
      <c r="R1074" s="63" t="s">
        <v>497</v>
      </c>
      <c r="S1074" s="23">
        <f t="shared" si="297"/>
        <v>112.00000000000001</v>
      </c>
    </row>
    <row r="1075" spans="2:19" x14ac:dyDescent="0.25">
      <c r="B1075" s="85">
        <v>150112</v>
      </c>
      <c r="C1075" s="23" t="str">
        <f t="shared" si="286"/>
        <v>ГБУЗ "Моздокская ЦРБ"</v>
      </c>
      <c r="D1075" s="23" t="str">
        <f t="shared" si="287"/>
        <v>КС</v>
      </c>
      <c r="E1075" s="55">
        <v>20171217</v>
      </c>
      <c r="F1075" s="23" t="str">
        <f t="shared" si="288"/>
        <v>Переломы, вывихи, растяжения области грудной клетки, верхней конечности и стопы</v>
      </c>
      <c r="G1075" s="19">
        <v>50</v>
      </c>
      <c r="H1075" s="19">
        <v>1</v>
      </c>
      <c r="I1075" s="25">
        <f t="shared" si="298"/>
        <v>51</v>
      </c>
      <c r="J1075" s="23">
        <f t="shared" si="289"/>
        <v>0.56000000000000005</v>
      </c>
      <c r="K1075" s="149">
        <f t="shared" si="290"/>
        <v>0.88</v>
      </c>
      <c r="L1075" s="93">
        <f t="shared" si="291"/>
        <v>8825.5552000000007</v>
      </c>
      <c r="M1075" s="93">
        <f t="shared" si="292"/>
        <v>441277.76</v>
      </c>
      <c r="N1075" s="93">
        <f t="shared" si="293"/>
        <v>8825.5552000000007</v>
      </c>
      <c r="O1075" s="93">
        <f t="shared" si="294"/>
        <v>450103.31520000001</v>
      </c>
      <c r="P1075" s="23" t="str">
        <f t="shared" si="295"/>
        <v>Травматология и ортопедия</v>
      </c>
      <c r="Q1075" s="23">
        <f t="shared" si="296"/>
        <v>1.37</v>
      </c>
      <c r="R1075" s="63" t="s">
        <v>497</v>
      </c>
      <c r="S1075" s="23">
        <f t="shared" si="297"/>
        <v>28.560000000000002</v>
      </c>
    </row>
    <row r="1076" spans="2:19" x14ac:dyDescent="0.25">
      <c r="B1076" s="85">
        <v>150001</v>
      </c>
      <c r="C1076" s="23" t="str">
        <f t="shared" si="286"/>
        <v>ГБУЗ "РКБ"</v>
      </c>
      <c r="D1076" s="23" t="str">
        <f t="shared" si="287"/>
        <v>КС</v>
      </c>
      <c r="E1076" s="55">
        <v>20171217</v>
      </c>
      <c r="F1076" s="23" t="str">
        <f t="shared" si="288"/>
        <v>Переломы, вывихи, растяжения области грудной клетки, верхней конечности и стопы</v>
      </c>
      <c r="G1076" s="19">
        <v>16</v>
      </c>
      <c r="H1076" s="19">
        <v>4</v>
      </c>
      <c r="I1076" s="25">
        <f t="shared" si="298"/>
        <v>20</v>
      </c>
      <c r="J1076" s="23">
        <f t="shared" si="289"/>
        <v>0.56000000000000005</v>
      </c>
      <c r="K1076" s="149">
        <f t="shared" si="290"/>
        <v>1</v>
      </c>
      <c r="L1076" s="93">
        <f t="shared" si="291"/>
        <v>10029.040000000001</v>
      </c>
      <c r="M1076" s="93">
        <f t="shared" si="292"/>
        <v>160464.64000000001</v>
      </c>
      <c r="N1076" s="93">
        <f t="shared" si="293"/>
        <v>40116.160000000003</v>
      </c>
      <c r="O1076" s="93">
        <f t="shared" si="294"/>
        <v>200580.80000000002</v>
      </c>
      <c r="P1076" s="23" t="str">
        <f t="shared" si="295"/>
        <v>Травматология и ортопедия</v>
      </c>
      <c r="Q1076" s="23">
        <f t="shared" si="296"/>
        <v>1.37</v>
      </c>
      <c r="R1076" s="63" t="s">
        <v>497</v>
      </c>
      <c r="S1076" s="23">
        <f t="shared" si="297"/>
        <v>11.200000000000001</v>
      </c>
    </row>
    <row r="1077" spans="2:19" ht="18.75" x14ac:dyDescent="0.3">
      <c r="B1077" s="85">
        <v>150002</v>
      </c>
      <c r="C1077" s="23" t="str">
        <f t="shared" si="286"/>
        <v>ГБУЗ "РДКБ"</v>
      </c>
      <c r="D1077" s="23" t="str">
        <f t="shared" si="287"/>
        <v>КС</v>
      </c>
      <c r="E1077" s="55">
        <v>20171217</v>
      </c>
      <c r="F1077" s="23" t="str">
        <f t="shared" si="288"/>
        <v>Переломы, вывихи, растяжения области грудной клетки, верхней конечности и стопы</v>
      </c>
      <c r="G1077" s="45">
        <v>225</v>
      </c>
      <c r="H1077" s="45">
        <v>41</v>
      </c>
      <c r="I1077" s="25">
        <f t="shared" si="298"/>
        <v>266</v>
      </c>
      <c r="J1077" s="23">
        <f t="shared" si="289"/>
        <v>0.56000000000000005</v>
      </c>
      <c r="K1077" s="149">
        <f t="shared" si="290"/>
        <v>1</v>
      </c>
      <c r="L1077" s="93">
        <f t="shared" si="291"/>
        <v>10029.040000000001</v>
      </c>
      <c r="M1077" s="93">
        <f t="shared" si="292"/>
        <v>2256534</v>
      </c>
      <c r="N1077" s="93">
        <f t="shared" si="293"/>
        <v>411190.64</v>
      </c>
      <c r="O1077" s="93">
        <f t="shared" si="294"/>
        <v>2667724.64</v>
      </c>
      <c r="P1077" s="23" t="str">
        <f t="shared" si="295"/>
        <v>Травматология и ортопедия</v>
      </c>
      <c r="Q1077" s="23">
        <f t="shared" si="296"/>
        <v>1.37</v>
      </c>
      <c r="R1077" s="63" t="s">
        <v>497</v>
      </c>
      <c r="S1077" s="23">
        <f t="shared" si="297"/>
        <v>148.96</v>
      </c>
    </row>
    <row r="1078" spans="2:19" x14ac:dyDescent="0.25">
      <c r="B1078" s="14">
        <v>150007</v>
      </c>
      <c r="C1078" s="23" t="str">
        <f t="shared" si="286"/>
        <v>ГБУЗ "Алагирская ЦРБ"</v>
      </c>
      <c r="D1078" s="23" t="str">
        <f t="shared" si="287"/>
        <v>КС</v>
      </c>
      <c r="E1078" s="62">
        <v>20171217</v>
      </c>
      <c r="F1078" s="23" t="str">
        <f t="shared" si="288"/>
        <v>Переломы, вывихи, растяжения области грудной клетки, верхней конечности и стопы</v>
      </c>
      <c r="G1078" s="19">
        <v>13</v>
      </c>
      <c r="H1078" s="19">
        <v>2</v>
      </c>
      <c r="I1078" s="25">
        <f t="shared" si="298"/>
        <v>15</v>
      </c>
      <c r="J1078" s="23">
        <f t="shared" si="289"/>
        <v>0.56000000000000005</v>
      </c>
      <c r="K1078" s="149">
        <f t="shared" si="290"/>
        <v>0.875</v>
      </c>
      <c r="L1078" s="93">
        <f t="shared" si="291"/>
        <v>8775.4100000000017</v>
      </c>
      <c r="M1078" s="93">
        <f t="shared" si="292"/>
        <v>114080.33000000002</v>
      </c>
      <c r="N1078" s="93">
        <f t="shared" si="293"/>
        <v>17550.820000000003</v>
      </c>
      <c r="O1078" s="93">
        <f t="shared" si="294"/>
        <v>131631.15000000002</v>
      </c>
      <c r="P1078" s="23" t="str">
        <f t="shared" si="295"/>
        <v>Травматология и ортопедия</v>
      </c>
      <c r="Q1078" s="23">
        <f t="shared" si="296"/>
        <v>1.37</v>
      </c>
      <c r="R1078" s="63" t="s">
        <v>360</v>
      </c>
      <c r="S1078" s="23">
        <f t="shared" si="297"/>
        <v>8.4</v>
      </c>
    </row>
    <row r="1079" spans="2:19" x14ac:dyDescent="0.25">
      <c r="B1079" s="14">
        <v>150014</v>
      </c>
      <c r="C1079" s="23" t="str">
        <f t="shared" si="286"/>
        <v>ГБУЗ "Правобережная ЦРКБ"</v>
      </c>
      <c r="D1079" s="23" t="str">
        <f t="shared" si="287"/>
        <v>КС</v>
      </c>
      <c r="E1079" s="62">
        <v>20171217</v>
      </c>
      <c r="F1079" s="23" t="str">
        <f t="shared" si="288"/>
        <v>Переломы, вывихи, растяжения области грудной клетки, верхней конечности и стопы</v>
      </c>
      <c r="G1079" s="19">
        <v>5</v>
      </c>
      <c r="H1079" s="19">
        <v>0</v>
      </c>
      <c r="I1079" s="25">
        <f t="shared" si="298"/>
        <v>5</v>
      </c>
      <c r="J1079" s="23">
        <f t="shared" si="289"/>
        <v>0.56000000000000005</v>
      </c>
      <c r="K1079" s="149">
        <f t="shared" si="290"/>
        <v>0.95099999999999996</v>
      </c>
      <c r="L1079" s="93">
        <f t="shared" si="291"/>
        <v>9537.617040000001</v>
      </c>
      <c r="M1079" s="93">
        <f t="shared" si="292"/>
        <v>47688.085200000001</v>
      </c>
      <c r="N1079" s="93">
        <f t="shared" si="293"/>
        <v>0</v>
      </c>
      <c r="O1079" s="93">
        <f t="shared" si="294"/>
        <v>47688.085200000001</v>
      </c>
      <c r="P1079" s="23" t="str">
        <f t="shared" si="295"/>
        <v>Травматология и ортопедия</v>
      </c>
      <c r="Q1079" s="23">
        <f t="shared" si="296"/>
        <v>1.37</v>
      </c>
      <c r="R1079" s="63" t="s">
        <v>360</v>
      </c>
      <c r="S1079" s="23">
        <f t="shared" si="297"/>
        <v>2.8000000000000003</v>
      </c>
    </row>
    <row r="1080" spans="2:19" x14ac:dyDescent="0.25">
      <c r="B1080" s="85">
        <v>150009</v>
      </c>
      <c r="C1080" s="23" t="str">
        <f t="shared" si="286"/>
        <v>ГБУЗ "Ардонская ЦРБ"</v>
      </c>
      <c r="D1080" s="23" t="str">
        <f t="shared" si="287"/>
        <v>КС</v>
      </c>
      <c r="E1080" s="55">
        <v>20171218</v>
      </c>
      <c r="F1080" s="23" t="str">
        <f t="shared" si="288"/>
        <v>Переломы, вывихи, растяжения области колена и голени</v>
      </c>
      <c r="G1080" s="19">
        <v>38</v>
      </c>
      <c r="H1080" s="19">
        <v>2</v>
      </c>
      <c r="I1080" s="25">
        <f t="shared" si="298"/>
        <v>40</v>
      </c>
      <c r="J1080" s="23">
        <f t="shared" si="289"/>
        <v>0.74</v>
      </c>
      <c r="K1080" s="149">
        <f t="shared" si="290"/>
        <v>0.95099999999999996</v>
      </c>
      <c r="L1080" s="93">
        <f t="shared" si="291"/>
        <v>12603.279659999998</v>
      </c>
      <c r="M1080" s="93">
        <f t="shared" si="292"/>
        <v>478924.62707999995</v>
      </c>
      <c r="N1080" s="93">
        <f t="shared" si="293"/>
        <v>25206.559319999997</v>
      </c>
      <c r="O1080" s="93">
        <f t="shared" si="294"/>
        <v>504131.18639999995</v>
      </c>
      <c r="P1080" s="23" t="str">
        <f t="shared" si="295"/>
        <v>Травматология и ортопедия</v>
      </c>
      <c r="Q1080" s="23">
        <f t="shared" si="296"/>
        <v>1.37</v>
      </c>
      <c r="R1080" s="63" t="s">
        <v>497</v>
      </c>
      <c r="S1080" s="23">
        <f t="shared" si="297"/>
        <v>29.6</v>
      </c>
    </row>
    <row r="1081" spans="2:19" x14ac:dyDescent="0.25">
      <c r="B1081" s="85">
        <v>150003</v>
      </c>
      <c r="C1081" s="23" t="str">
        <f t="shared" si="286"/>
        <v>ГБУЗ "КБСП"</v>
      </c>
      <c r="D1081" s="23" t="str">
        <f t="shared" si="287"/>
        <v>КС</v>
      </c>
      <c r="E1081" s="87">
        <v>20171218</v>
      </c>
      <c r="F1081" s="23" t="str">
        <f t="shared" si="288"/>
        <v>Переломы, вывихи, растяжения области колена и голени</v>
      </c>
      <c r="G1081" s="19">
        <v>70</v>
      </c>
      <c r="H1081" s="19">
        <v>30</v>
      </c>
      <c r="I1081" s="25">
        <f t="shared" si="298"/>
        <v>100</v>
      </c>
      <c r="J1081" s="23">
        <f t="shared" si="289"/>
        <v>0.74</v>
      </c>
      <c r="K1081" s="149">
        <f t="shared" si="290"/>
        <v>1.4</v>
      </c>
      <c r="L1081" s="93">
        <f t="shared" si="291"/>
        <v>18553.724000000002</v>
      </c>
      <c r="M1081" s="93">
        <f t="shared" si="292"/>
        <v>1298760.6800000002</v>
      </c>
      <c r="N1081" s="93">
        <f t="shared" si="293"/>
        <v>556611.72000000009</v>
      </c>
      <c r="O1081" s="93">
        <f t="shared" si="294"/>
        <v>1855372.4000000004</v>
      </c>
      <c r="P1081" s="23" t="str">
        <f t="shared" si="295"/>
        <v>Травматология и ортопедия</v>
      </c>
      <c r="Q1081" s="23">
        <f t="shared" si="296"/>
        <v>1.37</v>
      </c>
      <c r="R1081" s="63" t="s">
        <v>497</v>
      </c>
      <c r="S1081" s="23">
        <f t="shared" si="297"/>
        <v>74</v>
      </c>
    </row>
    <row r="1082" spans="2:19" x14ac:dyDescent="0.25">
      <c r="B1082" s="85">
        <v>150112</v>
      </c>
      <c r="C1082" s="23" t="str">
        <f t="shared" ref="C1082:C1140" si="299">IF(B1082&gt;0,VLOOKUP(B1082,LPU,2,0),"")</f>
        <v>ГБУЗ "Моздокская ЦРБ"</v>
      </c>
      <c r="D1082" s="23" t="str">
        <f t="shared" ref="D1082:D1140" si="300">IF(E1082&gt;0,VLOOKUP(E1082,KSG,6,0),"")</f>
        <v>КС</v>
      </c>
      <c r="E1082" s="55">
        <v>20171218</v>
      </c>
      <c r="F1082" s="23" t="str">
        <f t="shared" ref="F1082:F1140" si="301">IF(E1082&gt;0,VLOOKUP(E1082,KSG,2,0),"")</f>
        <v>Переломы, вывихи, растяжения области колена и голени</v>
      </c>
      <c r="G1082" s="19">
        <v>20</v>
      </c>
      <c r="H1082" s="19"/>
      <c r="I1082" s="25">
        <f t="shared" si="298"/>
        <v>20</v>
      </c>
      <c r="J1082" s="23">
        <f t="shared" ref="J1082:J1140" si="302">IF(E1082&gt;0,VLOOKUP(E1082,KSG,3,0),"")</f>
        <v>0.74</v>
      </c>
      <c r="K1082" s="149">
        <f t="shared" ref="K1082:K1140" si="303">IF(VLOOKUP(E1082,KSG,7,0)=1,IF(D1082="КС",VLOOKUP(B1082,LPU,3,0),VLOOKUP(B1082,LPU,4,0)),1)</f>
        <v>0.88</v>
      </c>
      <c r="L1082" s="93">
        <f t="shared" ref="L1082:L1140" si="304">IF(D1082="КС",K1082*J1082*$D$2,K1082*J1082*$D$3)</f>
        <v>11662.3408</v>
      </c>
      <c r="M1082" s="93">
        <f t="shared" ref="M1082:M1140" si="305">L1082*G1082</f>
        <v>233246.81599999999</v>
      </c>
      <c r="N1082" s="93">
        <f t="shared" ref="N1082:N1140" si="306">L1082*H1082</f>
        <v>0</v>
      </c>
      <c r="O1082" s="93">
        <f t="shared" ref="O1082:O1140" si="307">M1082+N1082</f>
        <v>233246.81599999999</v>
      </c>
      <c r="P1082" s="23" t="str">
        <f t="shared" ref="P1082:P1140" si="308">IF(E1082&gt;0,VLOOKUP(E1082,KSG,4,0),"")</f>
        <v>Травматология и ортопедия</v>
      </c>
      <c r="Q1082" s="23">
        <f t="shared" ref="Q1082:Q1140" si="309">IF(E1082&gt;0,VLOOKUP(E1082,KSG,5,0),"")</f>
        <v>1.37</v>
      </c>
      <c r="R1082" s="63" t="s">
        <v>497</v>
      </c>
      <c r="S1082" s="23">
        <f t="shared" ref="S1082:S1140" si="310">I1082*J1082</f>
        <v>14.8</v>
      </c>
    </row>
    <row r="1083" spans="2:19" x14ac:dyDescent="0.25">
      <c r="B1083" s="85">
        <v>150001</v>
      </c>
      <c r="C1083" s="23" t="str">
        <f t="shared" si="299"/>
        <v>ГБУЗ "РКБ"</v>
      </c>
      <c r="D1083" s="23" t="str">
        <f t="shared" si="300"/>
        <v>КС</v>
      </c>
      <c r="E1083" s="55">
        <v>20171218</v>
      </c>
      <c r="F1083" s="23" t="str">
        <f t="shared" si="301"/>
        <v>Переломы, вывихи, растяжения области колена и голени</v>
      </c>
      <c r="G1083" s="19">
        <v>8</v>
      </c>
      <c r="H1083" s="19">
        <v>2</v>
      </c>
      <c r="I1083" s="25">
        <f t="shared" si="298"/>
        <v>10</v>
      </c>
      <c r="J1083" s="23">
        <f t="shared" si="302"/>
        <v>0.74</v>
      </c>
      <c r="K1083" s="149">
        <f t="shared" si="303"/>
        <v>1</v>
      </c>
      <c r="L1083" s="93">
        <f t="shared" si="304"/>
        <v>13252.66</v>
      </c>
      <c r="M1083" s="93">
        <f t="shared" si="305"/>
        <v>106021.28</v>
      </c>
      <c r="N1083" s="93">
        <f t="shared" si="306"/>
        <v>26505.32</v>
      </c>
      <c r="O1083" s="93">
        <f t="shared" si="307"/>
        <v>132526.6</v>
      </c>
      <c r="P1083" s="23" t="str">
        <f t="shared" si="308"/>
        <v>Травматология и ортопедия</v>
      </c>
      <c r="Q1083" s="23">
        <f t="shared" si="309"/>
        <v>1.37</v>
      </c>
      <c r="R1083" s="63" t="s">
        <v>497</v>
      </c>
      <c r="S1083" s="23">
        <f t="shared" si="310"/>
        <v>7.4</v>
      </c>
    </row>
    <row r="1084" spans="2:19" ht="18.75" x14ac:dyDescent="0.3">
      <c r="B1084" s="85">
        <v>150002</v>
      </c>
      <c r="C1084" s="23" t="str">
        <f t="shared" si="299"/>
        <v>ГБУЗ "РДКБ"</v>
      </c>
      <c r="D1084" s="23" t="str">
        <f t="shared" si="300"/>
        <v>КС</v>
      </c>
      <c r="E1084" s="55">
        <v>20171218</v>
      </c>
      <c r="F1084" s="23" t="str">
        <f t="shared" si="301"/>
        <v>Переломы, вывихи, растяжения области колена и голени</v>
      </c>
      <c r="G1084" s="45">
        <v>60</v>
      </c>
      <c r="H1084" s="45">
        <v>15</v>
      </c>
      <c r="I1084" s="25">
        <f t="shared" si="298"/>
        <v>75</v>
      </c>
      <c r="J1084" s="23">
        <f t="shared" si="302"/>
        <v>0.74</v>
      </c>
      <c r="K1084" s="149">
        <f t="shared" si="303"/>
        <v>1</v>
      </c>
      <c r="L1084" s="93">
        <f t="shared" si="304"/>
        <v>13252.66</v>
      </c>
      <c r="M1084" s="93">
        <f t="shared" si="305"/>
        <v>795159.6</v>
      </c>
      <c r="N1084" s="93">
        <f t="shared" si="306"/>
        <v>198789.9</v>
      </c>
      <c r="O1084" s="93">
        <f t="shared" si="307"/>
        <v>993949.5</v>
      </c>
      <c r="P1084" s="23" t="str">
        <f t="shared" si="308"/>
        <v>Травматология и ортопедия</v>
      </c>
      <c r="Q1084" s="23">
        <f t="shared" si="309"/>
        <v>1.37</v>
      </c>
      <c r="R1084" s="63" t="s">
        <v>497</v>
      </c>
      <c r="S1084" s="23">
        <f t="shared" si="310"/>
        <v>55.5</v>
      </c>
    </row>
    <row r="1085" spans="2:19" x14ac:dyDescent="0.25">
      <c r="B1085" s="85">
        <v>150009</v>
      </c>
      <c r="C1085" s="23" t="str">
        <f t="shared" si="299"/>
        <v>ГБУЗ "Ардонская ЦРБ"</v>
      </c>
      <c r="D1085" s="23" t="str">
        <f t="shared" si="300"/>
        <v>КС</v>
      </c>
      <c r="E1085" s="55">
        <v>20171219</v>
      </c>
      <c r="F1085" s="23" t="str">
        <f t="shared" si="301"/>
        <v>Множественные переломы, травматические ампутации, размозжения и последствия травм</v>
      </c>
      <c r="G1085" s="19">
        <v>9</v>
      </c>
      <c r="H1085" s="19">
        <v>1</v>
      </c>
      <c r="I1085" s="25">
        <f t="shared" si="298"/>
        <v>10</v>
      </c>
      <c r="J1085" s="23">
        <f t="shared" si="302"/>
        <v>1.44</v>
      </c>
      <c r="K1085" s="149">
        <f t="shared" si="303"/>
        <v>0.95099999999999996</v>
      </c>
      <c r="L1085" s="93">
        <f t="shared" si="304"/>
        <v>24525.30096</v>
      </c>
      <c r="M1085" s="93">
        <f t="shared" si="305"/>
        <v>220727.70864</v>
      </c>
      <c r="N1085" s="93">
        <f t="shared" si="306"/>
        <v>24525.30096</v>
      </c>
      <c r="O1085" s="93">
        <f t="shared" si="307"/>
        <v>245253.00959999999</v>
      </c>
      <c r="P1085" s="23" t="str">
        <f t="shared" si="308"/>
        <v>Травматология и ортопедия</v>
      </c>
      <c r="Q1085" s="23">
        <f t="shared" si="309"/>
        <v>1.37</v>
      </c>
      <c r="R1085" s="63" t="s">
        <v>497</v>
      </c>
      <c r="S1085" s="23">
        <f t="shared" si="310"/>
        <v>14.399999999999999</v>
      </c>
    </row>
    <row r="1086" spans="2:19" x14ac:dyDescent="0.25">
      <c r="B1086" s="85">
        <v>150003</v>
      </c>
      <c r="C1086" s="23" t="str">
        <f t="shared" si="299"/>
        <v>ГБУЗ "КБСП"</v>
      </c>
      <c r="D1086" s="23" t="str">
        <f t="shared" si="300"/>
        <v>КС</v>
      </c>
      <c r="E1086" s="87">
        <v>20171219</v>
      </c>
      <c r="F1086" s="23" t="str">
        <f t="shared" si="301"/>
        <v>Множественные переломы, травматические ампутации, размозжения и последствия травм</v>
      </c>
      <c r="G1086" s="19">
        <v>3</v>
      </c>
      <c r="H1086" s="19">
        <v>2</v>
      </c>
      <c r="I1086" s="25">
        <f t="shared" si="298"/>
        <v>5</v>
      </c>
      <c r="J1086" s="23">
        <f t="shared" si="302"/>
        <v>1.44</v>
      </c>
      <c r="K1086" s="149">
        <f t="shared" si="303"/>
        <v>1.4</v>
      </c>
      <c r="L1086" s="93">
        <f t="shared" si="304"/>
        <v>36104.544000000002</v>
      </c>
      <c r="M1086" s="93">
        <f t="shared" si="305"/>
        <v>108313.63200000001</v>
      </c>
      <c r="N1086" s="93">
        <f t="shared" si="306"/>
        <v>72209.088000000003</v>
      </c>
      <c r="O1086" s="93">
        <f t="shared" si="307"/>
        <v>180522.72000000003</v>
      </c>
      <c r="P1086" s="23" t="str">
        <f t="shared" si="308"/>
        <v>Травматология и ортопедия</v>
      </c>
      <c r="Q1086" s="23">
        <f t="shared" si="309"/>
        <v>1.37</v>
      </c>
      <c r="R1086" s="63" t="s">
        <v>399</v>
      </c>
      <c r="S1086" s="23">
        <f t="shared" si="310"/>
        <v>7.1999999999999993</v>
      </c>
    </row>
    <row r="1087" spans="2:19" x14ac:dyDescent="0.25">
      <c r="B1087" s="85">
        <v>150003</v>
      </c>
      <c r="C1087" s="23" t="str">
        <f t="shared" si="299"/>
        <v>ГБУЗ "КБСП"</v>
      </c>
      <c r="D1087" s="23" t="str">
        <f t="shared" si="300"/>
        <v>КС</v>
      </c>
      <c r="E1087" s="87">
        <v>20171219</v>
      </c>
      <c r="F1087" s="23" t="str">
        <f t="shared" si="301"/>
        <v>Множественные переломы, травматические ампутации, размозжения и последствия травм</v>
      </c>
      <c r="G1087" s="19">
        <v>70</v>
      </c>
      <c r="H1087" s="19">
        <v>30</v>
      </c>
      <c r="I1087" s="25">
        <f t="shared" si="298"/>
        <v>100</v>
      </c>
      <c r="J1087" s="23">
        <f t="shared" si="302"/>
        <v>1.44</v>
      </c>
      <c r="K1087" s="149">
        <f t="shared" si="303"/>
        <v>1.4</v>
      </c>
      <c r="L1087" s="93">
        <f t="shared" si="304"/>
        <v>36104.544000000002</v>
      </c>
      <c r="M1087" s="93">
        <f t="shared" si="305"/>
        <v>2527318.08</v>
      </c>
      <c r="N1087" s="93">
        <f t="shared" si="306"/>
        <v>1083136.32</v>
      </c>
      <c r="O1087" s="93">
        <f t="shared" si="307"/>
        <v>3610454.4000000004</v>
      </c>
      <c r="P1087" s="23" t="str">
        <f t="shared" si="308"/>
        <v>Травматология и ортопедия</v>
      </c>
      <c r="Q1087" s="23">
        <f t="shared" si="309"/>
        <v>1.37</v>
      </c>
      <c r="R1087" s="63" t="s">
        <v>497</v>
      </c>
      <c r="S1087" s="23">
        <f t="shared" si="310"/>
        <v>144</v>
      </c>
    </row>
    <row r="1088" spans="2:19" x14ac:dyDescent="0.25">
      <c r="B1088" s="85">
        <v>150003</v>
      </c>
      <c r="C1088" s="23" t="str">
        <f t="shared" si="299"/>
        <v>ГБУЗ "КБСП"</v>
      </c>
      <c r="D1088" s="23" t="str">
        <f t="shared" si="300"/>
        <v>КС</v>
      </c>
      <c r="E1088" s="87">
        <v>20171219</v>
      </c>
      <c r="F1088" s="23" t="str">
        <f t="shared" si="301"/>
        <v>Множественные переломы, травматические ампутации, размозжения и последствия травм</v>
      </c>
      <c r="G1088" s="19">
        <v>2</v>
      </c>
      <c r="H1088" s="19">
        <v>1</v>
      </c>
      <c r="I1088" s="25">
        <f t="shared" si="298"/>
        <v>3</v>
      </c>
      <c r="J1088" s="23">
        <f t="shared" si="302"/>
        <v>1.44</v>
      </c>
      <c r="K1088" s="149">
        <f t="shared" si="303"/>
        <v>1.4</v>
      </c>
      <c r="L1088" s="93">
        <f t="shared" si="304"/>
        <v>36104.544000000002</v>
      </c>
      <c r="M1088" s="93">
        <f t="shared" si="305"/>
        <v>72209.088000000003</v>
      </c>
      <c r="N1088" s="93">
        <f t="shared" si="306"/>
        <v>36104.544000000002</v>
      </c>
      <c r="O1088" s="93">
        <f t="shared" si="307"/>
        <v>108313.63200000001</v>
      </c>
      <c r="P1088" s="23" t="str">
        <f t="shared" si="308"/>
        <v>Травматология и ортопедия</v>
      </c>
      <c r="Q1088" s="23">
        <f t="shared" si="309"/>
        <v>1.37</v>
      </c>
      <c r="R1088" s="63" t="s">
        <v>360</v>
      </c>
      <c r="S1088" s="23">
        <f t="shared" si="310"/>
        <v>4.32</v>
      </c>
    </row>
    <row r="1089" spans="2:19" x14ac:dyDescent="0.25">
      <c r="B1089" s="85">
        <v>150112</v>
      </c>
      <c r="C1089" s="23" t="str">
        <f t="shared" si="299"/>
        <v>ГБУЗ "Моздокская ЦРБ"</v>
      </c>
      <c r="D1089" s="23" t="str">
        <f t="shared" si="300"/>
        <v>КС</v>
      </c>
      <c r="E1089" s="55">
        <v>20171219</v>
      </c>
      <c r="F1089" s="23" t="str">
        <f t="shared" si="301"/>
        <v>Множественные переломы, травматические ампутации, размозжения и последствия травм</v>
      </c>
      <c r="G1089" s="19">
        <v>30</v>
      </c>
      <c r="H1089" s="19"/>
      <c r="I1089" s="25">
        <f t="shared" si="298"/>
        <v>30</v>
      </c>
      <c r="J1089" s="23">
        <f t="shared" si="302"/>
        <v>1.44</v>
      </c>
      <c r="K1089" s="149">
        <f t="shared" si="303"/>
        <v>0.88</v>
      </c>
      <c r="L1089" s="93">
        <f t="shared" si="304"/>
        <v>22694.284799999998</v>
      </c>
      <c r="M1089" s="93">
        <f t="shared" si="305"/>
        <v>680828.54399999988</v>
      </c>
      <c r="N1089" s="93">
        <f t="shared" si="306"/>
        <v>0</v>
      </c>
      <c r="O1089" s="93">
        <f t="shared" si="307"/>
        <v>680828.54399999988</v>
      </c>
      <c r="P1089" s="23" t="str">
        <f t="shared" si="308"/>
        <v>Травматология и ортопедия</v>
      </c>
      <c r="Q1089" s="23">
        <f t="shared" si="309"/>
        <v>1.37</v>
      </c>
      <c r="R1089" s="63" t="s">
        <v>497</v>
      </c>
      <c r="S1089" s="23">
        <f t="shared" si="310"/>
        <v>43.199999999999996</v>
      </c>
    </row>
    <row r="1090" spans="2:19" x14ac:dyDescent="0.25">
      <c r="B1090" s="85">
        <v>150001</v>
      </c>
      <c r="C1090" s="23" t="str">
        <f t="shared" si="299"/>
        <v>ГБУЗ "РКБ"</v>
      </c>
      <c r="D1090" s="23" t="str">
        <f t="shared" si="300"/>
        <v>КС</v>
      </c>
      <c r="E1090" s="55">
        <v>20171219</v>
      </c>
      <c r="F1090" s="23" t="str">
        <f t="shared" si="301"/>
        <v>Множественные переломы, травматические ампутации, размозжения и последствия травм</v>
      </c>
      <c r="G1090" s="19">
        <v>105</v>
      </c>
      <c r="H1090" s="19">
        <v>30</v>
      </c>
      <c r="I1090" s="25">
        <f t="shared" si="298"/>
        <v>135</v>
      </c>
      <c r="J1090" s="23">
        <f t="shared" si="302"/>
        <v>1.44</v>
      </c>
      <c r="K1090" s="149">
        <f t="shared" si="303"/>
        <v>1</v>
      </c>
      <c r="L1090" s="93">
        <f t="shared" si="304"/>
        <v>25788.959999999999</v>
      </c>
      <c r="M1090" s="93">
        <f t="shared" si="305"/>
        <v>2707840.8</v>
      </c>
      <c r="N1090" s="93">
        <f t="shared" si="306"/>
        <v>773668.79999999993</v>
      </c>
      <c r="O1090" s="93">
        <f t="shared" si="307"/>
        <v>3481509.5999999996</v>
      </c>
      <c r="P1090" s="23" t="str">
        <f t="shared" si="308"/>
        <v>Травматология и ортопедия</v>
      </c>
      <c r="Q1090" s="23">
        <f t="shared" si="309"/>
        <v>1.37</v>
      </c>
      <c r="R1090" s="63" t="s">
        <v>497</v>
      </c>
      <c r="S1090" s="23">
        <f t="shared" si="310"/>
        <v>194.4</v>
      </c>
    </row>
    <row r="1091" spans="2:19" ht="18.75" x14ac:dyDescent="0.3">
      <c r="B1091" s="85">
        <v>150002</v>
      </c>
      <c r="C1091" s="23" t="str">
        <f t="shared" si="299"/>
        <v>ГБУЗ "РДКБ"</v>
      </c>
      <c r="D1091" s="23" t="str">
        <f t="shared" si="300"/>
        <v>КС</v>
      </c>
      <c r="E1091" s="55">
        <v>20171219</v>
      </c>
      <c r="F1091" s="23" t="str">
        <f t="shared" si="301"/>
        <v>Множественные переломы, травматические ампутации, размозжения и последствия травм</v>
      </c>
      <c r="G1091" s="45">
        <v>100</v>
      </c>
      <c r="H1091" s="45">
        <v>5</v>
      </c>
      <c r="I1091" s="25">
        <f t="shared" si="298"/>
        <v>105</v>
      </c>
      <c r="J1091" s="23">
        <f t="shared" si="302"/>
        <v>1.44</v>
      </c>
      <c r="K1091" s="149">
        <f t="shared" si="303"/>
        <v>1</v>
      </c>
      <c r="L1091" s="93">
        <f t="shared" si="304"/>
        <v>25788.959999999999</v>
      </c>
      <c r="M1091" s="93">
        <f t="shared" si="305"/>
        <v>2578896</v>
      </c>
      <c r="N1091" s="93">
        <f t="shared" si="306"/>
        <v>128944.79999999999</v>
      </c>
      <c r="O1091" s="93">
        <f t="shared" si="307"/>
        <v>2707840.8</v>
      </c>
      <c r="P1091" s="23" t="str">
        <f t="shared" si="308"/>
        <v>Травматология и ортопедия</v>
      </c>
      <c r="Q1091" s="23">
        <f t="shared" si="309"/>
        <v>1.37</v>
      </c>
      <c r="R1091" s="63" t="s">
        <v>497</v>
      </c>
      <c r="S1091" s="23">
        <f t="shared" si="310"/>
        <v>151.19999999999999</v>
      </c>
    </row>
    <row r="1092" spans="2:19" x14ac:dyDescent="0.25">
      <c r="B1092" s="85">
        <v>150009</v>
      </c>
      <c r="C1092" s="23" t="str">
        <f t="shared" si="299"/>
        <v>ГБУЗ "Ардонская ЦРБ"</v>
      </c>
      <c r="D1092" s="23" t="str">
        <f t="shared" si="300"/>
        <v>КС</v>
      </c>
      <c r="E1092" s="55">
        <v>20171220</v>
      </c>
      <c r="F1092" s="23" t="str">
        <f t="shared" si="301"/>
        <v>Тяжелая множественная и сочетанная травма (политравма)</v>
      </c>
      <c r="G1092" s="19">
        <v>3</v>
      </c>
      <c r="H1092" s="19"/>
      <c r="I1092" s="25">
        <f t="shared" si="298"/>
        <v>3</v>
      </c>
      <c r="J1092" s="23">
        <f t="shared" si="302"/>
        <v>5.54</v>
      </c>
      <c r="K1092" s="149">
        <f t="shared" si="303"/>
        <v>0.95099999999999996</v>
      </c>
      <c r="L1092" s="93">
        <f t="shared" si="304"/>
        <v>94354.282859999992</v>
      </c>
      <c r="M1092" s="93">
        <f t="shared" si="305"/>
        <v>283062.84857999999</v>
      </c>
      <c r="N1092" s="93">
        <f t="shared" si="306"/>
        <v>0</v>
      </c>
      <c r="O1092" s="93">
        <f t="shared" si="307"/>
        <v>283062.84857999999</v>
      </c>
      <c r="P1092" s="23" t="str">
        <f t="shared" si="308"/>
        <v>Травматология и ортопедия</v>
      </c>
      <c r="Q1092" s="23">
        <f t="shared" si="309"/>
        <v>1.37</v>
      </c>
      <c r="R1092" s="63" t="s">
        <v>497</v>
      </c>
      <c r="S1092" s="23">
        <f t="shared" si="310"/>
        <v>16.62</v>
      </c>
    </row>
    <row r="1093" spans="2:19" x14ac:dyDescent="0.25">
      <c r="B1093" s="85">
        <v>150003</v>
      </c>
      <c r="C1093" s="23" t="str">
        <f t="shared" si="299"/>
        <v>ГБУЗ "КБСП"</v>
      </c>
      <c r="D1093" s="23" t="str">
        <f t="shared" si="300"/>
        <v>КС</v>
      </c>
      <c r="E1093" s="87">
        <v>20171220</v>
      </c>
      <c r="F1093" s="23" t="str">
        <f t="shared" si="301"/>
        <v>Тяжелая множественная и сочетанная травма (политравма)</v>
      </c>
      <c r="G1093" s="19">
        <v>0</v>
      </c>
      <c r="H1093" s="19">
        <v>0</v>
      </c>
      <c r="I1093" s="25">
        <f t="shared" si="298"/>
        <v>0</v>
      </c>
      <c r="J1093" s="23">
        <f t="shared" si="302"/>
        <v>5.54</v>
      </c>
      <c r="K1093" s="149">
        <f t="shared" si="303"/>
        <v>1.4</v>
      </c>
      <c r="L1093" s="93">
        <f t="shared" si="304"/>
        <v>138902.204</v>
      </c>
      <c r="M1093" s="93">
        <f t="shared" si="305"/>
        <v>0</v>
      </c>
      <c r="N1093" s="93">
        <f t="shared" si="306"/>
        <v>0</v>
      </c>
      <c r="O1093" s="93">
        <f t="shared" si="307"/>
        <v>0</v>
      </c>
      <c r="P1093" s="23" t="str">
        <f t="shared" si="308"/>
        <v>Травматология и ортопедия</v>
      </c>
      <c r="Q1093" s="23">
        <f t="shared" si="309"/>
        <v>1.37</v>
      </c>
      <c r="R1093" s="63" t="s">
        <v>497</v>
      </c>
      <c r="S1093" s="23">
        <f t="shared" si="310"/>
        <v>0</v>
      </c>
    </row>
    <row r="1094" spans="2:19" x14ac:dyDescent="0.25">
      <c r="B1094" s="85">
        <v>150003</v>
      </c>
      <c r="C1094" s="23" t="str">
        <f t="shared" si="299"/>
        <v>ГБУЗ "КБСП"</v>
      </c>
      <c r="D1094" s="23" t="str">
        <f t="shared" si="300"/>
        <v>КС</v>
      </c>
      <c r="E1094" s="87">
        <v>20171220</v>
      </c>
      <c r="F1094" s="23" t="str">
        <f t="shared" si="301"/>
        <v>Тяжелая множественная и сочетанная травма (политравма)</v>
      </c>
      <c r="G1094" s="19">
        <v>1</v>
      </c>
      <c r="H1094" s="19">
        <v>1</v>
      </c>
      <c r="I1094" s="25">
        <f t="shared" si="298"/>
        <v>2</v>
      </c>
      <c r="J1094" s="23">
        <f t="shared" si="302"/>
        <v>5.54</v>
      </c>
      <c r="K1094" s="149">
        <f t="shared" si="303"/>
        <v>1.4</v>
      </c>
      <c r="L1094" s="93">
        <f t="shared" si="304"/>
        <v>138902.204</v>
      </c>
      <c r="M1094" s="93">
        <f t="shared" si="305"/>
        <v>138902.204</v>
      </c>
      <c r="N1094" s="93">
        <f t="shared" si="306"/>
        <v>138902.204</v>
      </c>
      <c r="O1094" s="93">
        <f t="shared" si="307"/>
        <v>277804.408</v>
      </c>
      <c r="P1094" s="23" t="str">
        <f t="shared" si="308"/>
        <v>Травматология и ортопедия</v>
      </c>
      <c r="Q1094" s="23">
        <f t="shared" si="309"/>
        <v>1.37</v>
      </c>
      <c r="R1094" s="63" t="s">
        <v>360</v>
      </c>
      <c r="S1094" s="23">
        <f t="shared" si="310"/>
        <v>11.08</v>
      </c>
    </row>
    <row r="1095" spans="2:19" x14ac:dyDescent="0.25">
      <c r="B1095" s="85">
        <v>150001</v>
      </c>
      <c r="C1095" s="23" t="str">
        <f t="shared" si="299"/>
        <v>ГБУЗ "РКБ"</v>
      </c>
      <c r="D1095" s="23" t="str">
        <f t="shared" si="300"/>
        <v>КС</v>
      </c>
      <c r="E1095" s="55">
        <v>20171220</v>
      </c>
      <c r="F1095" s="23" t="str">
        <f t="shared" si="301"/>
        <v>Тяжелая множественная и сочетанная травма (политравма)</v>
      </c>
      <c r="G1095" s="19">
        <v>51</v>
      </c>
      <c r="H1095" s="19">
        <v>14</v>
      </c>
      <c r="I1095" s="25">
        <f t="shared" si="298"/>
        <v>65</v>
      </c>
      <c r="J1095" s="23">
        <f t="shared" si="302"/>
        <v>5.54</v>
      </c>
      <c r="K1095" s="149">
        <f t="shared" si="303"/>
        <v>1</v>
      </c>
      <c r="L1095" s="93">
        <f t="shared" si="304"/>
        <v>99215.86</v>
      </c>
      <c r="M1095" s="93">
        <f t="shared" si="305"/>
        <v>5060008.8600000003</v>
      </c>
      <c r="N1095" s="93">
        <f t="shared" si="306"/>
        <v>1389022.04</v>
      </c>
      <c r="O1095" s="93">
        <f t="shared" si="307"/>
        <v>6449030.9000000004</v>
      </c>
      <c r="P1095" s="23" t="str">
        <f t="shared" si="308"/>
        <v>Травматология и ортопедия</v>
      </c>
      <c r="Q1095" s="23">
        <f t="shared" si="309"/>
        <v>1.37</v>
      </c>
      <c r="R1095" s="63" t="s">
        <v>497</v>
      </c>
      <c r="S1095" s="23">
        <f t="shared" si="310"/>
        <v>360.1</v>
      </c>
    </row>
    <row r="1096" spans="2:19" ht="18.75" x14ac:dyDescent="0.3">
      <c r="B1096" s="85">
        <v>150002</v>
      </c>
      <c r="C1096" s="23" t="str">
        <f t="shared" si="299"/>
        <v>ГБУЗ "РДКБ"</v>
      </c>
      <c r="D1096" s="23" t="str">
        <f t="shared" si="300"/>
        <v>КС</v>
      </c>
      <c r="E1096" s="55">
        <v>20171220</v>
      </c>
      <c r="F1096" s="23" t="str">
        <f t="shared" si="301"/>
        <v>Тяжелая множественная и сочетанная травма (политравма)</v>
      </c>
      <c r="G1096" s="45">
        <v>10</v>
      </c>
      <c r="H1096" s="45">
        <v>5</v>
      </c>
      <c r="I1096" s="25">
        <f t="shared" si="298"/>
        <v>15</v>
      </c>
      <c r="J1096" s="23">
        <f t="shared" si="302"/>
        <v>5.54</v>
      </c>
      <c r="K1096" s="149">
        <f t="shared" si="303"/>
        <v>1</v>
      </c>
      <c r="L1096" s="93">
        <f t="shared" si="304"/>
        <v>99215.86</v>
      </c>
      <c r="M1096" s="93">
        <f t="shared" si="305"/>
        <v>992158.6</v>
      </c>
      <c r="N1096" s="93">
        <f t="shared" si="306"/>
        <v>496079.3</v>
      </c>
      <c r="O1096" s="93">
        <f t="shared" si="307"/>
        <v>1488237.9</v>
      </c>
      <c r="P1096" s="23" t="str">
        <f t="shared" si="308"/>
        <v>Травматология и ортопедия</v>
      </c>
      <c r="Q1096" s="23">
        <f t="shared" si="309"/>
        <v>1.37</v>
      </c>
      <c r="R1096" s="63" t="s">
        <v>497</v>
      </c>
      <c r="S1096" s="23">
        <f t="shared" si="310"/>
        <v>83.1</v>
      </c>
    </row>
    <row r="1097" spans="2:19" x14ac:dyDescent="0.25">
      <c r="B1097" s="14">
        <v>150007</v>
      </c>
      <c r="C1097" s="23" t="str">
        <f t="shared" si="299"/>
        <v>ГБУЗ "Алагирская ЦРБ"</v>
      </c>
      <c r="D1097" s="23" t="str">
        <f t="shared" si="300"/>
        <v>КС</v>
      </c>
      <c r="E1097" s="62">
        <v>20171220</v>
      </c>
      <c r="F1097" s="23" t="str">
        <f t="shared" si="301"/>
        <v>Тяжелая множественная и сочетанная травма (политравма)</v>
      </c>
      <c r="G1097" s="19">
        <v>2</v>
      </c>
      <c r="H1097" s="19">
        <v>0</v>
      </c>
      <c r="I1097" s="25">
        <f t="shared" si="298"/>
        <v>2</v>
      </c>
      <c r="J1097" s="23">
        <f t="shared" si="302"/>
        <v>5.54</v>
      </c>
      <c r="K1097" s="149">
        <f t="shared" si="303"/>
        <v>0.875</v>
      </c>
      <c r="L1097" s="93">
        <f t="shared" si="304"/>
        <v>86813.877500000002</v>
      </c>
      <c r="M1097" s="93">
        <f t="shared" si="305"/>
        <v>173627.755</v>
      </c>
      <c r="N1097" s="93">
        <f t="shared" si="306"/>
        <v>0</v>
      </c>
      <c r="O1097" s="93">
        <f t="shared" si="307"/>
        <v>173627.755</v>
      </c>
      <c r="P1097" s="23" t="str">
        <f t="shared" si="308"/>
        <v>Травматология и ортопедия</v>
      </c>
      <c r="Q1097" s="23">
        <f t="shared" si="309"/>
        <v>1.37</v>
      </c>
      <c r="R1097" s="63" t="s">
        <v>360</v>
      </c>
      <c r="S1097" s="23">
        <f t="shared" si="310"/>
        <v>11.08</v>
      </c>
    </row>
    <row r="1098" spans="2:19" x14ac:dyDescent="0.25">
      <c r="B1098" s="85">
        <v>150003</v>
      </c>
      <c r="C1098" s="23" t="str">
        <f t="shared" si="299"/>
        <v>ГБУЗ "КБСП"</v>
      </c>
      <c r="D1098" s="23" t="str">
        <f t="shared" si="300"/>
        <v>КС</v>
      </c>
      <c r="E1098" s="87">
        <v>20171221</v>
      </c>
      <c r="F1098" s="23" t="str">
        <f t="shared" si="301"/>
        <v>Эндопротезирование суставов</v>
      </c>
      <c r="G1098" s="19">
        <v>65</v>
      </c>
      <c r="H1098" s="19">
        <v>25</v>
      </c>
      <c r="I1098" s="25">
        <f t="shared" si="298"/>
        <v>90</v>
      </c>
      <c r="J1098" s="23">
        <f t="shared" si="302"/>
        <v>4.46</v>
      </c>
      <c r="K1098" s="149">
        <f t="shared" si="303"/>
        <v>1.4</v>
      </c>
      <c r="L1098" s="93">
        <f t="shared" si="304"/>
        <v>111823.796</v>
      </c>
      <c r="M1098" s="93">
        <f t="shared" si="305"/>
        <v>7268546.7400000002</v>
      </c>
      <c r="N1098" s="93">
        <f t="shared" si="306"/>
        <v>2795594.9</v>
      </c>
      <c r="O1098" s="93">
        <f t="shared" si="307"/>
        <v>10064141.640000001</v>
      </c>
      <c r="P1098" s="23" t="str">
        <f t="shared" si="308"/>
        <v>Травматология и ортопедия</v>
      </c>
      <c r="Q1098" s="23">
        <f t="shared" si="309"/>
        <v>1.37</v>
      </c>
      <c r="R1098" s="63" t="s">
        <v>497</v>
      </c>
      <c r="S1098" s="23">
        <f t="shared" si="310"/>
        <v>401.4</v>
      </c>
    </row>
    <row r="1099" spans="2:19" x14ac:dyDescent="0.25">
      <c r="B1099" s="85">
        <v>150072</v>
      </c>
      <c r="C1099" s="23" t="str">
        <f t="shared" si="299"/>
        <v>ФГБУ "СКММ центр МЗ РФ" (Беслан)</v>
      </c>
      <c r="D1099" s="23" t="str">
        <f t="shared" si="300"/>
        <v>КС</v>
      </c>
      <c r="E1099" s="61">
        <v>20171221</v>
      </c>
      <c r="F1099" s="23" t="str">
        <f t="shared" si="301"/>
        <v>Эндопротезирование суставов</v>
      </c>
      <c r="G1099" s="51">
        <v>10</v>
      </c>
      <c r="H1099" s="51">
        <v>10</v>
      </c>
      <c r="I1099" s="25">
        <f t="shared" si="298"/>
        <v>20</v>
      </c>
      <c r="J1099" s="23">
        <f t="shared" si="302"/>
        <v>4.46</v>
      </c>
      <c r="K1099" s="149">
        <f t="shared" si="303"/>
        <v>1.4</v>
      </c>
      <c r="L1099" s="93">
        <f t="shared" si="304"/>
        <v>111823.796</v>
      </c>
      <c r="M1099" s="93">
        <f t="shared" si="305"/>
        <v>1118237.96</v>
      </c>
      <c r="N1099" s="93">
        <f t="shared" si="306"/>
        <v>1118237.96</v>
      </c>
      <c r="O1099" s="93">
        <f t="shared" si="307"/>
        <v>2236475.92</v>
      </c>
      <c r="P1099" s="23" t="str">
        <f t="shared" si="308"/>
        <v>Травматология и ортопедия</v>
      </c>
      <c r="Q1099" s="23">
        <f t="shared" si="309"/>
        <v>1.37</v>
      </c>
      <c r="R1099" s="63" t="s">
        <v>498</v>
      </c>
      <c r="S1099" s="23">
        <f t="shared" si="310"/>
        <v>89.2</v>
      </c>
    </row>
    <row r="1100" spans="2:19" x14ac:dyDescent="0.25">
      <c r="B1100" s="85">
        <v>150013</v>
      </c>
      <c r="C1100" s="23" t="str">
        <f t="shared" si="299"/>
        <v>НУЗ "Узловая больница на ст. Владикавказ ОАО "РЖД"</v>
      </c>
      <c r="D1100" s="23" t="str">
        <f t="shared" si="300"/>
        <v>КС</v>
      </c>
      <c r="E1100" s="55">
        <v>20171222</v>
      </c>
      <c r="F1100" s="23" t="str">
        <f t="shared" si="301"/>
        <v>Операции на костно-мышечной системе и суставах (уровень 1)</v>
      </c>
      <c r="G1100" s="19">
        <v>17</v>
      </c>
      <c r="H1100" s="19">
        <v>6</v>
      </c>
      <c r="I1100" s="25">
        <f t="shared" si="298"/>
        <v>23</v>
      </c>
      <c r="J1100" s="23">
        <f t="shared" si="302"/>
        <v>0.79</v>
      </c>
      <c r="K1100" s="149">
        <f t="shared" si="303"/>
        <v>0.88</v>
      </c>
      <c r="L1100" s="93">
        <f t="shared" si="304"/>
        <v>12450.336800000001</v>
      </c>
      <c r="M1100" s="93">
        <f t="shared" si="305"/>
        <v>211655.72560000001</v>
      </c>
      <c r="N1100" s="93">
        <f t="shared" si="306"/>
        <v>74702.020799999998</v>
      </c>
      <c r="O1100" s="93">
        <f t="shared" si="307"/>
        <v>286357.7464</v>
      </c>
      <c r="P1100" s="23" t="str">
        <f t="shared" si="308"/>
        <v>Травматология и ортопедия</v>
      </c>
      <c r="Q1100" s="23">
        <f t="shared" si="309"/>
        <v>1.37</v>
      </c>
      <c r="R1100" s="63" t="s">
        <v>360</v>
      </c>
      <c r="S1100" s="23">
        <f t="shared" si="310"/>
        <v>18.170000000000002</v>
      </c>
    </row>
    <row r="1101" spans="2:19" x14ac:dyDescent="0.25">
      <c r="B1101" s="85">
        <v>150009</v>
      </c>
      <c r="C1101" s="23" t="str">
        <f t="shared" si="299"/>
        <v>ГБУЗ "Ардонская ЦРБ"</v>
      </c>
      <c r="D1101" s="23" t="str">
        <f t="shared" si="300"/>
        <v>КС</v>
      </c>
      <c r="E1101" s="55">
        <v>20171222</v>
      </c>
      <c r="F1101" s="23" t="str">
        <f t="shared" si="301"/>
        <v>Операции на костно-мышечной системе и суставах (уровень 1)</v>
      </c>
      <c r="G1101" s="19">
        <v>105</v>
      </c>
      <c r="H1101" s="19">
        <v>15</v>
      </c>
      <c r="I1101" s="25">
        <f t="shared" si="298"/>
        <v>120</v>
      </c>
      <c r="J1101" s="23">
        <f t="shared" si="302"/>
        <v>0.79</v>
      </c>
      <c r="K1101" s="149">
        <f t="shared" si="303"/>
        <v>0.95099999999999996</v>
      </c>
      <c r="L1101" s="93">
        <f t="shared" si="304"/>
        <v>13454.85261</v>
      </c>
      <c r="M1101" s="93">
        <f t="shared" si="305"/>
        <v>1412759.5240499999</v>
      </c>
      <c r="N1101" s="93">
        <f t="shared" si="306"/>
        <v>201822.78915</v>
      </c>
      <c r="O1101" s="93">
        <f t="shared" si="307"/>
        <v>1614582.3132</v>
      </c>
      <c r="P1101" s="23" t="str">
        <f t="shared" si="308"/>
        <v>Травматология и ортопедия</v>
      </c>
      <c r="Q1101" s="23">
        <f t="shared" si="309"/>
        <v>1.37</v>
      </c>
      <c r="R1101" s="63" t="s">
        <v>497</v>
      </c>
      <c r="S1101" s="23">
        <f t="shared" si="310"/>
        <v>94.800000000000011</v>
      </c>
    </row>
    <row r="1102" spans="2:19" x14ac:dyDescent="0.25">
      <c r="B1102" s="85">
        <v>150003</v>
      </c>
      <c r="C1102" s="23" t="str">
        <f t="shared" si="299"/>
        <v>ГБУЗ "КБСП"</v>
      </c>
      <c r="D1102" s="23" t="str">
        <f t="shared" si="300"/>
        <v>КС</v>
      </c>
      <c r="E1102" s="55">
        <v>20171222</v>
      </c>
      <c r="F1102" s="23" t="str">
        <f t="shared" si="301"/>
        <v>Операции на костно-мышечной системе и суставах (уровень 1)</v>
      </c>
      <c r="G1102" s="19">
        <v>17</v>
      </c>
      <c r="H1102" s="19">
        <v>8</v>
      </c>
      <c r="I1102" s="25">
        <f t="shared" si="298"/>
        <v>25</v>
      </c>
      <c r="J1102" s="23">
        <f t="shared" si="302"/>
        <v>0.79</v>
      </c>
      <c r="K1102" s="149">
        <f t="shared" si="303"/>
        <v>1.4</v>
      </c>
      <c r="L1102" s="93">
        <f t="shared" si="304"/>
        <v>19807.353999999999</v>
      </c>
      <c r="M1102" s="93">
        <f t="shared" si="305"/>
        <v>336725.01799999998</v>
      </c>
      <c r="N1102" s="93">
        <f t="shared" si="306"/>
        <v>158458.83199999999</v>
      </c>
      <c r="O1102" s="93">
        <f t="shared" si="307"/>
        <v>495183.85</v>
      </c>
      <c r="P1102" s="23" t="str">
        <f t="shared" si="308"/>
        <v>Травматология и ортопедия</v>
      </c>
      <c r="Q1102" s="23">
        <f t="shared" si="309"/>
        <v>1.37</v>
      </c>
      <c r="R1102" s="63" t="s">
        <v>498</v>
      </c>
      <c r="S1102" s="23">
        <f t="shared" si="310"/>
        <v>19.75</v>
      </c>
    </row>
    <row r="1103" spans="2:19" x14ac:dyDescent="0.25">
      <c r="B1103" s="85">
        <v>150003</v>
      </c>
      <c r="C1103" s="23" t="str">
        <f t="shared" si="299"/>
        <v>ГБУЗ "КБСП"</v>
      </c>
      <c r="D1103" s="23" t="str">
        <f t="shared" si="300"/>
        <v>КС</v>
      </c>
      <c r="E1103" s="87">
        <v>20171222</v>
      </c>
      <c r="F1103" s="23" t="str">
        <f t="shared" si="301"/>
        <v>Операции на костно-мышечной системе и суставах (уровень 1)</v>
      </c>
      <c r="G1103" s="19">
        <v>126</v>
      </c>
      <c r="H1103" s="19">
        <v>54</v>
      </c>
      <c r="I1103" s="25">
        <f t="shared" si="298"/>
        <v>180</v>
      </c>
      <c r="J1103" s="23">
        <f t="shared" si="302"/>
        <v>0.79</v>
      </c>
      <c r="K1103" s="149">
        <f t="shared" si="303"/>
        <v>1.4</v>
      </c>
      <c r="L1103" s="93">
        <f t="shared" si="304"/>
        <v>19807.353999999999</v>
      </c>
      <c r="M1103" s="93">
        <f t="shared" si="305"/>
        <v>2495726.6039999998</v>
      </c>
      <c r="N1103" s="93">
        <f t="shared" si="306"/>
        <v>1069597.1159999999</v>
      </c>
      <c r="O1103" s="93">
        <f t="shared" si="307"/>
        <v>3565323.7199999997</v>
      </c>
      <c r="P1103" s="23" t="str">
        <f t="shared" si="308"/>
        <v>Травматология и ортопедия</v>
      </c>
      <c r="Q1103" s="23">
        <f t="shared" si="309"/>
        <v>1.37</v>
      </c>
      <c r="R1103" s="63" t="s">
        <v>497</v>
      </c>
      <c r="S1103" s="23">
        <f t="shared" si="310"/>
        <v>142.20000000000002</v>
      </c>
    </row>
    <row r="1104" spans="2:19" x14ac:dyDescent="0.25">
      <c r="B1104" s="85">
        <v>150003</v>
      </c>
      <c r="C1104" s="23" t="str">
        <f t="shared" si="299"/>
        <v>ГБУЗ "КБСП"</v>
      </c>
      <c r="D1104" s="23" t="str">
        <f t="shared" si="300"/>
        <v>КС</v>
      </c>
      <c r="E1104" s="87">
        <v>20171222</v>
      </c>
      <c r="F1104" s="23" t="str">
        <f t="shared" si="301"/>
        <v>Операции на костно-мышечной системе и суставах (уровень 1)</v>
      </c>
      <c r="G1104" s="19">
        <v>7</v>
      </c>
      <c r="H1104" s="19">
        <v>6</v>
      </c>
      <c r="I1104" s="25">
        <f t="shared" si="298"/>
        <v>13</v>
      </c>
      <c r="J1104" s="23">
        <f t="shared" si="302"/>
        <v>0.79</v>
      </c>
      <c r="K1104" s="149">
        <f t="shared" si="303"/>
        <v>1.4</v>
      </c>
      <c r="L1104" s="93">
        <f t="shared" si="304"/>
        <v>19807.353999999999</v>
      </c>
      <c r="M1104" s="93">
        <f t="shared" si="305"/>
        <v>138651.478</v>
      </c>
      <c r="N1104" s="93">
        <f t="shared" si="306"/>
        <v>118844.124</v>
      </c>
      <c r="O1104" s="93">
        <f t="shared" si="307"/>
        <v>257495.60200000001</v>
      </c>
      <c r="P1104" s="23" t="str">
        <f t="shared" si="308"/>
        <v>Травматология и ортопедия</v>
      </c>
      <c r="Q1104" s="23">
        <f t="shared" si="309"/>
        <v>1.37</v>
      </c>
      <c r="R1104" s="63" t="s">
        <v>360</v>
      </c>
      <c r="S1104" s="23">
        <f t="shared" si="310"/>
        <v>10.27</v>
      </c>
    </row>
    <row r="1105" spans="2:19" x14ac:dyDescent="0.25">
      <c r="B1105" s="85">
        <v>150112</v>
      </c>
      <c r="C1105" s="23" t="str">
        <f t="shared" si="299"/>
        <v>ГБУЗ "Моздокская ЦРБ"</v>
      </c>
      <c r="D1105" s="23" t="str">
        <f t="shared" si="300"/>
        <v>КС</v>
      </c>
      <c r="E1105" s="55">
        <v>20171222</v>
      </c>
      <c r="F1105" s="23" t="str">
        <f t="shared" si="301"/>
        <v>Операции на костно-мышечной системе и суставах (уровень 1)</v>
      </c>
      <c r="G1105" s="19">
        <v>40</v>
      </c>
      <c r="H1105" s="19"/>
      <c r="I1105" s="25">
        <f t="shared" si="298"/>
        <v>40</v>
      </c>
      <c r="J1105" s="23">
        <f t="shared" si="302"/>
        <v>0.79</v>
      </c>
      <c r="K1105" s="149">
        <f t="shared" si="303"/>
        <v>0.88</v>
      </c>
      <c r="L1105" s="93">
        <f t="shared" si="304"/>
        <v>12450.336800000001</v>
      </c>
      <c r="M1105" s="93">
        <f t="shared" si="305"/>
        <v>498013.47200000007</v>
      </c>
      <c r="N1105" s="93">
        <f t="shared" si="306"/>
        <v>0</v>
      </c>
      <c r="O1105" s="93">
        <f t="shared" si="307"/>
        <v>498013.47200000007</v>
      </c>
      <c r="P1105" s="23" t="str">
        <f t="shared" si="308"/>
        <v>Травматология и ортопедия</v>
      </c>
      <c r="Q1105" s="23">
        <f t="shared" si="309"/>
        <v>1.37</v>
      </c>
      <c r="R1105" s="63" t="s">
        <v>497</v>
      </c>
      <c r="S1105" s="23">
        <f t="shared" si="310"/>
        <v>31.6</v>
      </c>
    </row>
    <row r="1106" spans="2:19" ht="15.75" x14ac:dyDescent="0.25">
      <c r="B1106" s="85">
        <v>150019</v>
      </c>
      <c r="C1106" s="23" t="str">
        <f t="shared" si="299"/>
        <v>ГБУЗ "Дигорская ЦРБ"</v>
      </c>
      <c r="D1106" s="23" t="str">
        <f t="shared" si="300"/>
        <v>КС</v>
      </c>
      <c r="E1106" s="55">
        <v>20171222</v>
      </c>
      <c r="F1106" s="23" t="str">
        <f t="shared" si="301"/>
        <v>Операции на костно-мышечной системе и суставах (уровень 1)</v>
      </c>
      <c r="G1106" s="38">
        <v>7</v>
      </c>
      <c r="H1106" s="38"/>
      <c r="I1106" s="25">
        <f t="shared" si="298"/>
        <v>7</v>
      </c>
      <c r="J1106" s="23">
        <f t="shared" si="302"/>
        <v>0.79</v>
      </c>
      <c r="K1106" s="149">
        <f t="shared" si="303"/>
        <v>0.875</v>
      </c>
      <c r="L1106" s="93">
        <f t="shared" si="304"/>
        <v>12379.596250000001</v>
      </c>
      <c r="M1106" s="93">
        <f t="shared" si="305"/>
        <v>86657.173750000002</v>
      </c>
      <c r="N1106" s="93">
        <f t="shared" si="306"/>
        <v>0</v>
      </c>
      <c r="O1106" s="93">
        <f t="shared" si="307"/>
        <v>86657.173750000002</v>
      </c>
      <c r="P1106" s="23" t="str">
        <f t="shared" si="308"/>
        <v>Травматология и ортопедия</v>
      </c>
      <c r="Q1106" s="23">
        <f t="shared" si="309"/>
        <v>1.37</v>
      </c>
      <c r="R1106" s="63" t="s">
        <v>360</v>
      </c>
      <c r="S1106" s="23">
        <f t="shared" si="310"/>
        <v>5.53</v>
      </c>
    </row>
    <row r="1107" spans="2:19" x14ac:dyDescent="0.25">
      <c r="B1107" s="85">
        <v>150001</v>
      </c>
      <c r="C1107" s="23" t="str">
        <f t="shared" si="299"/>
        <v>ГБУЗ "РКБ"</v>
      </c>
      <c r="D1107" s="23" t="str">
        <f t="shared" si="300"/>
        <v>КС</v>
      </c>
      <c r="E1107" s="55">
        <v>20171222</v>
      </c>
      <c r="F1107" s="23" t="str">
        <f t="shared" si="301"/>
        <v>Операции на костно-мышечной системе и суставах (уровень 1)</v>
      </c>
      <c r="G1107" s="19">
        <v>5</v>
      </c>
      <c r="H1107" s="19">
        <v>2</v>
      </c>
      <c r="I1107" s="25">
        <f t="shared" si="298"/>
        <v>7</v>
      </c>
      <c r="J1107" s="23">
        <f t="shared" si="302"/>
        <v>0.79</v>
      </c>
      <c r="K1107" s="149">
        <f t="shared" si="303"/>
        <v>1</v>
      </c>
      <c r="L1107" s="93">
        <f t="shared" si="304"/>
        <v>14148.11</v>
      </c>
      <c r="M1107" s="93">
        <f t="shared" si="305"/>
        <v>70740.55</v>
      </c>
      <c r="N1107" s="93">
        <f t="shared" si="306"/>
        <v>28296.22</v>
      </c>
      <c r="O1107" s="93">
        <f t="shared" si="307"/>
        <v>99036.77</v>
      </c>
      <c r="P1107" s="23" t="str">
        <f t="shared" si="308"/>
        <v>Травматология и ортопедия</v>
      </c>
      <c r="Q1107" s="23">
        <f t="shared" si="309"/>
        <v>1.37</v>
      </c>
      <c r="R1107" s="63" t="s">
        <v>497</v>
      </c>
      <c r="S1107" s="23">
        <f t="shared" si="310"/>
        <v>5.53</v>
      </c>
    </row>
    <row r="1108" spans="2:19" x14ac:dyDescent="0.25">
      <c r="B1108" s="85">
        <v>150001</v>
      </c>
      <c r="C1108" s="23" t="str">
        <f t="shared" si="299"/>
        <v>ГБУЗ "РКБ"</v>
      </c>
      <c r="D1108" s="23" t="str">
        <f t="shared" si="300"/>
        <v>КС</v>
      </c>
      <c r="E1108" s="55">
        <v>20171222</v>
      </c>
      <c r="F1108" s="23" t="str">
        <f t="shared" si="301"/>
        <v>Операции на костно-мышечной системе и суставах (уровень 1)</v>
      </c>
      <c r="G1108" s="19">
        <v>16</v>
      </c>
      <c r="H1108" s="19">
        <v>4</v>
      </c>
      <c r="I1108" s="25">
        <f t="shared" si="298"/>
        <v>20</v>
      </c>
      <c r="J1108" s="23">
        <f t="shared" si="302"/>
        <v>0.79</v>
      </c>
      <c r="K1108" s="149">
        <f t="shared" si="303"/>
        <v>1</v>
      </c>
      <c r="L1108" s="93">
        <f t="shared" si="304"/>
        <v>14148.11</v>
      </c>
      <c r="M1108" s="93">
        <f t="shared" si="305"/>
        <v>226369.76</v>
      </c>
      <c r="N1108" s="93">
        <f t="shared" si="306"/>
        <v>56592.44</v>
      </c>
      <c r="O1108" s="93">
        <f t="shared" si="307"/>
        <v>282962.2</v>
      </c>
      <c r="P1108" s="23" t="str">
        <f t="shared" si="308"/>
        <v>Травматология и ортопедия</v>
      </c>
      <c r="Q1108" s="23">
        <f t="shared" si="309"/>
        <v>1.37</v>
      </c>
      <c r="R1108" s="63" t="s">
        <v>360</v>
      </c>
      <c r="S1108" s="23">
        <f t="shared" si="310"/>
        <v>15.8</v>
      </c>
    </row>
    <row r="1109" spans="2:19" x14ac:dyDescent="0.25">
      <c r="B1109" s="85">
        <v>150001</v>
      </c>
      <c r="C1109" s="23" t="str">
        <f t="shared" si="299"/>
        <v>ГБУЗ "РКБ"</v>
      </c>
      <c r="D1109" s="23" t="str">
        <f t="shared" si="300"/>
        <v>КС</v>
      </c>
      <c r="E1109" s="55">
        <v>20171222</v>
      </c>
      <c r="F1109" s="23" t="str">
        <f t="shared" si="301"/>
        <v>Операции на костно-мышечной системе и суставах (уровень 1)</v>
      </c>
      <c r="G1109" s="19">
        <v>4</v>
      </c>
      <c r="H1109" s="19">
        <v>1</v>
      </c>
      <c r="I1109" s="25">
        <f t="shared" si="298"/>
        <v>5</v>
      </c>
      <c r="J1109" s="23">
        <f t="shared" si="302"/>
        <v>0.79</v>
      </c>
      <c r="K1109" s="149">
        <f t="shared" si="303"/>
        <v>1</v>
      </c>
      <c r="L1109" s="93">
        <f t="shared" si="304"/>
        <v>14148.11</v>
      </c>
      <c r="M1109" s="93">
        <f t="shared" si="305"/>
        <v>56592.44</v>
      </c>
      <c r="N1109" s="93">
        <f t="shared" si="306"/>
        <v>14148.11</v>
      </c>
      <c r="O1109" s="93">
        <f t="shared" si="307"/>
        <v>70740.55</v>
      </c>
      <c r="P1109" s="23" t="str">
        <f t="shared" si="308"/>
        <v>Травматология и ортопедия</v>
      </c>
      <c r="Q1109" s="23">
        <f t="shared" si="309"/>
        <v>1.37</v>
      </c>
      <c r="R1109" s="63" t="s">
        <v>407</v>
      </c>
      <c r="S1109" s="23">
        <f t="shared" si="310"/>
        <v>3.95</v>
      </c>
    </row>
    <row r="1110" spans="2:19" x14ac:dyDescent="0.25">
      <c r="B1110" s="85">
        <v>150015</v>
      </c>
      <c r="C1110" s="23" t="str">
        <f t="shared" si="299"/>
        <v>ФГБОУ ВО  СОГМА МЗ</v>
      </c>
      <c r="D1110" s="23" t="str">
        <f t="shared" si="300"/>
        <v>КС</v>
      </c>
      <c r="E1110" s="41">
        <v>20171222</v>
      </c>
      <c r="F1110" s="23" t="str">
        <f t="shared" si="301"/>
        <v>Операции на костно-мышечной системе и суставах (уровень 1)</v>
      </c>
      <c r="G1110" s="39">
        <v>15</v>
      </c>
      <c r="H1110" s="39">
        <v>5</v>
      </c>
      <c r="I1110" s="25">
        <f t="shared" si="298"/>
        <v>20</v>
      </c>
      <c r="J1110" s="23">
        <f t="shared" si="302"/>
        <v>0.79</v>
      </c>
      <c r="K1110" s="149">
        <f t="shared" si="303"/>
        <v>1.4</v>
      </c>
      <c r="L1110" s="93">
        <f t="shared" si="304"/>
        <v>19807.353999999999</v>
      </c>
      <c r="M1110" s="93">
        <f t="shared" si="305"/>
        <v>297110.31</v>
      </c>
      <c r="N1110" s="93">
        <f t="shared" si="306"/>
        <v>99036.76999999999</v>
      </c>
      <c r="O1110" s="93">
        <f t="shared" si="307"/>
        <v>396147.07999999996</v>
      </c>
      <c r="P1110" s="23" t="str">
        <f t="shared" si="308"/>
        <v>Травматология и ортопедия</v>
      </c>
      <c r="Q1110" s="23">
        <f t="shared" si="309"/>
        <v>1.37</v>
      </c>
      <c r="R1110" s="114" t="s">
        <v>497</v>
      </c>
      <c r="S1110" s="23">
        <f t="shared" si="310"/>
        <v>15.8</v>
      </c>
    </row>
    <row r="1111" spans="2:19" ht="18.75" x14ac:dyDescent="0.3">
      <c r="B1111" s="85">
        <v>150002</v>
      </c>
      <c r="C1111" s="23" t="str">
        <f t="shared" si="299"/>
        <v>ГБУЗ "РДКБ"</v>
      </c>
      <c r="D1111" s="23" t="str">
        <f t="shared" si="300"/>
        <v>КС</v>
      </c>
      <c r="E1111" s="55">
        <v>20171222</v>
      </c>
      <c r="F1111" s="23" t="str">
        <f t="shared" si="301"/>
        <v>Операции на костно-мышечной системе и суставах (уровень 1)</v>
      </c>
      <c r="G1111" s="45">
        <v>100</v>
      </c>
      <c r="H1111" s="45">
        <v>30</v>
      </c>
      <c r="I1111" s="25">
        <f t="shared" si="298"/>
        <v>130</v>
      </c>
      <c r="J1111" s="23">
        <f t="shared" si="302"/>
        <v>0.79</v>
      </c>
      <c r="K1111" s="149">
        <f t="shared" si="303"/>
        <v>1</v>
      </c>
      <c r="L1111" s="93">
        <f t="shared" si="304"/>
        <v>14148.11</v>
      </c>
      <c r="M1111" s="93">
        <f t="shared" si="305"/>
        <v>1414811</v>
      </c>
      <c r="N1111" s="93">
        <f t="shared" si="306"/>
        <v>424443.30000000005</v>
      </c>
      <c r="O1111" s="93">
        <f t="shared" si="307"/>
        <v>1839254.3</v>
      </c>
      <c r="P1111" s="23" t="str">
        <f t="shared" si="308"/>
        <v>Травматология и ортопедия</v>
      </c>
      <c r="Q1111" s="23">
        <f t="shared" si="309"/>
        <v>1.37</v>
      </c>
      <c r="R1111" s="63" t="s">
        <v>498</v>
      </c>
      <c r="S1111" s="23">
        <f t="shared" si="310"/>
        <v>102.7</v>
      </c>
    </row>
    <row r="1112" spans="2:19" x14ac:dyDescent="0.25">
      <c r="B1112" s="85">
        <v>150072</v>
      </c>
      <c r="C1112" s="23" t="str">
        <f t="shared" si="299"/>
        <v>ФГБУ "СКММ центр МЗ РФ" (Беслан)</v>
      </c>
      <c r="D1112" s="23" t="str">
        <f t="shared" si="300"/>
        <v>КС</v>
      </c>
      <c r="E1112" s="61">
        <v>20171222</v>
      </c>
      <c r="F1112" s="23" t="str">
        <f t="shared" si="301"/>
        <v>Операции на костно-мышечной системе и суставах (уровень 1)</v>
      </c>
      <c r="G1112" s="51">
        <v>20</v>
      </c>
      <c r="H1112" s="51">
        <v>4</v>
      </c>
      <c r="I1112" s="25">
        <f t="shared" si="298"/>
        <v>24</v>
      </c>
      <c r="J1112" s="23">
        <f t="shared" si="302"/>
        <v>0.79</v>
      </c>
      <c r="K1112" s="149">
        <f t="shared" si="303"/>
        <v>1.4</v>
      </c>
      <c r="L1112" s="93">
        <f t="shared" si="304"/>
        <v>19807.353999999999</v>
      </c>
      <c r="M1112" s="93">
        <f t="shared" si="305"/>
        <v>396147.07999999996</v>
      </c>
      <c r="N1112" s="93">
        <f t="shared" si="306"/>
        <v>79229.415999999997</v>
      </c>
      <c r="O1112" s="93">
        <f t="shared" si="307"/>
        <v>475376.49599999993</v>
      </c>
      <c r="P1112" s="23" t="str">
        <f t="shared" si="308"/>
        <v>Травматология и ортопедия</v>
      </c>
      <c r="Q1112" s="23">
        <f t="shared" si="309"/>
        <v>1.37</v>
      </c>
      <c r="R1112" s="63" t="s">
        <v>497</v>
      </c>
      <c r="S1112" s="23">
        <f t="shared" si="310"/>
        <v>18.96</v>
      </c>
    </row>
    <row r="1113" spans="2:19" x14ac:dyDescent="0.25">
      <c r="B1113" s="85">
        <v>150010</v>
      </c>
      <c r="C1113" s="23" t="str">
        <f t="shared" si="299"/>
        <v>ГБУЗ "Ирафская ЦРБ"</v>
      </c>
      <c r="D1113" s="23" t="str">
        <f t="shared" si="300"/>
        <v>КС</v>
      </c>
      <c r="E1113" s="62">
        <v>20171222</v>
      </c>
      <c r="F1113" s="23" t="str">
        <f t="shared" si="301"/>
        <v>Операции на костно-мышечной системе и суставах (уровень 1)</v>
      </c>
      <c r="G1113" s="19">
        <v>5</v>
      </c>
      <c r="H1113" s="19">
        <v>0</v>
      </c>
      <c r="I1113" s="25">
        <f t="shared" si="298"/>
        <v>5</v>
      </c>
      <c r="J1113" s="23">
        <f t="shared" si="302"/>
        <v>0.79</v>
      </c>
      <c r="K1113" s="149">
        <f t="shared" si="303"/>
        <v>0.8</v>
      </c>
      <c r="L1113" s="93">
        <f t="shared" si="304"/>
        <v>11318.488000000001</v>
      </c>
      <c r="M1113" s="93">
        <f t="shared" si="305"/>
        <v>56592.44</v>
      </c>
      <c r="N1113" s="93">
        <f t="shared" si="306"/>
        <v>0</v>
      </c>
      <c r="O1113" s="93">
        <f t="shared" si="307"/>
        <v>56592.44</v>
      </c>
      <c r="P1113" s="23" t="str">
        <f t="shared" si="308"/>
        <v>Травматология и ортопедия</v>
      </c>
      <c r="Q1113" s="23">
        <f t="shared" si="309"/>
        <v>1.37</v>
      </c>
      <c r="R1113" s="63" t="s">
        <v>360</v>
      </c>
      <c r="S1113" s="23">
        <f t="shared" si="310"/>
        <v>3.95</v>
      </c>
    </row>
    <row r="1114" spans="2:19" x14ac:dyDescent="0.25">
      <c r="B1114" s="85">
        <v>150009</v>
      </c>
      <c r="C1114" s="23" t="str">
        <f t="shared" si="299"/>
        <v>ГБУЗ "Ардонская ЦРБ"</v>
      </c>
      <c r="D1114" s="23" t="str">
        <f t="shared" si="300"/>
        <v>КС</v>
      </c>
      <c r="E1114" s="55">
        <v>20171223</v>
      </c>
      <c r="F1114" s="23" t="str">
        <f t="shared" si="301"/>
        <v>Операции на костно-мышечной системе и суставах (уровень 2)</v>
      </c>
      <c r="G1114" s="19">
        <v>27</v>
      </c>
      <c r="H1114" s="19">
        <v>3</v>
      </c>
      <c r="I1114" s="25">
        <f t="shared" si="298"/>
        <v>30</v>
      </c>
      <c r="J1114" s="23">
        <f t="shared" si="302"/>
        <v>0.93</v>
      </c>
      <c r="K1114" s="149">
        <f t="shared" si="303"/>
        <v>0.95099999999999996</v>
      </c>
      <c r="L1114" s="93">
        <f t="shared" si="304"/>
        <v>15839.256870000001</v>
      </c>
      <c r="M1114" s="93">
        <f t="shared" si="305"/>
        <v>427659.93549</v>
      </c>
      <c r="N1114" s="93">
        <f t="shared" si="306"/>
        <v>47517.770610000007</v>
      </c>
      <c r="O1114" s="93">
        <f t="shared" si="307"/>
        <v>475177.70610000001</v>
      </c>
      <c r="P1114" s="23" t="str">
        <f t="shared" si="308"/>
        <v>Травматология и ортопедия</v>
      </c>
      <c r="Q1114" s="23">
        <f t="shared" si="309"/>
        <v>1.37</v>
      </c>
      <c r="R1114" s="63" t="s">
        <v>497</v>
      </c>
      <c r="S1114" s="23">
        <f t="shared" si="310"/>
        <v>27.900000000000002</v>
      </c>
    </row>
    <row r="1115" spans="2:19" x14ac:dyDescent="0.25">
      <c r="B1115" s="85">
        <v>150003</v>
      </c>
      <c r="C1115" s="23" t="str">
        <f t="shared" si="299"/>
        <v>ГБУЗ "КБСП"</v>
      </c>
      <c r="D1115" s="23" t="str">
        <f t="shared" si="300"/>
        <v>КС</v>
      </c>
      <c r="E1115" s="55">
        <v>20171223</v>
      </c>
      <c r="F1115" s="23" t="str">
        <f t="shared" si="301"/>
        <v>Операции на костно-мышечной системе и суставах (уровень 2)</v>
      </c>
      <c r="G1115" s="19">
        <v>14</v>
      </c>
      <c r="H1115" s="19">
        <v>6</v>
      </c>
      <c r="I1115" s="25">
        <f t="shared" ref="I1115:I1173" si="311">G1115+H1115</f>
        <v>20</v>
      </c>
      <c r="J1115" s="23">
        <f t="shared" si="302"/>
        <v>0.93</v>
      </c>
      <c r="K1115" s="149">
        <f t="shared" si="303"/>
        <v>1.4</v>
      </c>
      <c r="L1115" s="93">
        <f t="shared" si="304"/>
        <v>23317.518</v>
      </c>
      <c r="M1115" s="93">
        <f t="shared" si="305"/>
        <v>326445.25199999998</v>
      </c>
      <c r="N1115" s="93">
        <f t="shared" si="306"/>
        <v>139905.10800000001</v>
      </c>
      <c r="O1115" s="93">
        <f t="shared" si="307"/>
        <v>466350.36</v>
      </c>
      <c r="P1115" s="23" t="str">
        <f t="shared" si="308"/>
        <v>Травматология и ортопедия</v>
      </c>
      <c r="Q1115" s="23">
        <f t="shared" si="309"/>
        <v>1.37</v>
      </c>
      <c r="R1115" s="63" t="s">
        <v>498</v>
      </c>
      <c r="S1115" s="23">
        <f t="shared" si="310"/>
        <v>18.600000000000001</v>
      </c>
    </row>
    <row r="1116" spans="2:19" x14ac:dyDescent="0.25">
      <c r="B1116" s="85">
        <v>150003</v>
      </c>
      <c r="C1116" s="23" t="str">
        <f t="shared" si="299"/>
        <v>ГБУЗ "КБСП"</v>
      </c>
      <c r="D1116" s="23" t="str">
        <f t="shared" si="300"/>
        <v>КС</v>
      </c>
      <c r="E1116" s="87">
        <v>20171223</v>
      </c>
      <c r="F1116" s="23" t="str">
        <f t="shared" si="301"/>
        <v>Операции на костно-мышечной системе и суставах (уровень 2)</v>
      </c>
      <c r="G1116" s="19">
        <v>7</v>
      </c>
      <c r="H1116" s="19">
        <v>3</v>
      </c>
      <c r="I1116" s="25">
        <f t="shared" si="311"/>
        <v>10</v>
      </c>
      <c r="J1116" s="23">
        <f t="shared" si="302"/>
        <v>0.93</v>
      </c>
      <c r="K1116" s="149">
        <f t="shared" si="303"/>
        <v>1.4</v>
      </c>
      <c r="L1116" s="93">
        <f t="shared" si="304"/>
        <v>23317.518</v>
      </c>
      <c r="M1116" s="93">
        <f t="shared" si="305"/>
        <v>163222.62599999999</v>
      </c>
      <c r="N1116" s="93">
        <f t="shared" si="306"/>
        <v>69952.554000000004</v>
      </c>
      <c r="O1116" s="93">
        <f t="shared" si="307"/>
        <v>233175.18</v>
      </c>
      <c r="P1116" s="23" t="str">
        <f t="shared" si="308"/>
        <v>Травматология и ортопедия</v>
      </c>
      <c r="Q1116" s="23">
        <f t="shared" si="309"/>
        <v>1.37</v>
      </c>
      <c r="R1116" s="63" t="s">
        <v>497</v>
      </c>
      <c r="S1116" s="23">
        <f t="shared" si="310"/>
        <v>9.3000000000000007</v>
      </c>
    </row>
    <row r="1117" spans="2:19" x14ac:dyDescent="0.25">
      <c r="B1117" s="85">
        <v>150001</v>
      </c>
      <c r="C1117" s="23" t="str">
        <f t="shared" si="299"/>
        <v>ГБУЗ "РКБ"</v>
      </c>
      <c r="D1117" s="23" t="str">
        <f t="shared" si="300"/>
        <v>КС</v>
      </c>
      <c r="E1117" s="55">
        <v>20171223</v>
      </c>
      <c r="F1117" s="23" t="str">
        <f t="shared" si="301"/>
        <v>Операции на костно-мышечной системе и суставах (уровень 2)</v>
      </c>
      <c r="G1117" s="19">
        <v>4</v>
      </c>
      <c r="H1117" s="19">
        <v>1</v>
      </c>
      <c r="I1117" s="25">
        <f t="shared" si="311"/>
        <v>5</v>
      </c>
      <c r="J1117" s="23">
        <f t="shared" si="302"/>
        <v>0.93</v>
      </c>
      <c r="K1117" s="149">
        <f t="shared" si="303"/>
        <v>1</v>
      </c>
      <c r="L1117" s="93">
        <f t="shared" si="304"/>
        <v>16655.370000000003</v>
      </c>
      <c r="M1117" s="93">
        <f t="shared" si="305"/>
        <v>66621.48000000001</v>
      </c>
      <c r="N1117" s="93">
        <f t="shared" si="306"/>
        <v>16655.370000000003</v>
      </c>
      <c r="O1117" s="93">
        <f t="shared" si="307"/>
        <v>83276.850000000006</v>
      </c>
      <c r="P1117" s="23" t="str">
        <f t="shared" si="308"/>
        <v>Травматология и ортопедия</v>
      </c>
      <c r="Q1117" s="23">
        <f t="shared" si="309"/>
        <v>1.37</v>
      </c>
      <c r="R1117" s="63" t="s">
        <v>497</v>
      </c>
      <c r="S1117" s="23">
        <f t="shared" si="310"/>
        <v>4.6500000000000004</v>
      </c>
    </row>
    <row r="1118" spans="2:19" x14ac:dyDescent="0.25">
      <c r="B1118" s="85">
        <v>150001</v>
      </c>
      <c r="C1118" s="23" t="str">
        <f t="shared" si="299"/>
        <v>ГБУЗ "РКБ"</v>
      </c>
      <c r="D1118" s="23" t="str">
        <f t="shared" si="300"/>
        <v>КС</v>
      </c>
      <c r="E1118" s="55">
        <v>20171223</v>
      </c>
      <c r="F1118" s="23" t="str">
        <f t="shared" si="301"/>
        <v>Операции на костно-мышечной системе и суставах (уровень 2)</v>
      </c>
      <c r="G1118" s="19">
        <v>16</v>
      </c>
      <c r="H1118" s="19">
        <v>4</v>
      </c>
      <c r="I1118" s="25">
        <f t="shared" si="311"/>
        <v>20</v>
      </c>
      <c r="J1118" s="23">
        <f t="shared" si="302"/>
        <v>0.93</v>
      </c>
      <c r="K1118" s="149">
        <f t="shared" si="303"/>
        <v>1</v>
      </c>
      <c r="L1118" s="93">
        <f t="shared" si="304"/>
        <v>16655.370000000003</v>
      </c>
      <c r="M1118" s="93">
        <f t="shared" si="305"/>
        <v>266485.92000000004</v>
      </c>
      <c r="N1118" s="93">
        <f t="shared" si="306"/>
        <v>66621.48000000001</v>
      </c>
      <c r="O1118" s="93">
        <f t="shared" si="307"/>
        <v>333107.40000000002</v>
      </c>
      <c r="P1118" s="23" t="str">
        <f t="shared" si="308"/>
        <v>Травматология и ортопедия</v>
      </c>
      <c r="Q1118" s="23">
        <f t="shared" si="309"/>
        <v>1.37</v>
      </c>
      <c r="R1118" s="63" t="s">
        <v>407</v>
      </c>
      <c r="S1118" s="23">
        <f t="shared" si="310"/>
        <v>18.600000000000001</v>
      </c>
    </row>
    <row r="1119" spans="2:19" ht="18.75" x14ac:dyDescent="0.3">
      <c r="B1119" s="85">
        <v>150002</v>
      </c>
      <c r="C1119" s="23" t="str">
        <f t="shared" si="299"/>
        <v>ГБУЗ "РДКБ"</v>
      </c>
      <c r="D1119" s="23" t="str">
        <f t="shared" si="300"/>
        <v>КС</v>
      </c>
      <c r="E1119" s="55">
        <v>20171223</v>
      </c>
      <c r="F1119" s="23" t="str">
        <f t="shared" si="301"/>
        <v>Операции на костно-мышечной системе и суставах (уровень 2)</v>
      </c>
      <c r="G1119" s="45">
        <v>10</v>
      </c>
      <c r="H1119" s="45">
        <v>5</v>
      </c>
      <c r="I1119" s="25">
        <f t="shared" si="311"/>
        <v>15</v>
      </c>
      <c r="J1119" s="23">
        <f t="shared" si="302"/>
        <v>0.93</v>
      </c>
      <c r="K1119" s="149">
        <f t="shared" si="303"/>
        <v>1</v>
      </c>
      <c r="L1119" s="93">
        <f t="shared" si="304"/>
        <v>16655.370000000003</v>
      </c>
      <c r="M1119" s="93">
        <f t="shared" si="305"/>
        <v>166553.70000000001</v>
      </c>
      <c r="N1119" s="93">
        <f t="shared" si="306"/>
        <v>83276.850000000006</v>
      </c>
      <c r="O1119" s="93">
        <f t="shared" si="307"/>
        <v>249830.55000000002</v>
      </c>
      <c r="P1119" s="23" t="str">
        <f t="shared" si="308"/>
        <v>Травматология и ортопедия</v>
      </c>
      <c r="Q1119" s="23">
        <f t="shared" si="309"/>
        <v>1.37</v>
      </c>
      <c r="R1119" s="63" t="s">
        <v>498</v>
      </c>
      <c r="S1119" s="23">
        <f t="shared" si="310"/>
        <v>13.950000000000001</v>
      </c>
    </row>
    <row r="1120" spans="2:19" x14ac:dyDescent="0.25">
      <c r="B1120" s="85">
        <v>150009</v>
      </c>
      <c r="C1120" s="23" t="str">
        <f t="shared" si="299"/>
        <v>ГБУЗ "Ардонская ЦРБ"</v>
      </c>
      <c r="D1120" s="23" t="str">
        <f t="shared" si="300"/>
        <v>КС</v>
      </c>
      <c r="E1120" s="55">
        <v>20171224</v>
      </c>
      <c r="F1120" s="23" t="str">
        <f t="shared" si="301"/>
        <v>Операции на костно-мышечной системе и суставах (уровень 3)</v>
      </c>
      <c r="G1120" s="19">
        <v>34</v>
      </c>
      <c r="H1120" s="19">
        <v>6</v>
      </c>
      <c r="I1120" s="25">
        <f t="shared" si="311"/>
        <v>40</v>
      </c>
      <c r="J1120" s="23">
        <f t="shared" si="302"/>
        <v>1.37</v>
      </c>
      <c r="K1120" s="149">
        <f t="shared" si="303"/>
        <v>0.95099999999999996</v>
      </c>
      <c r="L1120" s="93">
        <f t="shared" si="304"/>
        <v>23333.098829999999</v>
      </c>
      <c r="M1120" s="93">
        <f t="shared" si="305"/>
        <v>793325.36021999991</v>
      </c>
      <c r="N1120" s="93">
        <f t="shared" si="306"/>
        <v>139998.59297999999</v>
      </c>
      <c r="O1120" s="93">
        <f t="shared" si="307"/>
        <v>933323.95319999987</v>
      </c>
      <c r="P1120" s="23" t="str">
        <f t="shared" si="308"/>
        <v>Травматология и ортопедия</v>
      </c>
      <c r="Q1120" s="23">
        <f t="shared" si="309"/>
        <v>1.37</v>
      </c>
      <c r="R1120" s="63" t="s">
        <v>497</v>
      </c>
      <c r="S1120" s="23">
        <f t="shared" si="310"/>
        <v>54.800000000000004</v>
      </c>
    </row>
    <row r="1121" spans="2:19" x14ac:dyDescent="0.25">
      <c r="B1121" s="85">
        <v>150003</v>
      </c>
      <c r="C1121" s="23" t="str">
        <f t="shared" si="299"/>
        <v>ГБУЗ "КБСП"</v>
      </c>
      <c r="D1121" s="23" t="str">
        <f t="shared" si="300"/>
        <v>КС</v>
      </c>
      <c r="E1121" s="55">
        <v>20171224</v>
      </c>
      <c r="F1121" s="23" t="str">
        <f t="shared" si="301"/>
        <v>Операции на костно-мышечной системе и суставах (уровень 3)</v>
      </c>
      <c r="G1121" s="19">
        <v>19</v>
      </c>
      <c r="H1121" s="19">
        <v>9</v>
      </c>
      <c r="I1121" s="25">
        <f t="shared" si="311"/>
        <v>28</v>
      </c>
      <c r="J1121" s="23">
        <f t="shared" si="302"/>
        <v>1.37</v>
      </c>
      <c r="K1121" s="149">
        <f t="shared" si="303"/>
        <v>1.4</v>
      </c>
      <c r="L1121" s="93">
        <f t="shared" si="304"/>
        <v>34349.462</v>
      </c>
      <c r="M1121" s="93">
        <f t="shared" si="305"/>
        <v>652639.77799999993</v>
      </c>
      <c r="N1121" s="93">
        <f t="shared" si="306"/>
        <v>309145.158</v>
      </c>
      <c r="O1121" s="93">
        <f t="shared" si="307"/>
        <v>961784.93599999999</v>
      </c>
      <c r="P1121" s="23" t="str">
        <f t="shared" si="308"/>
        <v>Травматология и ортопедия</v>
      </c>
      <c r="Q1121" s="23">
        <f t="shared" si="309"/>
        <v>1.37</v>
      </c>
      <c r="R1121" s="63" t="s">
        <v>498</v>
      </c>
      <c r="S1121" s="23">
        <f t="shared" si="310"/>
        <v>38.36</v>
      </c>
    </row>
    <row r="1122" spans="2:19" x14ac:dyDescent="0.25">
      <c r="B1122" s="85">
        <v>150003</v>
      </c>
      <c r="C1122" s="23" t="str">
        <f t="shared" si="299"/>
        <v>ГБУЗ "КБСП"</v>
      </c>
      <c r="D1122" s="23" t="str">
        <f t="shared" si="300"/>
        <v>КС</v>
      </c>
      <c r="E1122" s="87">
        <v>20171224</v>
      </c>
      <c r="F1122" s="23" t="str">
        <f t="shared" si="301"/>
        <v>Операции на костно-мышечной системе и суставах (уровень 3)</v>
      </c>
      <c r="G1122" s="19">
        <v>80</v>
      </c>
      <c r="H1122" s="19">
        <v>40</v>
      </c>
      <c r="I1122" s="25">
        <f t="shared" si="311"/>
        <v>120</v>
      </c>
      <c r="J1122" s="23">
        <f t="shared" si="302"/>
        <v>1.37</v>
      </c>
      <c r="K1122" s="149">
        <f t="shared" si="303"/>
        <v>1.4</v>
      </c>
      <c r="L1122" s="93">
        <f t="shared" si="304"/>
        <v>34349.462</v>
      </c>
      <c r="M1122" s="93">
        <f t="shared" si="305"/>
        <v>2747956.96</v>
      </c>
      <c r="N1122" s="93">
        <f t="shared" si="306"/>
        <v>1373978.48</v>
      </c>
      <c r="O1122" s="93">
        <f t="shared" si="307"/>
        <v>4121935.44</v>
      </c>
      <c r="P1122" s="23" t="str">
        <f t="shared" si="308"/>
        <v>Травматология и ортопедия</v>
      </c>
      <c r="Q1122" s="23">
        <f t="shared" si="309"/>
        <v>1.37</v>
      </c>
      <c r="R1122" s="63" t="s">
        <v>497</v>
      </c>
      <c r="S1122" s="23">
        <f t="shared" si="310"/>
        <v>164.4</v>
      </c>
    </row>
    <row r="1123" spans="2:19" x14ac:dyDescent="0.25">
      <c r="B1123" s="85">
        <v>150003</v>
      </c>
      <c r="C1123" s="23" t="str">
        <f t="shared" si="299"/>
        <v>ГБУЗ "КБСП"</v>
      </c>
      <c r="D1123" s="23" t="str">
        <f t="shared" si="300"/>
        <v>КС</v>
      </c>
      <c r="E1123" s="87">
        <v>20171224</v>
      </c>
      <c r="F1123" s="23" t="str">
        <f t="shared" si="301"/>
        <v>Операции на костно-мышечной системе и суставах (уровень 3)</v>
      </c>
      <c r="G1123" s="19">
        <v>10</v>
      </c>
      <c r="H1123" s="19">
        <v>4</v>
      </c>
      <c r="I1123" s="25">
        <f t="shared" si="311"/>
        <v>14</v>
      </c>
      <c r="J1123" s="23">
        <f t="shared" si="302"/>
        <v>1.37</v>
      </c>
      <c r="K1123" s="149">
        <f t="shared" si="303"/>
        <v>1.4</v>
      </c>
      <c r="L1123" s="93">
        <f t="shared" si="304"/>
        <v>34349.462</v>
      </c>
      <c r="M1123" s="93">
        <f t="shared" si="305"/>
        <v>343494.62</v>
      </c>
      <c r="N1123" s="93">
        <f t="shared" si="306"/>
        <v>137397.848</v>
      </c>
      <c r="O1123" s="93">
        <f t="shared" si="307"/>
        <v>480892.46799999999</v>
      </c>
      <c r="P1123" s="23" t="str">
        <f t="shared" si="308"/>
        <v>Травматология и ортопедия</v>
      </c>
      <c r="Q1123" s="23">
        <f t="shared" si="309"/>
        <v>1.37</v>
      </c>
      <c r="R1123" s="63" t="s">
        <v>360</v>
      </c>
      <c r="S1123" s="23">
        <f t="shared" si="310"/>
        <v>19.18</v>
      </c>
    </row>
    <row r="1124" spans="2:19" x14ac:dyDescent="0.25">
      <c r="B1124" s="85">
        <v>150112</v>
      </c>
      <c r="C1124" s="23" t="str">
        <f t="shared" si="299"/>
        <v>ГБУЗ "Моздокская ЦРБ"</v>
      </c>
      <c r="D1124" s="23" t="str">
        <f t="shared" si="300"/>
        <v>КС</v>
      </c>
      <c r="E1124" s="55">
        <v>20171224</v>
      </c>
      <c r="F1124" s="23" t="str">
        <f t="shared" si="301"/>
        <v>Операции на костно-мышечной системе и суставах (уровень 3)</v>
      </c>
      <c r="G1124" s="19">
        <v>25</v>
      </c>
      <c r="H1124" s="19"/>
      <c r="I1124" s="25">
        <f t="shared" si="311"/>
        <v>25</v>
      </c>
      <c r="J1124" s="23">
        <f t="shared" si="302"/>
        <v>1.37</v>
      </c>
      <c r="K1124" s="149">
        <f t="shared" si="303"/>
        <v>0.88</v>
      </c>
      <c r="L1124" s="93">
        <f t="shared" si="304"/>
        <v>21591.090400000001</v>
      </c>
      <c r="M1124" s="93">
        <f t="shared" si="305"/>
        <v>539777.26</v>
      </c>
      <c r="N1124" s="93">
        <f t="shared" si="306"/>
        <v>0</v>
      </c>
      <c r="O1124" s="93">
        <f t="shared" si="307"/>
        <v>539777.26</v>
      </c>
      <c r="P1124" s="23" t="str">
        <f t="shared" si="308"/>
        <v>Травматология и ортопедия</v>
      </c>
      <c r="Q1124" s="23">
        <f t="shared" si="309"/>
        <v>1.37</v>
      </c>
      <c r="R1124" s="63" t="s">
        <v>497</v>
      </c>
      <c r="S1124" s="23">
        <f t="shared" si="310"/>
        <v>34.25</v>
      </c>
    </row>
    <row r="1125" spans="2:19" x14ac:dyDescent="0.25">
      <c r="B1125" s="85">
        <v>150001</v>
      </c>
      <c r="C1125" s="23" t="str">
        <f t="shared" si="299"/>
        <v>ГБУЗ "РКБ"</v>
      </c>
      <c r="D1125" s="23" t="str">
        <f t="shared" si="300"/>
        <v>КС</v>
      </c>
      <c r="E1125" s="55">
        <v>20171224</v>
      </c>
      <c r="F1125" s="23" t="str">
        <f t="shared" si="301"/>
        <v>Операции на костно-мышечной системе и суставах (уровень 3)</v>
      </c>
      <c r="G1125" s="19">
        <v>8</v>
      </c>
      <c r="H1125" s="19">
        <v>2</v>
      </c>
      <c r="I1125" s="25">
        <f t="shared" si="311"/>
        <v>10</v>
      </c>
      <c r="J1125" s="23">
        <f t="shared" si="302"/>
        <v>1.37</v>
      </c>
      <c r="K1125" s="149">
        <f t="shared" si="303"/>
        <v>1</v>
      </c>
      <c r="L1125" s="93">
        <f t="shared" si="304"/>
        <v>24535.33</v>
      </c>
      <c r="M1125" s="93">
        <f t="shared" si="305"/>
        <v>196282.64</v>
      </c>
      <c r="N1125" s="93">
        <f t="shared" si="306"/>
        <v>49070.66</v>
      </c>
      <c r="O1125" s="93">
        <f t="shared" si="307"/>
        <v>245353.30000000002</v>
      </c>
      <c r="P1125" s="23" t="str">
        <f t="shared" si="308"/>
        <v>Травматология и ортопедия</v>
      </c>
      <c r="Q1125" s="23">
        <f t="shared" si="309"/>
        <v>1.37</v>
      </c>
      <c r="R1125" s="63" t="s">
        <v>534</v>
      </c>
      <c r="S1125" s="23">
        <f t="shared" si="310"/>
        <v>13.700000000000001</v>
      </c>
    </row>
    <row r="1126" spans="2:19" x14ac:dyDescent="0.25">
      <c r="B1126" s="85">
        <v>150001</v>
      </c>
      <c r="C1126" s="23" t="str">
        <f t="shared" si="299"/>
        <v>ГБУЗ "РКБ"</v>
      </c>
      <c r="D1126" s="23" t="str">
        <f t="shared" si="300"/>
        <v>КС</v>
      </c>
      <c r="E1126" s="55">
        <v>20171224</v>
      </c>
      <c r="F1126" s="23" t="str">
        <f t="shared" si="301"/>
        <v>Операции на костно-мышечной системе и суставах (уровень 3)</v>
      </c>
      <c r="G1126" s="19">
        <v>39</v>
      </c>
      <c r="H1126" s="19">
        <v>11</v>
      </c>
      <c r="I1126" s="25">
        <f t="shared" si="311"/>
        <v>50</v>
      </c>
      <c r="J1126" s="23">
        <f t="shared" si="302"/>
        <v>1.37</v>
      </c>
      <c r="K1126" s="149">
        <f t="shared" si="303"/>
        <v>1</v>
      </c>
      <c r="L1126" s="93">
        <f t="shared" si="304"/>
        <v>24535.33</v>
      </c>
      <c r="M1126" s="93">
        <f t="shared" si="305"/>
        <v>956877.87000000011</v>
      </c>
      <c r="N1126" s="93">
        <f t="shared" si="306"/>
        <v>269888.63</v>
      </c>
      <c r="O1126" s="93">
        <f t="shared" si="307"/>
        <v>1226766.5</v>
      </c>
      <c r="P1126" s="23" t="str">
        <f t="shared" si="308"/>
        <v>Травматология и ортопедия</v>
      </c>
      <c r="Q1126" s="23">
        <f t="shared" si="309"/>
        <v>1.37</v>
      </c>
      <c r="R1126" s="63" t="s">
        <v>497</v>
      </c>
      <c r="S1126" s="23">
        <f t="shared" si="310"/>
        <v>68.5</v>
      </c>
    </row>
    <row r="1127" spans="2:19" x14ac:dyDescent="0.25">
      <c r="B1127" s="85">
        <v>150001</v>
      </c>
      <c r="C1127" s="23" t="str">
        <f t="shared" si="299"/>
        <v>ГБУЗ "РКБ"</v>
      </c>
      <c r="D1127" s="23" t="str">
        <f t="shared" si="300"/>
        <v>КС</v>
      </c>
      <c r="E1127" s="55">
        <v>20171224</v>
      </c>
      <c r="F1127" s="23" t="str">
        <f t="shared" si="301"/>
        <v>Операции на костно-мышечной системе и суставах (уровень 3)</v>
      </c>
      <c r="G1127" s="19">
        <v>8</v>
      </c>
      <c r="H1127" s="19">
        <v>2</v>
      </c>
      <c r="I1127" s="25">
        <f t="shared" si="311"/>
        <v>10</v>
      </c>
      <c r="J1127" s="23">
        <f t="shared" si="302"/>
        <v>1.37</v>
      </c>
      <c r="K1127" s="149">
        <f t="shared" si="303"/>
        <v>1</v>
      </c>
      <c r="L1127" s="93">
        <f t="shared" si="304"/>
        <v>24535.33</v>
      </c>
      <c r="M1127" s="93">
        <f t="shared" si="305"/>
        <v>196282.64</v>
      </c>
      <c r="N1127" s="93">
        <f t="shared" si="306"/>
        <v>49070.66</v>
      </c>
      <c r="O1127" s="93">
        <f t="shared" si="307"/>
        <v>245353.30000000002</v>
      </c>
      <c r="P1127" s="23" t="str">
        <f t="shared" si="308"/>
        <v>Травматология и ортопедия</v>
      </c>
      <c r="Q1127" s="23">
        <f t="shared" si="309"/>
        <v>1.37</v>
      </c>
      <c r="R1127" s="63" t="s">
        <v>360</v>
      </c>
      <c r="S1127" s="23">
        <f t="shared" si="310"/>
        <v>13.700000000000001</v>
      </c>
    </row>
    <row r="1128" spans="2:19" x14ac:dyDescent="0.25">
      <c r="B1128" s="85">
        <v>150001</v>
      </c>
      <c r="C1128" s="23" t="str">
        <f t="shared" si="299"/>
        <v>ГБУЗ "РКБ"</v>
      </c>
      <c r="D1128" s="23" t="str">
        <f t="shared" si="300"/>
        <v>КС</v>
      </c>
      <c r="E1128" s="55">
        <v>20171224</v>
      </c>
      <c r="F1128" s="23" t="str">
        <f t="shared" si="301"/>
        <v>Операции на костно-мышечной системе и суставах (уровень 3)</v>
      </c>
      <c r="G1128" s="19">
        <v>1</v>
      </c>
      <c r="H1128" s="19">
        <v>1</v>
      </c>
      <c r="I1128" s="25">
        <f t="shared" si="311"/>
        <v>2</v>
      </c>
      <c r="J1128" s="23">
        <f t="shared" si="302"/>
        <v>1.37</v>
      </c>
      <c r="K1128" s="149">
        <f t="shared" si="303"/>
        <v>1</v>
      </c>
      <c r="L1128" s="93">
        <f t="shared" si="304"/>
        <v>24535.33</v>
      </c>
      <c r="M1128" s="93">
        <f t="shared" si="305"/>
        <v>24535.33</v>
      </c>
      <c r="N1128" s="93">
        <f t="shared" si="306"/>
        <v>24535.33</v>
      </c>
      <c r="O1128" s="93">
        <f t="shared" si="307"/>
        <v>49070.66</v>
      </c>
      <c r="P1128" s="23" t="str">
        <f t="shared" si="308"/>
        <v>Травматология и ортопедия</v>
      </c>
      <c r="Q1128" s="23">
        <f t="shared" si="309"/>
        <v>1.37</v>
      </c>
      <c r="R1128" s="63" t="s">
        <v>407</v>
      </c>
      <c r="S1128" s="23">
        <f t="shared" si="310"/>
        <v>2.74</v>
      </c>
    </row>
    <row r="1129" spans="2:19" x14ac:dyDescent="0.25">
      <c r="B1129" s="85">
        <v>150015</v>
      </c>
      <c r="C1129" s="23" t="str">
        <f t="shared" si="299"/>
        <v>ФГБОУ ВО  СОГМА МЗ</v>
      </c>
      <c r="D1129" s="23" t="str">
        <f t="shared" si="300"/>
        <v>КС</v>
      </c>
      <c r="E1129" s="41">
        <v>20171224</v>
      </c>
      <c r="F1129" s="23" t="str">
        <f t="shared" si="301"/>
        <v>Операции на костно-мышечной системе и суставах (уровень 3)</v>
      </c>
      <c r="G1129" s="39">
        <v>27</v>
      </c>
      <c r="H1129" s="39">
        <v>3</v>
      </c>
      <c r="I1129" s="25">
        <f t="shared" si="311"/>
        <v>30</v>
      </c>
      <c r="J1129" s="23">
        <f t="shared" si="302"/>
        <v>1.37</v>
      </c>
      <c r="K1129" s="149">
        <f t="shared" si="303"/>
        <v>1.4</v>
      </c>
      <c r="L1129" s="93">
        <f t="shared" si="304"/>
        <v>34349.462</v>
      </c>
      <c r="M1129" s="93">
        <f t="shared" si="305"/>
        <v>927435.47399999993</v>
      </c>
      <c r="N1129" s="93">
        <f t="shared" si="306"/>
        <v>103048.386</v>
      </c>
      <c r="O1129" s="93">
        <f t="shared" si="307"/>
        <v>1030483.8599999999</v>
      </c>
      <c r="P1129" s="23" t="str">
        <f t="shared" si="308"/>
        <v>Травматология и ортопедия</v>
      </c>
      <c r="Q1129" s="23">
        <f t="shared" si="309"/>
        <v>1.37</v>
      </c>
      <c r="R1129" s="114" t="s">
        <v>497</v>
      </c>
      <c r="S1129" s="23">
        <f t="shared" si="310"/>
        <v>41.1</v>
      </c>
    </row>
    <row r="1130" spans="2:19" ht="18.75" x14ac:dyDescent="0.3">
      <c r="B1130" s="85">
        <v>150002</v>
      </c>
      <c r="C1130" s="23" t="str">
        <f t="shared" si="299"/>
        <v>ГБУЗ "РДКБ"</v>
      </c>
      <c r="D1130" s="23" t="str">
        <f t="shared" si="300"/>
        <v>КС</v>
      </c>
      <c r="E1130" s="55">
        <v>20171224</v>
      </c>
      <c r="F1130" s="23" t="str">
        <f t="shared" si="301"/>
        <v>Операции на костно-мышечной системе и суставах (уровень 3)</v>
      </c>
      <c r="G1130" s="45">
        <v>75</v>
      </c>
      <c r="H1130" s="45">
        <v>30</v>
      </c>
      <c r="I1130" s="25">
        <f t="shared" si="311"/>
        <v>105</v>
      </c>
      <c r="J1130" s="23">
        <f t="shared" si="302"/>
        <v>1.37</v>
      </c>
      <c r="K1130" s="149">
        <f t="shared" si="303"/>
        <v>1</v>
      </c>
      <c r="L1130" s="93">
        <f t="shared" si="304"/>
        <v>24535.33</v>
      </c>
      <c r="M1130" s="93">
        <f t="shared" si="305"/>
        <v>1840149.7500000002</v>
      </c>
      <c r="N1130" s="93">
        <f t="shared" si="306"/>
        <v>736059.9</v>
      </c>
      <c r="O1130" s="93">
        <f t="shared" si="307"/>
        <v>2576209.6500000004</v>
      </c>
      <c r="P1130" s="23" t="str">
        <f t="shared" si="308"/>
        <v>Травматология и ортопедия</v>
      </c>
      <c r="Q1130" s="23">
        <f t="shared" si="309"/>
        <v>1.37</v>
      </c>
      <c r="R1130" s="63" t="s">
        <v>497</v>
      </c>
      <c r="S1130" s="23">
        <f t="shared" si="310"/>
        <v>143.85000000000002</v>
      </c>
    </row>
    <row r="1131" spans="2:19" x14ac:dyDescent="0.25">
      <c r="B1131" s="85">
        <v>150072</v>
      </c>
      <c r="C1131" s="23" t="str">
        <f t="shared" si="299"/>
        <v>ФГБУ "СКММ центр МЗ РФ" (Беслан)</v>
      </c>
      <c r="D1131" s="23" t="str">
        <f t="shared" si="300"/>
        <v>КС</v>
      </c>
      <c r="E1131" s="61">
        <v>20171224</v>
      </c>
      <c r="F1131" s="23" t="str">
        <f t="shared" si="301"/>
        <v>Операции на костно-мышечной системе и суставах (уровень 3)</v>
      </c>
      <c r="G1131" s="51">
        <v>100</v>
      </c>
      <c r="H1131" s="51">
        <v>50</v>
      </c>
      <c r="I1131" s="25">
        <f t="shared" si="311"/>
        <v>150</v>
      </c>
      <c r="J1131" s="23">
        <f t="shared" si="302"/>
        <v>1.37</v>
      </c>
      <c r="K1131" s="149">
        <f t="shared" si="303"/>
        <v>1.4</v>
      </c>
      <c r="L1131" s="93">
        <f t="shared" si="304"/>
        <v>34349.462</v>
      </c>
      <c r="M1131" s="93">
        <f t="shared" si="305"/>
        <v>3434946.2</v>
      </c>
      <c r="N1131" s="93">
        <f t="shared" si="306"/>
        <v>1717473.1</v>
      </c>
      <c r="O1131" s="93">
        <f t="shared" si="307"/>
        <v>5152419.3000000007</v>
      </c>
      <c r="P1131" s="23" t="str">
        <f t="shared" si="308"/>
        <v>Травматология и ортопедия</v>
      </c>
      <c r="Q1131" s="23">
        <f t="shared" si="309"/>
        <v>1.37</v>
      </c>
      <c r="R1131" s="63" t="s">
        <v>497</v>
      </c>
      <c r="S1131" s="23">
        <f t="shared" si="310"/>
        <v>205.50000000000003</v>
      </c>
    </row>
    <row r="1132" spans="2:19" x14ac:dyDescent="0.25">
      <c r="B1132" s="85">
        <v>150009</v>
      </c>
      <c r="C1132" s="23" t="str">
        <f t="shared" si="299"/>
        <v>ГБУЗ "Ардонская ЦРБ"</v>
      </c>
      <c r="D1132" s="23" t="str">
        <f t="shared" si="300"/>
        <v>КС</v>
      </c>
      <c r="E1132" s="55">
        <v>20171225</v>
      </c>
      <c r="F1132" s="23" t="str">
        <f t="shared" si="301"/>
        <v>Операции на костно-мышечной системе и суставах (уровень 4)</v>
      </c>
      <c r="G1132" s="19">
        <v>28</v>
      </c>
      <c r="H1132" s="19">
        <v>2</v>
      </c>
      <c r="I1132" s="25">
        <f t="shared" si="311"/>
        <v>30</v>
      </c>
      <c r="J1132" s="23">
        <f t="shared" si="302"/>
        <v>2.42</v>
      </c>
      <c r="K1132" s="149">
        <f t="shared" si="303"/>
        <v>0.95099999999999996</v>
      </c>
      <c r="L1132" s="93">
        <f t="shared" si="304"/>
        <v>41216.13078</v>
      </c>
      <c r="M1132" s="93">
        <f t="shared" si="305"/>
        <v>1154051.66184</v>
      </c>
      <c r="N1132" s="93">
        <f t="shared" si="306"/>
        <v>82432.261559999999</v>
      </c>
      <c r="O1132" s="93">
        <f t="shared" si="307"/>
        <v>1236483.9234</v>
      </c>
      <c r="P1132" s="23" t="str">
        <f t="shared" si="308"/>
        <v>Травматология и ортопедия</v>
      </c>
      <c r="Q1132" s="23">
        <f t="shared" si="309"/>
        <v>1.37</v>
      </c>
      <c r="R1132" s="63" t="s">
        <v>497</v>
      </c>
      <c r="S1132" s="23">
        <f t="shared" si="310"/>
        <v>72.599999999999994</v>
      </c>
    </row>
    <row r="1133" spans="2:19" x14ac:dyDescent="0.25">
      <c r="B1133" s="85">
        <v>150003</v>
      </c>
      <c r="C1133" s="23" t="str">
        <f t="shared" si="299"/>
        <v>ГБУЗ "КБСП"</v>
      </c>
      <c r="D1133" s="23" t="str">
        <f t="shared" si="300"/>
        <v>КС</v>
      </c>
      <c r="E1133" s="55">
        <v>20171225</v>
      </c>
      <c r="F1133" s="23" t="str">
        <f t="shared" si="301"/>
        <v>Операции на костно-мышечной системе и суставах (уровень 4)</v>
      </c>
      <c r="G1133" s="19">
        <v>14</v>
      </c>
      <c r="H1133" s="19">
        <v>6</v>
      </c>
      <c r="I1133" s="25">
        <f t="shared" si="311"/>
        <v>20</v>
      </c>
      <c r="J1133" s="23">
        <f t="shared" si="302"/>
        <v>2.42</v>
      </c>
      <c r="K1133" s="149">
        <f t="shared" si="303"/>
        <v>1.4</v>
      </c>
      <c r="L1133" s="93">
        <f t="shared" si="304"/>
        <v>60675.691999999995</v>
      </c>
      <c r="M1133" s="93">
        <f t="shared" si="305"/>
        <v>849459.68799999997</v>
      </c>
      <c r="N1133" s="93">
        <f t="shared" si="306"/>
        <v>364054.152</v>
      </c>
      <c r="O1133" s="93">
        <f t="shared" si="307"/>
        <v>1213513.8399999999</v>
      </c>
      <c r="P1133" s="23" t="str">
        <f t="shared" si="308"/>
        <v>Травматология и ортопедия</v>
      </c>
      <c r="Q1133" s="23">
        <f t="shared" si="309"/>
        <v>1.37</v>
      </c>
      <c r="R1133" s="63" t="s">
        <v>498</v>
      </c>
      <c r="S1133" s="23">
        <f t="shared" si="310"/>
        <v>48.4</v>
      </c>
    </row>
    <row r="1134" spans="2:19" x14ac:dyDescent="0.25">
      <c r="B1134" s="85">
        <v>150003</v>
      </c>
      <c r="C1134" s="23" t="str">
        <f t="shared" si="299"/>
        <v>ГБУЗ "КБСП"</v>
      </c>
      <c r="D1134" s="23" t="str">
        <f t="shared" si="300"/>
        <v>КС</v>
      </c>
      <c r="E1134" s="87">
        <v>20171225</v>
      </c>
      <c r="F1134" s="23" t="str">
        <f t="shared" si="301"/>
        <v>Операции на костно-мышечной системе и суставах (уровень 4)</v>
      </c>
      <c r="G1134" s="19">
        <v>74</v>
      </c>
      <c r="H1134" s="19">
        <v>26</v>
      </c>
      <c r="I1134" s="25">
        <f t="shared" si="311"/>
        <v>100</v>
      </c>
      <c r="J1134" s="23">
        <f t="shared" si="302"/>
        <v>2.42</v>
      </c>
      <c r="K1134" s="149">
        <f t="shared" si="303"/>
        <v>1.4</v>
      </c>
      <c r="L1134" s="93">
        <f t="shared" si="304"/>
        <v>60675.691999999995</v>
      </c>
      <c r="M1134" s="93">
        <f t="shared" si="305"/>
        <v>4490001.2079999996</v>
      </c>
      <c r="N1134" s="93">
        <f t="shared" si="306"/>
        <v>1577567.9919999999</v>
      </c>
      <c r="O1134" s="93">
        <f t="shared" si="307"/>
        <v>6067569.1999999993</v>
      </c>
      <c r="P1134" s="23" t="str">
        <f t="shared" si="308"/>
        <v>Травматология и ортопедия</v>
      </c>
      <c r="Q1134" s="23">
        <f t="shared" si="309"/>
        <v>1.37</v>
      </c>
      <c r="R1134" s="63" t="s">
        <v>497</v>
      </c>
      <c r="S1134" s="23">
        <f t="shared" si="310"/>
        <v>242</v>
      </c>
    </row>
    <row r="1135" spans="2:19" x14ac:dyDescent="0.25">
      <c r="B1135" s="85">
        <v>150001</v>
      </c>
      <c r="C1135" s="23" t="str">
        <f t="shared" si="299"/>
        <v>ГБУЗ "РКБ"</v>
      </c>
      <c r="D1135" s="23" t="str">
        <f t="shared" si="300"/>
        <v>КС</v>
      </c>
      <c r="E1135" s="55">
        <v>20171225</v>
      </c>
      <c r="F1135" s="23" t="str">
        <f t="shared" si="301"/>
        <v>Операции на костно-мышечной системе и суставах (уровень 4)</v>
      </c>
      <c r="G1135" s="19">
        <v>1</v>
      </c>
      <c r="H1135" s="19">
        <v>1</v>
      </c>
      <c r="I1135" s="25">
        <f t="shared" si="311"/>
        <v>2</v>
      </c>
      <c r="J1135" s="23">
        <f t="shared" si="302"/>
        <v>2.42</v>
      </c>
      <c r="K1135" s="149">
        <f t="shared" si="303"/>
        <v>1</v>
      </c>
      <c r="L1135" s="93">
        <f t="shared" si="304"/>
        <v>43339.78</v>
      </c>
      <c r="M1135" s="93">
        <f t="shared" si="305"/>
        <v>43339.78</v>
      </c>
      <c r="N1135" s="93">
        <f t="shared" si="306"/>
        <v>43339.78</v>
      </c>
      <c r="O1135" s="93">
        <f t="shared" si="307"/>
        <v>86679.56</v>
      </c>
      <c r="P1135" s="23" t="str">
        <f t="shared" si="308"/>
        <v>Травматология и ортопедия</v>
      </c>
      <c r="Q1135" s="23">
        <f t="shared" si="309"/>
        <v>1.37</v>
      </c>
      <c r="R1135" s="63" t="s">
        <v>196</v>
      </c>
      <c r="S1135" s="23">
        <f t="shared" si="310"/>
        <v>4.84</v>
      </c>
    </row>
    <row r="1136" spans="2:19" x14ac:dyDescent="0.25">
      <c r="B1136" s="85">
        <v>150001</v>
      </c>
      <c r="C1136" s="23" t="str">
        <f t="shared" si="299"/>
        <v>ГБУЗ "РКБ"</v>
      </c>
      <c r="D1136" s="23" t="str">
        <f t="shared" si="300"/>
        <v>КС</v>
      </c>
      <c r="E1136" s="55">
        <v>20171225</v>
      </c>
      <c r="F1136" s="23" t="str">
        <f t="shared" si="301"/>
        <v>Операции на костно-мышечной системе и суставах (уровень 4)</v>
      </c>
      <c r="G1136" s="19">
        <v>27</v>
      </c>
      <c r="H1136" s="19">
        <v>8</v>
      </c>
      <c r="I1136" s="25">
        <f t="shared" si="311"/>
        <v>35</v>
      </c>
      <c r="J1136" s="23">
        <f t="shared" si="302"/>
        <v>2.42</v>
      </c>
      <c r="K1136" s="149">
        <f t="shared" si="303"/>
        <v>1</v>
      </c>
      <c r="L1136" s="93">
        <f t="shared" si="304"/>
        <v>43339.78</v>
      </c>
      <c r="M1136" s="93">
        <f t="shared" si="305"/>
        <v>1170174.06</v>
      </c>
      <c r="N1136" s="93">
        <f t="shared" si="306"/>
        <v>346718.24</v>
      </c>
      <c r="O1136" s="93">
        <f t="shared" si="307"/>
        <v>1516892.3</v>
      </c>
      <c r="P1136" s="23" t="str">
        <f t="shared" si="308"/>
        <v>Травматология и ортопедия</v>
      </c>
      <c r="Q1136" s="23">
        <f t="shared" si="309"/>
        <v>1.37</v>
      </c>
      <c r="R1136" s="63" t="s">
        <v>497</v>
      </c>
      <c r="S1136" s="23">
        <f t="shared" si="310"/>
        <v>84.7</v>
      </c>
    </row>
    <row r="1137" spans="2:19" x14ac:dyDescent="0.25">
      <c r="B1137" s="85">
        <v>150001</v>
      </c>
      <c r="C1137" s="23" t="str">
        <f t="shared" si="299"/>
        <v>ГБУЗ "РКБ"</v>
      </c>
      <c r="D1137" s="23" t="str">
        <f t="shared" si="300"/>
        <v>КС</v>
      </c>
      <c r="E1137" s="55">
        <v>20171225</v>
      </c>
      <c r="F1137" s="23" t="str">
        <f t="shared" si="301"/>
        <v>Операции на костно-мышечной системе и суставах (уровень 4)</v>
      </c>
      <c r="G1137" s="19">
        <v>30</v>
      </c>
      <c r="H1137" s="19">
        <v>8</v>
      </c>
      <c r="I1137" s="25">
        <f t="shared" si="311"/>
        <v>38</v>
      </c>
      <c r="J1137" s="23">
        <f t="shared" si="302"/>
        <v>2.42</v>
      </c>
      <c r="K1137" s="149">
        <f t="shared" si="303"/>
        <v>1</v>
      </c>
      <c r="L1137" s="93">
        <f t="shared" si="304"/>
        <v>43339.78</v>
      </c>
      <c r="M1137" s="93">
        <f t="shared" si="305"/>
        <v>1300193.3999999999</v>
      </c>
      <c r="N1137" s="93">
        <f t="shared" si="306"/>
        <v>346718.24</v>
      </c>
      <c r="O1137" s="93">
        <f t="shared" si="307"/>
        <v>1646911.64</v>
      </c>
      <c r="P1137" s="23" t="str">
        <f t="shared" si="308"/>
        <v>Травматология и ортопедия</v>
      </c>
      <c r="Q1137" s="23">
        <f t="shared" si="309"/>
        <v>1.37</v>
      </c>
      <c r="R1137" s="63" t="s">
        <v>407</v>
      </c>
      <c r="S1137" s="23">
        <f t="shared" si="310"/>
        <v>91.96</v>
      </c>
    </row>
    <row r="1138" spans="2:19" ht="18.75" x14ac:dyDescent="0.3">
      <c r="B1138" s="85">
        <v>150002</v>
      </c>
      <c r="C1138" s="23" t="str">
        <f t="shared" si="299"/>
        <v>ГБУЗ "РДКБ"</v>
      </c>
      <c r="D1138" s="23" t="str">
        <f t="shared" si="300"/>
        <v>КС</v>
      </c>
      <c r="E1138" s="55">
        <v>20171225</v>
      </c>
      <c r="F1138" s="23" t="str">
        <f t="shared" si="301"/>
        <v>Операции на костно-мышечной системе и суставах (уровень 4)</v>
      </c>
      <c r="G1138" s="45">
        <v>50</v>
      </c>
      <c r="H1138" s="45">
        <v>20</v>
      </c>
      <c r="I1138" s="25">
        <f t="shared" si="311"/>
        <v>70</v>
      </c>
      <c r="J1138" s="23">
        <f t="shared" si="302"/>
        <v>2.42</v>
      </c>
      <c r="K1138" s="149">
        <f t="shared" si="303"/>
        <v>1</v>
      </c>
      <c r="L1138" s="93">
        <f t="shared" si="304"/>
        <v>43339.78</v>
      </c>
      <c r="M1138" s="93">
        <f t="shared" si="305"/>
        <v>2166989</v>
      </c>
      <c r="N1138" s="93">
        <f t="shared" si="306"/>
        <v>866795.6</v>
      </c>
      <c r="O1138" s="93">
        <f t="shared" si="307"/>
        <v>3033784.6</v>
      </c>
      <c r="P1138" s="23" t="str">
        <f t="shared" si="308"/>
        <v>Травматология и ортопедия</v>
      </c>
      <c r="Q1138" s="23">
        <f t="shared" si="309"/>
        <v>1.37</v>
      </c>
      <c r="R1138" s="63" t="s">
        <v>497</v>
      </c>
      <c r="S1138" s="23">
        <f t="shared" si="310"/>
        <v>169.4</v>
      </c>
    </row>
    <row r="1139" spans="2:19" x14ac:dyDescent="0.25">
      <c r="B1139" s="85">
        <v>150072</v>
      </c>
      <c r="C1139" s="23" t="str">
        <f t="shared" si="299"/>
        <v>ФГБУ "СКММ центр МЗ РФ" (Беслан)</v>
      </c>
      <c r="D1139" s="23" t="str">
        <f t="shared" si="300"/>
        <v>КС</v>
      </c>
      <c r="E1139" s="61">
        <v>20171225</v>
      </c>
      <c r="F1139" s="23" t="str">
        <f t="shared" si="301"/>
        <v>Операции на костно-мышечной системе и суставах (уровень 4)</v>
      </c>
      <c r="G1139" s="51">
        <v>35</v>
      </c>
      <c r="H1139" s="51">
        <v>15</v>
      </c>
      <c r="I1139" s="25">
        <f t="shared" si="311"/>
        <v>50</v>
      </c>
      <c r="J1139" s="23">
        <f t="shared" si="302"/>
        <v>2.42</v>
      </c>
      <c r="K1139" s="149">
        <f t="shared" si="303"/>
        <v>1.4</v>
      </c>
      <c r="L1139" s="93">
        <f t="shared" si="304"/>
        <v>60675.691999999995</v>
      </c>
      <c r="M1139" s="93">
        <f t="shared" si="305"/>
        <v>2123649.2199999997</v>
      </c>
      <c r="N1139" s="93">
        <f t="shared" si="306"/>
        <v>910135.37999999989</v>
      </c>
      <c r="O1139" s="93">
        <f t="shared" si="307"/>
        <v>3033784.5999999996</v>
      </c>
      <c r="P1139" s="23" t="str">
        <f t="shared" si="308"/>
        <v>Травматология и ортопедия</v>
      </c>
      <c r="Q1139" s="23">
        <f t="shared" si="309"/>
        <v>1.37</v>
      </c>
      <c r="R1139" s="63" t="s">
        <v>497</v>
      </c>
      <c r="S1139" s="23">
        <f t="shared" si="310"/>
        <v>121</v>
      </c>
    </row>
    <row r="1140" spans="2:19" x14ac:dyDescent="0.25">
      <c r="B1140" s="85">
        <v>150009</v>
      </c>
      <c r="C1140" s="23" t="str">
        <f t="shared" si="299"/>
        <v>ГБУЗ "Ардонская ЦРБ"</v>
      </c>
      <c r="D1140" s="23" t="str">
        <f t="shared" si="300"/>
        <v>КС</v>
      </c>
      <c r="E1140" s="55">
        <v>20171226</v>
      </c>
      <c r="F1140" s="23" t="str">
        <f t="shared" si="301"/>
        <v>Операции на костно-мышечной системе и суставах (уровень 5)</v>
      </c>
      <c r="G1140" s="19">
        <v>64</v>
      </c>
      <c r="H1140" s="19">
        <v>6</v>
      </c>
      <c r="I1140" s="25">
        <f t="shared" si="311"/>
        <v>70</v>
      </c>
      <c r="J1140" s="23">
        <f t="shared" si="302"/>
        <v>3.15</v>
      </c>
      <c r="K1140" s="149">
        <f t="shared" si="303"/>
        <v>0.95099999999999996</v>
      </c>
      <c r="L1140" s="93">
        <f t="shared" si="304"/>
        <v>53649.095849999998</v>
      </c>
      <c r="M1140" s="93">
        <f t="shared" si="305"/>
        <v>3433542.1343999999</v>
      </c>
      <c r="N1140" s="93">
        <f t="shared" si="306"/>
        <v>321894.57510000002</v>
      </c>
      <c r="O1140" s="93">
        <f t="shared" si="307"/>
        <v>3755436.7094999999</v>
      </c>
      <c r="P1140" s="23" t="str">
        <f t="shared" si="308"/>
        <v>Травматология и ортопедия</v>
      </c>
      <c r="Q1140" s="23">
        <f t="shared" si="309"/>
        <v>1.37</v>
      </c>
      <c r="R1140" s="63" t="s">
        <v>497</v>
      </c>
      <c r="S1140" s="23">
        <f t="shared" si="310"/>
        <v>220.5</v>
      </c>
    </row>
    <row r="1141" spans="2:19" x14ac:dyDescent="0.25">
      <c r="B1141" s="85">
        <v>150003</v>
      </c>
      <c r="C1141" s="23" t="str">
        <f t="shared" ref="C1141:C1200" si="312">IF(B1141&gt;0,VLOOKUP(B1141,LPU,2,0),"")</f>
        <v>ГБУЗ "КБСП"</v>
      </c>
      <c r="D1141" s="23" t="str">
        <f t="shared" ref="D1141:D1200" si="313">IF(E1141&gt;0,VLOOKUP(E1141,KSG,6,0),"")</f>
        <v>КС</v>
      </c>
      <c r="E1141" s="55">
        <v>20171226</v>
      </c>
      <c r="F1141" s="23" t="str">
        <f t="shared" ref="F1141:F1200" si="314">IF(E1141&gt;0,VLOOKUP(E1141,KSG,2,0),"")</f>
        <v>Операции на костно-мышечной системе и суставах (уровень 5)</v>
      </c>
      <c r="G1141" s="19">
        <v>5</v>
      </c>
      <c r="H1141" s="19">
        <v>2</v>
      </c>
      <c r="I1141" s="25">
        <f t="shared" si="311"/>
        <v>7</v>
      </c>
      <c r="J1141" s="23">
        <f t="shared" ref="J1141:J1200" si="315">IF(E1141&gt;0,VLOOKUP(E1141,KSG,3,0),"")</f>
        <v>3.15</v>
      </c>
      <c r="K1141" s="149">
        <f t="shared" ref="K1141:K1200" si="316">IF(VLOOKUP(E1141,KSG,7,0)=1,IF(D1141="КС",VLOOKUP(B1141,LPU,3,0),VLOOKUP(B1141,LPU,4,0)),1)</f>
        <v>1.4</v>
      </c>
      <c r="L1141" s="93">
        <f t="shared" ref="L1141:L1200" si="317">IF(D1141="КС",K1141*J1141*$D$2,K1141*J1141*$D$3)</f>
        <v>78978.689999999988</v>
      </c>
      <c r="M1141" s="93">
        <f t="shared" ref="M1141:M1200" si="318">L1141*G1141</f>
        <v>394893.44999999995</v>
      </c>
      <c r="N1141" s="93">
        <f t="shared" ref="N1141:N1200" si="319">L1141*H1141</f>
        <v>157957.37999999998</v>
      </c>
      <c r="O1141" s="93">
        <f t="shared" ref="O1141:O1200" si="320">M1141+N1141</f>
        <v>552850.82999999996</v>
      </c>
      <c r="P1141" s="23" t="str">
        <f t="shared" ref="P1141:P1200" si="321">IF(E1141&gt;0,VLOOKUP(E1141,KSG,4,0),"")</f>
        <v>Травматология и ортопедия</v>
      </c>
      <c r="Q1141" s="23">
        <f t="shared" ref="Q1141:Q1200" si="322">IF(E1141&gt;0,VLOOKUP(E1141,KSG,5,0),"")</f>
        <v>1.37</v>
      </c>
      <c r="R1141" s="63" t="s">
        <v>498</v>
      </c>
      <c r="S1141" s="23">
        <f t="shared" ref="S1141:S1200" si="323">I1141*J1141</f>
        <v>22.05</v>
      </c>
    </row>
    <row r="1142" spans="2:19" x14ac:dyDescent="0.25">
      <c r="B1142" s="85">
        <v>150003</v>
      </c>
      <c r="C1142" s="23" t="str">
        <f t="shared" si="312"/>
        <v>ГБУЗ "КБСП"</v>
      </c>
      <c r="D1142" s="23" t="str">
        <f t="shared" si="313"/>
        <v>КС</v>
      </c>
      <c r="E1142" s="87">
        <v>20171226</v>
      </c>
      <c r="F1142" s="23" t="str">
        <f t="shared" si="314"/>
        <v>Операции на костно-мышечной системе и суставах (уровень 5)</v>
      </c>
      <c r="G1142" s="19">
        <v>21</v>
      </c>
      <c r="H1142" s="19">
        <v>9</v>
      </c>
      <c r="I1142" s="25">
        <f t="shared" si="311"/>
        <v>30</v>
      </c>
      <c r="J1142" s="23">
        <f t="shared" si="315"/>
        <v>3.15</v>
      </c>
      <c r="K1142" s="149">
        <f t="shared" si="316"/>
        <v>1.4</v>
      </c>
      <c r="L1142" s="93">
        <f t="shared" si="317"/>
        <v>78978.689999999988</v>
      </c>
      <c r="M1142" s="93">
        <f t="shared" si="318"/>
        <v>1658552.4899999998</v>
      </c>
      <c r="N1142" s="93">
        <f t="shared" si="319"/>
        <v>710808.20999999985</v>
      </c>
      <c r="O1142" s="93">
        <f t="shared" si="320"/>
        <v>2369360.6999999997</v>
      </c>
      <c r="P1142" s="23" t="str">
        <f t="shared" si="321"/>
        <v>Травматология и ортопедия</v>
      </c>
      <c r="Q1142" s="23">
        <f t="shared" si="322"/>
        <v>1.37</v>
      </c>
      <c r="R1142" s="63" t="s">
        <v>497</v>
      </c>
      <c r="S1142" s="23">
        <f t="shared" si="323"/>
        <v>94.5</v>
      </c>
    </row>
    <row r="1143" spans="2:19" x14ac:dyDescent="0.25">
      <c r="B1143" s="85">
        <v>150112</v>
      </c>
      <c r="C1143" s="23" t="str">
        <f t="shared" si="312"/>
        <v>ГБУЗ "Моздокская ЦРБ"</v>
      </c>
      <c r="D1143" s="23" t="str">
        <f t="shared" si="313"/>
        <v>КС</v>
      </c>
      <c r="E1143" s="55">
        <v>20171226</v>
      </c>
      <c r="F1143" s="23" t="str">
        <f t="shared" si="314"/>
        <v>Операции на костно-мышечной системе и суставах (уровень 5)</v>
      </c>
      <c r="G1143" s="19">
        <v>5</v>
      </c>
      <c r="H1143" s="19"/>
      <c r="I1143" s="25">
        <f t="shared" si="311"/>
        <v>5</v>
      </c>
      <c r="J1143" s="23">
        <f t="shared" si="315"/>
        <v>3.15</v>
      </c>
      <c r="K1143" s="149">
        <f t="shared" si="316"/>
        <v>0.88</v>
      </c>
      <c r="L1143" s="93">
        <f t="shared" si="317"/>
        <v>49643.748</v>
      </c>
      <c r="M1143" s="93">
        <f t="shared" si="318"/>
        <v>248218.74</v>
      </c>
      <c r="N1143" s="93">
        <f t="shared" si="319"/>
        <v>0</v>
      </c>
      <c r="O1143" s="93">
        <f t="shared" si="320"/>
        <v>248218.74</v>
      </c>
      <c r="P1143" s="23" t="str">
        <f t="shared" si="321"/>
        <v>Травматология и ортопедия</v>
      </c>
      <c r="Q1143" s="23">
        <f t="shared" si="322"/>
        <v>1.37</v>
      </c>
      <c r="R1143" s="63" t="s">
        <v>497</v>
      </c>
      <c r="S1143" s="23">
        <f t="shared" si="323"/>
        <v>15.75</v>
      </c>
    </row>
    <row r="1144" spans="2:19" x14ac:dyDescent="0.25">
      <c r="B1144" s="85">
        <v>150001</v>
      </c>
      <c r="C1144" s="23" t="str">
        <f t="shared" si="312"/>
        <v>ГБУЗ "РКБ"</v>
      </c>
      <c r="D1144" s="23" t="str">
        <f t="shared" si="313"/>
        <v>КС</v>
      </c>
      <c r="E1144" s="55">
        <v>20171226</v>
      </c>
      <c r="F1144" s="23" t="str">
        <f t="shared" si="314"/>
        <v>Операции на костно-мышечной системе и суставах (уровень 5)</v>
      </c>
      <c r="G1144" s="19">
        <v>1</v>
      </c>
      <c r="H1144" s="19">
        <v>1</v>
      </c>
      <c r="I1144" s="25">
        <f t="shared" si="311"/>
        <v>2</v>
      </c>
      <c r="J1144" s="23">
        <f t="shared" si="315"/>
        <v>3.15</v>
      </c>
      <c r="K1144" s="149">
        <f t="shared" si="316"/>
        <v>1</v>
      </c>
      <c r="L1144" s="93">
        <f t="shared" si="317"/>
        <v>56413.35</v>
      </c>
      <c r="M1144" s="93">
        <f t="shared" si="318"/>
        <v>56413.35</v>
      </c>
      <c r="N1144" s="93">
        <f t="shared" si="319"/>
        <v>56413.35</v>
      </c>
      <c r="O1144" s="93">
        <f t="shared" si="320"/>
        <v>112826.7</v>
      </c>
      <c r="P1144" s="23" t="str">
        <f t="shared" si="321"/>
        <v>Травматология и ортопедия</v>
      </c>
      <c r="Q1144" s="23">
        <f t="shared" si="322"/>
        <v>1.37</v>
      </c>
      <c r="R1144" s="63" t="s">
        <v>196</v>
      </c>
      <c r="S1144" s="23">
        <f t="shared" si="323"/>
        <v>6.3</v>
      </c>
    </row>
    <row r="1145" spans="2:19" x14ac:dyDescent="0.25">
      <c r="B1145" s="85">
        <v>150001</v>
      </c>
      <c r="C1145" s="23" t="str">
        <f t="shared" si="312"/>
        <v>ГБУЗ "РКБ"</v>
      </c>
      <c r="D1145" s="23" t="str">
        <f t="shared" si="313"/>
        <v>КС</v>
      </c>
      <c r="E1145" s="55">
        <v>20171226</v>
      </c>
      <c r="F1145" s="23" t="str">
        <f t="shared" si="314"/>
        <v>Операции на костно-мышечной системе и суставах (уровень 5)</v>
      </c>
      <c r="G1145" s="19">
        <v>18</v>
      </c>
      <c r="H1145" s="19">
        <v>5</v>
      </c>
      <c r="I1145" s="25">
        <f t="shared" si="311"/>
        <v>23</v>
      </c>
      <c r="J1145" s="23">
        <f t="shared" si="315"/>
        <v>3.15</v>
      </c>
      <c r="K1145" s="149">
        <f t="shared" si="316"/>
        <v>1</v>
      </c>
      <c r="L1145" s="93">
        <f t="shared" si="317"/>
        <v>56413.35</v>
      </c>
      <c r="M1145" s="93">
        <f t="shared" si="318"/>
        <v>1015440.2999999999</v>
      </c>
      <c r="N1145" s="93">
        <f t="shared" si="319"/>
        <v>282066.75</v>
      </c>
      <c r="O1145" s="93">
        <f t="shared" si="320"/>
        <v>1297507.0499999998</v>
      </c>
      <c r="P1145" s="23" t="str">
        <f t="shared" si="321"/>
        <v>Травматология и ортопедия</v>
      </c>
      <c r="Q1145" s="23">
        <f t="shared" si="322"/>
        <v>1.37</v>
      </c>
      <c r="R1145" s="63" t="s">
        <v>497</v>
      </c>
      <c r="S1145" s="23">
        <f t="shared" si="323"/>
        <v>72.45</v>
      </c>
    </row>
    <row r="1146" spans="2:19" x14ac:dyDescent="0.25">
      <c r="B1146" s="85">
        <v>150001</v>
      </c>
      <c r="C1146" s="23" t="str">
        <f t="shared" si="312"/>
        <v>ГБУЗ "РКБ"</v>
      </c>
      <c r="D1146" s="23" t="str">
        <f t="shared" si="313"/>
        <v>КС</v>
      </c>
      <c r="E1146" s="55">
        <v>20171226</v>
      </c>
      <c r="F1146" s="23" t="str">
        <f t="shared" si="314"/>
        <v>Операции на костно-мышечной системе и суставах (уровень 5)</v>
      </c>
      <c r="G1146" s="19">
        <v>29</v>
      </c>
      <c r="H1146" s="19">
        <v>8</v>
      </c>
      <c r="I1146" s="25">
        <f t="shared" si="311"/>
        <v>37</v>
      </c>
      <c r="J1146" s="23">
        <f t="shared" si="315"/>
        <v>3.15</v>
      </c>
      <c r="K1146" s="149">
        <f t="shared" si="316"/>
        <v>1</v>
      </c>
      <c r="L1146" s="93">
        <f t="shared" si="317"/>
        <v>56413.35</v>
      </c>
      <c r="M1146" s="93">
        <f t="shared" si="318"/>
        <v>1635987.15</v>
      </c>
      <c r="N1146" s="93">
        <f t="shared" si="319"/>
        <v>451306.8</v>
      </c>
      <c r="O1146" s="93">
        <f t="shared" si="320"/>
        <v>2087293.95</v>
      </c>
      <c r="P1146" s="23" t="str">
        <f t="shared" si="321"/>
        <v>Травматология и ортопедия</v>
      </c>
      <c r="Q1146" s="23">
        <f t="shared" si="322"/>
        <v>1.37</v>
      </c>
      <c r="R1146" s="63" t="s">
        <v>407</v>
      </c>
      <c r="S1146" s="23">
        <f t="shared" si="323"/>
        <v>116.55</v>
      </c>
    </row>
    <row r="1147" spans="2:19" ht="18.75" x14ac:dyDescent="0.3">
      <c r="B1147" s="85">
        <v>150002</v>
      </c>
      <c r="C1147" s="23" t="str">
        <f t="shared" si="312"/>
        <v>ГБУЗ "РДКБ"</v>
      </c>
      <c r="D1147" s="23" t="str">
        <f t="shared" si="313"/>
        <v>КС</v>
      </c>
      <c r="E1147" s="55">
        <v>20171226</v>
      </c>
      <c r="F1147" s="23" t="str">
        <f t="shared" si="314"/>
        <v>Операции на костно-мышечной системе и суставах (уровень 5)</v>
      </c>
      <c r="G1147" s="45">
        <v>0</v>
      </c>
      <c r="H1147" s="45">
        <v>0</v>
      </c>
      <c r="I1147" s="25">
        <f t="shared" si="311"/>
        <v>0</v>
      </c>
      <c r="J1147" s="23">
        <f t="shared" si="315"/>
        <v>3.15</v>
      </c>
      <c r="K1147" s="149">
        <f t="shared" si="316"/>
        <v>1</v>
      </c>
      <c r="L1147" s="93">
        <f t="shared" si="317"/>
        <v>56413.35</v>
      </c>
      <c r="M1147" s="93">
        <f t="shared" si="318"/>
        <v>0</v>
      </c>
      <c r="N1147" s="93">
        <f t="shared" si="319"/>
        <v>0</v>
      </c>
      <c r="O1147" s="93">
        <f t="shared" si="320"/>
        <v>0</v>
      </c>
      <c r="P1147" s="23" t="str">
        <f t="shared" si="321"/>
        <v>Травматология и ортопедия</v>
      </c>
      <c r="Q1147" s="23">
        <f t="shared" si="322"/>
        <v>1.37</v>
      </c>
      <c r="R1147" s="63" t="s">
        <v>497</v>
      </c>
      <c r="S1147" s="23">
        <f t="shared" si="323"/>
        <v>0</v>
      </c>
    </row>
    <row r="1148" spans="2:19" x14ac:dyDescent="0.25">
      <c r="B1148" s="85">
        <v>150072</v>
      </c>
      <c r="C1148" s="23" t="str">
        <f t="shared" si="312"/>
        <v>ФГБУ "СКММ центр МЗ РФ" (Беслан)</v>
      </c>
      <c r="D1148" s="23" t="str">
        <f t="shared" si="313"/>
        <v>КС</v>
      </c>
      <c r="E1148" s="61">
        <v>20171226</v>
      </c>
      <c r="F1148" s="23" t="str">
        <f t="shared" si="314"/>
        <v>Операции на костно-мышечной системе и суставах (уровень 5)</v>
      </c>
      <c r="G1148" s="51">
        <v>35</v>
      </c>
      <c r="H1148" s="51">
        <v>15</v>
      </c>
      <c r="I1148" s="25">
        <f t="shared" si="311"/>
        <v>50</v>
      </c>
      <c r="J1148" s="23">
        <f t="shared" si="315"/>
        <v>3.15</v>
      </c>
      <c r="K1148" s="149">
        <f t="shared" si="316"/>
        <v>1.4</v>
      </c>
      <c r="L1148" s="93">
        <f t="shared" si="317"/>
        <v>78978.689999999988</v>
      </c>
      <c r="M1148" s="93">
        <f t="shared" si="318"/>
        <v>2764254.1499999994</v>
      </c>
      <c r="N1148" s="93">
        <f t="shared" si="319"/>
        <v>1184680.3499999999</v>
      </c>
      <c r="O1148" s="93">
        <f t="shared" si="320"/>
        <v>3948934.4999999991</v>
      </c>
      <c r="P1148" s="23" t="str">
        <f t="shared" si="321"/>
        <v>Травматология и ортопедия</v>
      </c>
      <c r="Q1148" s="23">
        <f t="shared" si="322"/>
        <v>1.37</v>
      </c>
      <c r="R1148" s="63" t="s">
        <v>497</v>
      </c>
      <c r="S1148" s="23">
        <f t="shared" si="323"/>
        <v>157.5</v>
      </c>
    </row>
    <row r="1149" spans="2:19" x14ac:dyDescent="0.25">
      <c r="B1149" s="85">
        <v>150009</v>
      </c>
      <c r="C1149" s="23" t="str">
        <f t="shared" si="312"/>
        <v>ГБУЗ "Ардонская ЦРБ"</v>
      </c>
      <c r="D1149" s="23" t="str">
        <f t="shared" si="313"/>
        <v>КС</v>
      </c>
      <c r="E1149" s="55">
        <v>20171227</v>
      </c>
      <c r="F1149" s="23" t="str">
        <f t="shared" si="314"/>
        <v>Тубулоинтерстициальные болезни почек, другие болезни мочевой системы</v>
      </c>
      <c r="G1149" s="19">
        <v>5</v>
      </c>
      <c r="H1149" s="19"/>
      <c r="I1149" s="25">
        <f t="shared" si="311"/>
        <v>5</v>
      </c>
      <c r="J1149" s="23">
        <f t="shared" si="315"/>
        <v>0.86</v>
      </c>
      <c r="K1149" s="149">
        <f t="shared" si="316"/>
        <v>0.95099999999999996</v>
      </c>
      <c r="L1149" s="93">
        <f t="shared" si="317"/>
        <v>14647.054739999998</v>
      </c>
      <c r="M1149" s="93">
        <f t="shared" si="318"/>
        <v>73235.273699999991</v>
      </c>
      <c r="N1149" s="93">
        <f t="shared" si="319"/>
        <v>0</v>
      </c>
      <c r="O1149" s="93">
        <f t="shared" si="320"/>
        <v>73235.273699999991</v>
      </c>
      <c r="P1149" s="23" t="str">
        <f t="shared" si="321"/>
        <v>Урология</v>
      </c>
      <c r="Q1149" s="23">
        <f t="shared" si="322"/>
        <v>1.2</v>
      </c>
      <c r="R1149" s="63" t="s">
        <v>309</v>
      </c>
      <c r="S1149" s="23">
        <f t="shared" si="323"/>
        <v>4.3</v>
      </c>
    </row>
    <row r="1150" spans="2:19" x14ac:dyDescent="0.25">
      <c r="B1150" s="85">
        <v>150009</v>
      </c>
      <c r="C1150" s="23" t="str">
        <f t="shared" si="312"/>
        <v>ГБУЗ "Ардонская ЦРБ"</v>
      </c>
      <c r="D1150" s="23" t="str">
        <f t="shared" si="313"/>
        <v>КС</v>
      </c>
      <c r="E1150" s="55">
        <v>20171227</v>
      </c>
      <c r="F1150" s="23" t="str">
        <f t="shared" si="314"/>
        <v>Тубулоинтерстициальные болезни почек, другие болезни мочевой системы</v>
      </c>
      <c r="G1150" s="19">
        <v>25</v>
      </c>
      <c r="H1150" s="19"/>
      <c r="I1150" s="25">
        <f t="shared" si="311"/>
        <v>25</v>
      </c>
      <c r="J1150" s="23">
        <f t="shared" si="315"/>
        <v>0.86</v>
      </c>
      <c r="K1150" s="149">
        <f t="shared" si="316"/>
        <v>0.95099999999999996</v>
      </c>
      <c r="L1150" s="93">
        <f t="shared" si="317"/>
        <v>14647.054739999998</v>
      </c>
      <c r="M1150" s="93">
        <f t="shared" si="318"/>
        <v>366176.36849999992</v>
      </c>
      <c r="N1150" s="93">
        <f t="shared" si="319"/>
        <v>0</v>
      </c>
      <c r="O1150" s="93">
        <f t="shared" si="320"/>
        <v>366176.36849999992</v>
      </c>
      <c r="P1150" s="23" t="str">
        <f t="shared" si="321"/>
        <v>Урология</v>
      </c>
      <c r="Q1150" s="23">
        <f t="shared" si="322"/>
        <v>1.2</v>
      </c>
      <c r="R1150" s="63" t="s">
        <v>360</v>
      </c>
      <c r="S1150" s="23">
        <f t="shared" si="323"/>
        <v>21.5</v>
      </c>
    </row>
    <row r="1151" spans="2:19" x14ac:dyDescent="0.25">
      <c r="B1151" s="85">
        <v>150112</v>
      </c>
      <c r="C1151" s="23" t="str">
        <f t="shared" si="312"/>
        <v>ГБУЗ "Моздокская ЦРБ"</v>
      </c>
      <c r="D1151" s="23" t="str">
        <f t="shared" si="313"/>
        <v>КС</v>
      </c>
      <c r="E1151" s="55">
        <v>20171227</v>
      </c>
      <c r="F1151" s="23" t="str">
        <f t="shared" si="314"/>
        <v>Тубулоинтерстициальные болезни почек, другие болезни мочевой системы</v>
      </c>
      <c r="G1151" s="36">
        <v>94</v>
      </c>
      <c r="H1151" s="19">
        <v>1</v>
      </c>
      <c r="I1151" s="25">
        <f t="shared" si="311"/>
        <v>95</v>
      </c>
      <c r="J1151" s="23">
        <f t="shared" si="315"/>
        <v>0.86</v>
      </c>
      <c r="K1151" s="149">
        <f t="shared" si="316"/>
        <v>0.88</v>
      </c>
      <c r="L1151" s="93">
        <f t="shared" si="317"/>
        <v>13553.531200000001</v>
      </c>
      <c r="M1151" s="93">
        <f t="shared" si="318"/>
        <v>1274031.9328000001</v>
      </c>
      <c r="N1151" s="93">
        <f t="shared" si="319"/>
        <v>13553.531200000001</v>
      </c>
      <c r="O1151" s="93">
        <f t="shared" si="320"/>
        <v>1287585.4640000002</v>
      </c>
      <c r="P1151" s="23" t="str">
        <f t="shared" si="321"/>
        <v>Урология</v>
      </c>
      <c r="Q1151" s="23">
        <f t="shared" si="322"/>
        <v>1.2</v>
      </c>
      <c r="R1151" s="63" t="s">
        <v>309</v>
      </c>
      <c r="S1151" s="23">
        <f t="shared" si="323"/>
        <v>81.7</v>
      </c>
    </row>
    <row r="1152" spans="2:19" x14ac:dyDescent="0.25">
      <c r="B1152" s="85">
        <v>150112</v>
      </c>
      <c r="C1152" s="23" t="str">
        <f t="shared" si="312"/>
        <v>ГБУЗ "Моздокская ЦРБ"</v>
      </c>
      <c r="D1152" s="23" t="str">
        <f t="shared" si="313"/>
        <v>КС</v>
      </c>
      <c r="E1152" s="55">
        <v>20171227</v>
      </c>
      <c r="F1152" s="23" t="str">
        <f t="shared" si="314"/>
        <v>Тубулоинтерстициальные болезни почек, другие болезни мочевой системы</v>
      </c>
      <c r="G1152" s="19">
        <v>26</v>
      </c>
      <c r="H1152" s="19"/>
      <c r="I1152" s="25">
        <f t="shared" si="311"/>
        <v>26</v>
      </c>
      <c r="J1152" s="23">
        <f t="shared" si="315"/>
        <v>0.86</v>
      </c>
      <c r="K1152" s="149">
        <f t="shared" si="316"/>
        <v>0.88</v>
      </c>
      <c r="L1152" s="93">
        <f t="shared" si="317"/>
        <v>13553.531200000001</v>
      </c>
      <c r="M1152" s="93">
        <f t="shared" si="318"/>
        <v>352391.81120000005</v>
      </c>
      <c r="N1152" s="93">
        <f t="shared" si="319"/>
        <v>0</v>
      </c>
      <c r="O1152" s="93">
        <f t="shared" si="320"/>
        <v>352391.81120000005</v>
      </c>
      <c r="P1152" s="23" t="str">
        <f t="shared" si="321"/>
        <v>Урология</v>
      </c>
      <c r="Q1152" s="23">
        <f t="shared" si="322"/>
        <v>1.2</v>
      </c>
      <c r="R1152" s="63" t="s">
        <v>277</v>
      </c>
      <c r="S1152" s="23">
        <f t="shared" si="323"/>
        <v>22.36</v>
      </c>
    </row>
    <row r="1153" spans="2:19" x14ac:dyDescent="0.25">
      <c r="B1153" s="85">
        <v>150112</v>
      </c>
      <c r="C1153" s="23" t="str">
        <f t="shared" si="312"/>
        <v>ГБУЗ "Моздокская ЦРБ"</v>
      </c>
      <c r="D1153" s="23" t="str">
        <f t="shared" si="313"/>
        <v>КС</v>
      </c>
      <c r="E1153" s="55">
        <v>20171227</v>
      </c>
      <c r="F1153" s="23" t="str">
        <f t="shared" si="314"/>
        <v>Тубулоинтерстициальные болезни почек, другие болезни мочевой системы</v>
      </c>
      <c r="G1153" s="19">
        <v>56</v>
      </c>
      <c r="H1153" s="19">
        <v>1</v>
      </c>
      <c r="I1153" s="25">
        <f t="shared" si="311"/>
        <v>57</v>
      </c>
      <c r="J1153" s="23">
        <f t="shared" si="315"/>
        <v>0.86</v>
      </c>
      <c r="K1153" s="149">
        <f t="shared" si="316"/>
        <v>0.88</v>
      </c>
      <c r="L1153" s="93">
        <f t="shared" si="317"/>
        <v>13553.531200000001</v>
      </c>
      <c r="M1153" s="93">
        <f t="shared" si="318"/>
        <v>758997.7472000001</v>
      </c>
      <c r="N1153" s="93">
        <f t="shared" si="319"/>
        <v>13553.531200000001</v>
      </c>
      <c r="O1153" s="93">
        <f t="shared" si="320"/>
        <v>772551.27840000007</v>
      </c>
      <c r="P1153" s="23" t="str">
        <f t="shared" si="321"/>
        <v>Урология</v>
      </c>
      <c r="Q1153" s="23">
        <f t="shared" si="322"/>
        <v>1.2</v>
      </c>
      <c r="R1153" s="63" t="s">
        <v>344</v>
      </c>
      <c r="S1153" s="23">
        <f t="shared" si="323"/>
        <v>49.019999999999996</v>
      </c>
    </row>
    <row r="1154" spans="2:19" ht="15.75" x14ac:dyDescent="0.25">
      <c r="B1154" s="85">
        <v>150019</v>
      </c>
      <c r="C1154" s="23" t="str">
        <f t="shared" si="312"/>
        <v>ГБУЗ "Дигорская ЦРБ"</v>
      </c>
      <c r="D1154" s="23" t="str">
        <f t="shared" si="313"/>
        <v>КС</v>
      </c>
      <c r="E1154" s="55">
        <v>20171227</v>
      </c>
      <c r="F1154" s="23" t="str">
        <f t="shared" si="314"/>
        <v>Тубулоинтерстициальные болезни почек, другие болезни мочевой системы</v>
      </c>
      <c r="G1154" s="38">
        <v>3</v>
      </c>
      <c r="H1154" s="38"/>
      <c r="I1154" s="25">
        <f t="shared" si="311"/>
        <v>3</v>
      </c>
      <c r="J1154" s="23">
        <f t="shared" si="315"/>
        <v>0.86</v>
      </c>
      <c r="K1154" s="149">
        <f t="shared" si="316"/>
        <v>0.875</v>
      </c>
      <c r="L1154" s="93">
        <f t="shared" si="317"/>
        <v>13476.522499999999</v>
      </c>
      <c r="M1154" s="93">
        <f t="shared" si="318"/>
        <v>40429.567499999997</v>
      </c>
      <c r="N1154" s="93">
        <f t="shared" si="319"/>
        <v>0</v>
      </c>
      <c r="O1154" s="93">
        <f t="shared" si="320"/>
        <v>40429.567499999997</v>
      </c>
      <c r="P1154" s="23" t="str">
        <f t="shared" si="321"/>
        <v>Урология</v>
      </c>
      <c r="Q1154" s="23">
        <f t="shared" si="322"/>
        <v>1.2</v>
      </c>
      <c r="R1154" s="63" t="s">
        <v>277</v>
      </c>
      <c r="S1154" s="23">
        <f t="shared" si="323"/>
        <v>2.58</v>
      </c>
    </row>
    <row r="1155" spans="2:19" ht="15.75" x14ac:dyDescent="0.25">
      <c r="B1155" s="85">
        <v>150019</v>
      </c>
      <c r="C1155" s="23" t="str">
        <f t="shared" si="312"/>
        <v>ГБУЗ "Дигорская ЦРБ"</v>
      </c>
      <c r="D1155" s="23" t="str">
        <f t="shared" si="313"/>
        <v>КС</v>
      </c>
      <c r="E1155" s="55">
        <v>20171227</v>
      </c>
      <c r="F1155" s="23" t="str">
        <f t="shared" si="314"/>
        <v>Тубулоинтерстициальные болезни почек, другие болезни мочевой системы</v>
      </c>
      <c r="G1155" s="38">
        <v>8</v>
      </c>
      <c r="H1155" s="38">
        <v>2</v>
      </c>
      <c r="I1155" s="25">
        <f t="shared" si="311"/>
        <v>10</v>
      </c>
      <c r="J1155" s="23">
        <f t="shared" si="315"/>
        <v>0.86</v>
      </c>
      <c r="K1155" s="149">
        <f t="shared" si="316"/>
        <v>0.875</v>
      </c>
      <c r="L1155" s="93">
        <f t="shared" si="317"/>
        <v>13476.522499999999</v>
      </c>
      <c r="M1155" s="93">
        <f t="shared" si="318"/>
        <v>107812.18</v>
      </c>
      <c r="N1155" s="93">
        <f t="shared" si="319"/>
        <v>26953.044999999998</v>
      </c>
      <c r="O1155" s="93">
        <f t="shared" si="320"/>
        <v>134765.22499999998</v>
      </c>
      <c r="P1155" s="23" t="str">
        <f t="shared" si="321"/>
        <v>Урология</v>
      </c>
      <c r="Q1155" s="23">
        <f t="shared" si="322"/>
        <v>1.2</v>
      </c>
      <c r="R1155" s="63" t="s">
        <v>309</v>
      </c>
      <c r="S1155" s="23">
        <f t="shared" si="323"/>
        <v>8.6</v>
      </c>
    </row>
    <row r="1156" spans="2:19" x14ac:dyDescent="0.25">
      <c r="B1156" s="85">
        <v>150001</v>
      </c>
      <c r="C1156" s="23" t="str">
        <f t="shared" si="312"/>
        <v>ГБУЗ "РКБ"</v>
      </c>
      <c r="D1156" s="23" t="str">
        <f t="shared" si="313"/>
        <v>КС</v>
      </c>
      <c r="E1156" s="55">
        <v>20171227</v>
      </c>
      <c r="F1156" s="23" t="str">
        <f t="shared" si="314"/>
        <v>Тубулоинтерстициальные болезни почек, другие болезни мочевой системы</v>
      </c>
      <c r="G1156" s="19">
        <v>30</v>
      </c>
      <c r="H1156" s="19">
        <v>10</v>
      </c>
      <c r="I1156" s="25">
        <f t="shared" si="311"/>
        <v>40</v>
      </c>
      <c r="J1156" s="23">
        <f t="shared" si="315"/>
        <v>0.86</v>
      </c>
      <c r="K1156" s="149">
        <f t="shared" si="316"/>
        <v>1</v>
      </c>
      <c r="L1156" s="93">
        <f t="shared" si="317"/>
        <v>15401.74</v>
      </c>
      <c r="M1156" s="93">
        <f t="shared" si="318"/>
        <v>462052.2</v>
      </c>
      <c r="N1156" s="93">
        <f t="shared" si="319"/>
        <v>154017.4</v>
      </c>
      <c r="O1156" s="93">
        <f t="shared" si="320"/>
        <v>616069.6</v>
      </c>
      <c r="P1156" s="23" t="str">
        <f t="shared" si="321"/>
        <v>Урология</v>
      </c>
      <c r="Q1156" s="23">
        <f t="shared" si="322"/>
        <v>1.2</v>
      </c>
      <c r="R1156" s="63" t="s">
        <v>496</v>
      </c>
      <c r="S1156" s="23">
        <f t="shared" si="323"/>
        <v>34.4</v>
      </c>
    </row>
    <row r="1157" spans="2:19" x14ac:dyDescent="0.25">
      <c r="B1157" s="85">
        <v>150001</v>
      </c>
      <c r="C1157" s="23" t="str">
        <f t="shared" si="312"/>
        <v>ГБУЗ "РКБ"</v>
      </c>
      <c r="D1157" s="23" t="str">
        <f t="shared" si="313"/>
        <v>КС</v>
      </c>
      <c r="E1157" s="55">
        <v>20171227</v>
      </c>
      <c r="F1157" s="23" t="str">
        <f t="shared" si="314"/>
        <v>Тубулоинтерстициальные болезни почек, другие болезни мочевой системы</v>
      </c>
      <c r="G1157" s="19">
        <v>351</v>
      </c>
      <c r="H1157" s="19">
        <v>99</v>
      </c>
      <c r="I1157" s="25">
        <f t="shared" si="311"/>
        <v>450</v>
      </c>
      <c r="J1157" s="23">
        <f t="shared" si="315"/>
        <v>0.86</v>
      </c>
      <c r="K1157" s="149">
        <f t="shared" si="316"/>
        <v>1</v>
      </c>
      <c r="L1157" s="93">
        <f t="shared" si="317"/>
        <v>15401.74</v>
      </c>
      <c r="M1157" s="93">
        <f t="shared" si="318"/>
        <v>5406010.7400000002</v>
      </c>
      <c r="N1157" s="93">
        <f t="shared" si="319"/>
        <v>1524772.26</v>
      </c>
      <c r="O1157" s="93">
        <f t="shared" si="320"/>
        <v>6930783</v>
      </c>
      <c r="P1157" s="23" t="str">
        <f t="shared" si="321"/>
        <v>Урология</v>
      </c>
      <c r="Q1157" s="23">
        <f t="shared" si="322"/>
        <v>1.2</v>
      </c>
      <c r="R1157" s="63" t="s">
        <v>344</v>
      </c>
      <c r="S1157" s="23">
        <f t="shared" si="323"/>
        <v>387</v>
      </c>
    </row>
    <row r="1158" spans="2:19" x14ac:dyDescent="0.25">
      <c r="B1158" s="85">
        <v>150012</v>
      </c>
      <c r="C1158" s="23" t="str">
        <f t="shared" si="312"/>
        <v>ГБУЗ "Кировская ЦРБ"</v>
      </c>
      <c r="D1158" s="23" t="str">
        <f t="shared" si="313"/>
        <v>КС</v>
      </c>
      <c r="E1158" s="55">
        <v>20171227</v>
      </c>
      <c r="F1158" s="23" t="str">
        <f t="shared" si="314"/>
        <v>Тубулоинтерстициальные болезни почек, другие болезни мочевой системы</v>
      </c>
      <c r="G1158" s="19">
        <v>10</v>
      </c>
      <c r="H1158" s="19"/>
      <c r="I1158" s="25">
        <f t="shared" si="311"/>
        <v>10</v>
      </c>
      <c r="J1158" s="23">
        <f t="shared" si="315"/>
        <v>0.86</v>
      </c>
      <c r="K1158" s="149">
        <f t="shared" si="316"/>
        <v>0.875</v>
      </c>
      <c r="L1158" s="93">
        <f t="shared" si="317"/>
        <v>13476.522499999999</v>
      </c>
      <c r="M1158" s="93">
        <f t="shared" si="318"/>
        <v>134765.22499999998</v>
      </c>
      <c r="N1158" s="93">
        <f t="shared" si="319"/>
        <v>0</v>
      </c>
      <c r="O1158" s="93">
        <f t="shared" si="320"/>
        <v>134765.22499999998</v>
      </c>
      <c r="P1158" s="23" t="str">
        <f t="shared" si="321"/>
        <v>Урология</v>
      </c>
      <c r="Q1158" s="23">
        <f t="shared" si="322"/>
        <v>1.2</v>
      </c>
      <c r="R1158" s="63" t="s">
        <v>309</v>
      </c>
      <c r="S1158" s="23">
        <f t="shared" si="323"/>
        <v>8.6</v>
      </c>
    </row>
    <row r="1159" spans="2:19" ht="18.75" x14ac:dyDescent="0.3">
      <c r="B1159" s="85">
        <v>150002</v>
      </c>
      <c r="C1159" s="23" t="str">
        <f t="shared" si="312"/>
        <v>ГБУЗ "РДКБ"</v>
      </c>
      <c r="D1159" s="23" t="str">
        <f t="shared" si="313"/>
        <v>КС</v>
      </c>
      <c r="E1159" s="55">
        <v>20171227</v>
      </c>
      <c r="F1159" s="23" t="str">
        <f t="shared" si="314"/>
        <v>Тубулоинтерстициальные болезни почек, другие болезни мочевой системы</v>
      </c>
      <c r="G1159" s="45">
        <v>100</v>
      </c>
      <c r="H1159" s="45">
        <v>60</v>
      </c>
      <c r="I1159" s="25">
        <f t="shared" si="311"/>
        <v>160</v>
      </c>
      <c r="J1159" s="23">
        <f t="shared" si="315"/>
        <v>0.86</v>
      </c>
      <c r="K1159" s="149">
        <f t="shared" si="316"/>
        <v>1</v>
      </c>
      <c r="L1159" s="93">
        <f t="shared" si="317"/>
        <v>15401.74</v>
      </c>
      <c r="M1159" s="93">
        <f t="shared" si="318"/>
        <v>1540174</v>
      </c>
      <c r="N1159" s="93">
        <f t="shared" si="319"/>
        <v>924104.4</v>
      </c>
      <c r="O1159" s="93">
        <f t="shared" si="320"/>
        <v>2464278.4</v>
      </c>
      <c r="P1159" s="23" t="str">
        <f t="shared" si="321"/>
        <v>Урология</v>
      </c>
      <c r="Q1159" s="23">
        <f t="shared" si="322"/>
        <v>1.2</v>
      </c>
      <c r="R1159" s="63" t="s">
        <v>496</v>
      </c>
      <c r="S1159" s="23">
        <f t="shared" si="323"/>
        <v>137.6</v>
      </c>
    </row>
    <row r="1160" spans="2:19" ht="18.75" x14ac:dyDescent="0.3">
      <c r="B1160" s="85">
        <v>150002</v>
      </c>
      <c r="C1160" s="23" t="str">
        <f t="shared" si="312"/>
        <v>ГБУЗ "РДКБ"</v>
      </c>
      <c r="D1160" s="23" t="str">
        <f t="shared" si="313"/>
        <v>КС</v>
      </c>
      <c r="E1160" s="55">
        <v>20171227</v>
      </c>
      <c r="F1160" s="23" t="str">
        <f t="shared" si="314"/>
        <v>Тубулоинтерстициальные болезни почек, другие болезни мочевой системы</v>
      </c>
      <c r="G1160" s="45">
        <v>50</v>
      </c>
      <c r="H1160" s="45">
        <v>9</v>
      </c>
      <c r="I1160" s="25">
        <f t="shared" si="311"/>
        <v>59</v>
      </c>
      <c r="J1160" s="23">
        <f t="shared" si="315"/>
        <v>0.86</v>
      </c>
      <c r="K1160" s="149">
        <f t="shared" si="316"/>
        <v>1</v>
      </c>
      <c r="L1160" s="93">
        <f t="shared" si="317"/>
        <v>15401.74</v>
      </c>
      <c r="M1160" s="93">
        <f t="shared" si="318"/>
        <v>770087</v>
      </c>
      <c r="N1160" s="93">
        <f t="shared" si="319"/>
        <v>138615.66</v>
      </c>
      <c r="O1160" s="93">
        <f t="shared" si="320"/>
        <v>908702.66</v>
      </c>
      <c r="P1160" s="23" t="str">
        <f t="shared" si="321"/>
        <v>Урология</v>
      </c>
      <c r="Q1160" s="23">
        <f t="shared" si="322"/>
        <v>1.2</v>
      </c>
      <c r="R1160" s="63" t="s">
        <v>129</v>
      </c>
      <c r="S1160" s="23">
        <f t="shared" si="323"/>
        <v>50.74</v>
      </c>
    </row>
    <row r="1161" spans="2:19" x14ac:dyDescent="0.25">
      <c r="B1161" s="85">
        <v>150010</v>
      </c>
      <c r="C1161" s="23" t="str">
        <f t="shared" si="312"/>
        <v>ГБУЗ "Ирафская ЦРБ"</v>
      </c>
      <c r="D1161" s="23" t="str">
        <f t="shared" si="313"/>
        <v>КС</v>
      </c>
      <c r="E1161" s="62">
        <v>20171227</v>
      </c>
      <c r="F1161" s="23" t="str">
        <f t="shared" si="314"/>
        <v>Тубулоинтерстициальные болезни почек, другие болезни мочевой системы</v>
      </c>
      <c r="G1161" s="19">
        <v>20</v>
      </c>
      <c r="H1161" s="19">
        <v>1</v>
      </c>
      <c r="I1161" s="25">
        <f t="shared" si="311"/>
        <v>21</v>
      </c>
      <c r="J1161" s="23">
        <f t="shared" si="315"/>
        <v>0.86</v>
      </c>
      <c r="K1161" s="149">
        <f t="shared" si="316"/>
        <v>0.8</v>
      </c>
      <c r="L1161" s="93">
        <f t="shared" si="317"/>
        <v>12321.392000000002</v>
      </c>
      <c r="M1161" s="93">
        <f t="shared" si="318"/>
        <v>246427.84000000003</v>
      </c>
      <c r="N1161" s="93">
        <f t="shared" si="319"/>
        <v>12321.392000000002</v>
      </c>
      <c r="O1161" s="93">
        <f t="shared" si="320"/>
        <v>258749.23200000002</v>
      </c>
      <c r="P1161" s="23" t="str">
        <f t="shared" si="321"/>
        <v>Урология</v>
      </c>
      <c r="Q1161" s="23">
        <f t="shared" si="322"/>
        <v>1.2</v>
      </c>
      <c r="R1161" s="63" t="s">
        <v>309</v>
      </c>
      <c r="S1161" s="23">
        <f t="shared" si="323"/>
        <v>18.059999999999999</v>
      </c>
    </row>
    <row r="1162" spans="2:19" x14ac:dyDescent="0.25">
      <c r="B1162" s="14">
        <v>150014</v>
      </c>
      <c r="C1162" s="23" t="str">
        <f t="shared" si="312"/>
        <v>ГБУЗ "Правобережная ЦРКБ"</v>
      </c>
      <c r="D1162" s="23" t="str">
        <f t="shared" si="313"/>
        <v>КС</v>
      </c>
      <c r="E1162" s="62">
        <v>20171227</v>
      </c>
      <c r="F1162" s="23" t="str">
        <f t="shared" si="314"/>
        <v>Тубулоинтерстициальные болезни почек, другие болезни мочевой системы</v>
      </c>
      <c r="G1162" s="19">
        <v>10</v>
      </c>
      <c r="H1162" s="19">
        <v>0</v>
      </c>
      <c r="I1162" s="25">
        <f t="shared" si="311"/>
        <v>10</v>
      </c>
      <c r="J1162" s="23">
        <f t="shared" si="315"/>
        <v>0.86</v>
      </c>
      <c r="K1162" s="149">
        <f t="shared" si="316"/>
        <v>0.95099999999999996</v>
      </c>
      <c r="L1162" s="93">
        <f t="shared" si="317"/>
        <v>14647.054739999998</v>
      </c>
      <c r="M1162" s="93">
        <f t="shared" si="318"/>
        <v>146470.54739999998</v>
      </c>
      <c r="N1162" s="93">
        <f t="shared" si="319"/>
        <v>0</v>
      </c>
      <c r="O1162" s="93">
        <f t="shared" si="320"/>
        <v>146470.54739999998</v>
      </c>
      <c r="P1162" s="23" t="str">
        <f t="shared" si="321"/>
        <v>Урология</v>
      </c>
      <c r="Q1162" s="23">
        <f t="shared" si="322"/>
        <v>1.2</v>
      </c>
      <c r="R1162" s="63" t="s">
        <v>309</v>
      </c>
      <c r="S1162" s="23">
        <f t="shared" si="323"/>
        <v>8.6</v>
      </c>
    </row>
    <row r="1163" spans="2:19" x14ac:dyDescent="0.25">
      <c r="B1163" s="14">
        <v>150014</v>
      </c>
      <c r="C1163" s="23" t="str">
        <f t="shared" si="312"/>
        <v>ГБУЗ "Правобережная ЦРКБ"</v>
      </c>
      <c r="D1163" s="23" t="str">
        <f t="shared" si="313"/>
        <v>КС</v>
      </c>
      <c r="E1163" s="62">
        <v>20171227</v>
      </c>
      <c r="F1163" s="23" t="str">
        <f t="shared" si="314"/>
        <v>Тубулоинтерстициальные болезни почек, другие болезни мочевой системы</v>
      </c>
      <c r="G1163" s="19">
        <v>10</v>
      </c>
      <c r="H1163" s="19">
        <v>0</v>
      </c>
      <c r="I1163" s="25">
        <f t="shared" si="311"/>
        <v>10</v>
      </c>
      <c r="J1163" s="23">
        <f t="shared" si="315"/>
        <v>0.86</v>
      </c>
      <c r="K1163" s="149">
        <f t="shared" si="316"/>
        <v>0.95099999999999996</v>
      </c>
      <c r="L1163" s="93">
        <f t="shared" si="317"/>
        <v>14647.054739999998</v>
      </c>
      <c r="M1163" s="93">
        <f t="shared" si="318"/>
        <v>146470.54739999998</v>
      </c>
      <c r="N1163" s="93">
        <f t="shared" si="319"/>
        <v>0</v>
      </c>
      <c r="O1163" s="93">
        <f t="shared" si="320"/>
        <v>146470.54739999998</v>
      </c>
      <c r="P1163" s="23" t="str">
        <f t="shared" si="321"/>
        <v>Урология</v>
      </c>
      <c r="Q1163" s="23">
        <f t="shared" si="322"/>
        <v>1.2</v>
      </c>
      <c r="R1163" s="63" t="s">
        <v>360</v>
      </c>
      <c r="S1163" s="23">
        <f t="shared" si="323"/>
        <v>8.6</v>
      </c>
    </row>
    <row r="1164" spans="2:19" x14ac:dyDescent="0.25">
      <c r="B1164" s="85">
        <v>150009</v>
      </c>
      <c r="C1164" s="23" t="str">
        <f t="shared" si="312"/>
        <v>ГБУЗ "Ардонская ЦРБ"</v>
      </c>
      <c r="D1164" s="23" t="str">
        <f t="shared" si="313"/>
        <v>КС</v>
      </c>
      <c r="E1164" s="55">
        <v>20171228</v>
      </c>
      <c r="F1164" s="23" t="str">
        <f t="shared" si="314"/>
        <v>Камни мочевой системы; симптомы, относящиеся к мочевой системе</v>
      </c>
      <c r="G1164" s="19">
        <v>15</v>
      </c>
      <c r="H1164" s="19"/>
      <c r="I1164" s="25">
        <f t="shared" si="311"/>
        <v>15</v>
      </c>
      <c r="J1164" s="23">
        <f t="shared" si="315"/>
        <v>0.49</v>
      </c>
      <c r="K1164" s="149">
        <f t="shared" si="316"/>
        <v>0.95099999999999996</v>
      </c>
      <c r="L1164" s="93">
        <f t="shared" si="317"/>
        <v>8345.4149099999995</v>
      </c>
      <c r="M1164" s="93">
        <f t="shared" si="318"/>
        <v>125181.22365</v>
      </c>
      <c r="N1164" s="93">
        <f t="shared" si="319"/>
        <v>0</v>
      </c>
      <c r="O1164" s="93">
        <f t="shared" si="320"/>
        <v>125181.22365</v>
      </c>
      <c r="P1164" s="23" t="str">
        <f t="shared" si="321"/>
        <v>Урология</v>
      </c>
      <c r="Q1164" s="23">
        <f t="shared" si="322"/>
        <v>1.2</v>
      </c>
      <c r="R1164" s="63" t="s">
        <v>360</v>
      </c>
      <c r="S1164" s="23">
        <f t="shared" si="323"/>
        <v>7.35</v>
      </c>
    </row>
    <row r="1165" spans="2:19" x14ac:dyDescent="0.25">
      <c r="B1165" s="85">
        <v>150112</v>
      </c>
      <c r="C1165" s="23" t="str">
        <f t="shared" si="312"/>
        <v>ГБУЗ "Моздокская ЦРБ"</v>
      </c>
      <c r="D1165" s="23" t="str">
        <f t="shared" si="313"/>
        <v>КС</v>
      </c>
      <c r="E1165" s="55">
        <v>20171228</v>
      </c>
      <c r="F1165" s="23" t="str">
        <f t="shared" si="314"/>
        <v>Камни мочевой системы; симптомы, относящиеся к мочевой системе</v>
      </c>
      <c r="G1165" s="19">
        <v>168</v>
      </c>
      <c r="H1165" s="19">
        <v>2</v>
      </c>
      <c r="I1165" s="25">
        <f t="shared" si="311"/>
        <v>170</v>
      </c>
      <c r="J1165" s="23">
        <f t="shared" si="315"/>
        <v>0.49</v>
      </c>
      <c r="K1165" s="149">
        <f t="shared" si="316"/>
        <v>0.88</v>
      </c>
      <c r="L1165" s="93">
        <f t="shared" si="317"/>
        <v>7722.3607999999995</v>
      </c>
      <c r="M1165" s="93">
        <f t="shared" si="318"/>
        <v>1297356.6143999998</v>
      </c>
      <c r="N1165" s="93">
        <f t="shared" si="319"/>
        <v>15444.721599999999</v>
      </c>
      <c r="O1165" s="93">
        <f t="shared" si="320"/>
        <v>1312801.3359999999</v>
      </c>
      <c r="P1165" s="23" t="str">
        <f t="shared" si="321"/>
        <v>Урология</v>
      </c>
      <c r="Q1165" s="23">
        <f t="shared" si="322"/>
        <v>1.2</v>
      </c>
      <c r="R1165" s="63" t="s">
        <v>344</v>
      </c>
      <c r="S1165" s="23">
        <f t="shared" si="323"/>
        <v>83.3</v>
      </c>
    </row>
    <row r="1166" spans="2:19" ht="15.75" x14ac:dyDescent="0.25">
      <c r="B1166" s="85">
        <v>150019</v>
      </c>
      <c r="C1166" s="23" t="str">
        <f t="shared" si="312"/>
        <v>ГБУЗ "Дигорская ЦРБ"</v>
      </c>
      <c r="D1166" s="23" t="str">
        <f t="shared" si="313"/>
        <v>КС</v>
      </c>
      <c r="E1166" s="55">
        <v>20171228</v>
      </c>
      <c r="F1166" s="23" t="str">
        <f t="shared" si="314"/>
        <v>Камни мочевой системы; симптомы, относящиеся к мочевой системе</v>
      </c>
      <c r="G1166" s="38">
        <v>72</v>
      </c>
      <c r="H1166" s="38"/>
      <c r="I1166" s="25">
        <f t="shared" si="311"/>
        <v>72</v>
      </c>
      <c r="J1166" s="23">
        <f t="shared" si="315"/>
        <v>0.49</v>
      </c>
      <c r="K1166" s="149">
        <f t="shared" si="316"/>
        <v>0.875</v>
      </c>
      <c r="L1166" s="93">
        <f t="shared" si="317"/>
        <v>7678.4837499999994</v>
      </c>
      <c r="M1166" s="93">
        <f t="shared" si="318"/>
        <v>552850.82999999996</v>
      </c>
      <c r="N1166" s="93">
        <f t="shared" si="319"/>
        <v>0</v>
      </c>
      <c r="O1166" s="93">
        <f t="shared" si="320"/>
        <v>552850.82999999996</v>
      </c>
      <c r="P1166" s="23" t="str">
        <f t="shared" si="321"/>
        <v>Урология</v>
      </c>
      <c r="Q1166" s="23">
        <f t="shared" si="322"/>
        <v>1.2</v>
      </c>
      <c r="R1166" s="63" t="s">
        <v>360</v>
      </c>
      <c r="S1166" s="23">
        <f t="shared" si="323"/>
        <v>35.28</v>
      </c>
    </row>
    <row r="1167" spans="2:19" x14ac:dyDescent="0.25">
      <c r="B1167" s="85">
        <v>150001</v>
      </c>
      <c r="C1167" s="23" t="str">
        <f t="shared" si="312"/>
        <v>ГБУЗ "РКБ"</v>
      </c>
      <c r="D1167" s="23" t="str">
        <f t="shared" si="313"/>
        <v>КС</v>
      </c>
      <c r="E1167" s="55">
        <v>20171228</v>
      </c>
      <c r="F1167" s="23" t="str">
        <f t="shared" si="314"/>
        <v>Камни мочевой системы; симптомы, относящиеся к мочевой системе</v>
      </c>
      <c r="G1167" s="19">
        <v>222</v>
      </c>
      <c r="H1167" s="19">
        <v>63</v>
      </c>
      <c r="I1167" s="25">
        <f t="shared" si="311"/>
        <v>285</v>
      </c>
      <c r="J1167" s="23">
        <f t="shared" si="315"/>
        <v>0.49</v>
      </c>
      <c r="K1167" s="149">
        <f t="shared" si="316"/>
        <v>1</v>
      </c>
      <c r="L1167" s="93">
        <f t="shared" si="317"/>
        <v>8775.41</v>
      </c>
      <c r="M1167" s="93">
        <f t="shared" si="318"/>
        <v>1948141.02</v>
      </c>
      <c r="N1167" s="93">
        <f t="shared" si="319"/>
        <v>552850.82999999996</v>
      </c>
      <c r="O1167" s="93">
        <f t="shared" si="320"/>
        <v>2500991.85</v>
      </c>
      <c r="P1167" s="23" t="str">
        <f t="shared" si="321"/>
        <v>Урология</v>
      </c>
      <c r="Q1167" s="23">
        <f t="shared" si="322"/>
        <v>1.2</v>
      </c>
      <c r="R1167" s="63" t="s">
        <v>344</v>
      </c>
      <c r="S1167" s="23">
        <f t="shared" si="323"/>
        <v>139.65</v>
      </c>
    </row>
    <row r="1168" spans="2:19" ht="18.75" x14ac:dyDescent="0.3">
      <c r="B1168" s="85">
        <v>150002</v>
      </c>
      <c r="C1168" s="23" t="str">
        <f t="shared" si="312"/>
        <v>ГБУЗ "РДКБ"</v>
      </c>
      <c r="D1168" s="23" t="str">
        <f t="shared" si="313"/>
        <v>КС</v>
      </c>
      <c r="E1168" s="55">
        <v>20171228</v>
      </c>
      <c r="F1168" s="23" t="str">
        <f t="shared" si="314"/>
        <v>Камни мочевой системы; симптомы, относящиеся к мочевой системе</v>
      </c>
      <c r="G1168" s="45">
        <v>2</v>
      </c>
      <c r="H1168" s="45"/>
      <c r="I1168" s="25">
        <f t="shared" si="311"/>
        <v>2</v>
      </c>
      <c r="J1168" s="23">
        <f t="shared" si="315"/>
        <v>0.49</v>
      </c>
      <c r="K1168" s="149">
        <f t="shared" si="316"/>
        <v>1</v>
      </c>
      <c r="L1168" s="93">
        <f t="shared" si="317"/>
        <v>8775.41</v>
      </c>
      <c r="M1168" s="93">
        <f t="shared" si="318"/>
        <v>17550.82</v>
      </c>
      <c r="N1168" s="93">
        <f t="shared" si="319"/>
        <v>0</v>
      </c>
      <c r="O1168" s="93">
        <f t="shared" si="320"/>
        <v>17550.82</v>
      </c>
      <c r="P1168" s="23" t="str">
        <f t="shared" si="321"/>
        <v>Урология</v>
      </c>
      <c r="Q1168" s="23">
        <f t="shared" si="322"/>
        <v>1.2</v>
      </c>
      <c r="R1168" s="63" t="s">
        <v>496</v>
      </c>
      <c r="S1168" s="23">
        <f t="shared" si="323"/>
        <v>0.98</v>
      </c>
    </row>
    <row r="1169" spans="2:19" ht="18.75" x14ac:dyDescent="0.3">
      <c r="B1169" s="85">
        <v>150002</v>
      </c>
      <c r="C1169" s="23" t="str">
        <f t="shared" si="312"/>
        <v>ГБУЗ "РДКБ"</v>
      </c>
      <c r="D1169" s="23" t="str">
        <f t="shared" si="313"/>
        <v>КС</v>
      </c>
      <c r="E1169" s="55">
        <v>20171228</v>
      </c>
      <c r="F1169" s="23" t="str">
        <f t="shared" si="314"/>
        <v>Камни мочевой системы; симптомы, относящиеся к мочевой системе</v>
      </c>
      <c r="G1169" s="45">
        <v>3</v>
      </c>
      <c r="H1169" s="45">
        <v>2</v>
      </c>
      <c r="I1169" s="25">
        <f t="shared" si="311"/>
        <v>5</v>
      </c>
      <c r="J1169" s="23">
        <f t="shared" si="315"/>
        <v>0.49</v>
      </c>
      <c r="K1169" s="149">
        <f t="shared" si="316"/>
        <v>1</v>
      </c>
      <c r="L1169" s="93">
        <f t="shared" si="317"/>
        <v>8775.41</v>
      </c>
      <c r="M1169" s="93">
        <f t="shared" si="318"/>
        <v>26326.23</v>
      </c>
      <c r="N1169" s="93">
        <f t="shared" si="319"/>
        <v>17550.82</v>
      </c>
      <c r="O1169" s="93">
        <f t="shared" si="320"/>
        <v>43877.05</v>
      </c>
      <c r="P1169" s="23" t="str">
        <f t="shared" si="321"/>
        <v>Урология</v>
      </c>
      <c r="Q1169" s="23">
        <f t="shared" si="322"/>
        <v>1.2</v>
      </c>
      <c r="R1169" s="63" t="s">
        <v>129</v>
      </c>
      <c r="S1169" s="23">
        <f t="shared" si="323"/>
        <v>2.4500000000000002</v>
      </c>
    </row>
    <row r="1170" spans="2:19" x14ac:dyDescent="0.25">
      <c r="B1170" s="85">
        <v>150010</v>
      </c>
      <c r="C1170" s="23" t="str">
        <f t="shared" si="312"/>
        <v>ГБУЗ "Ирафская ЦРБ"</v>
      </c>
      <c r="D1170" s="23" t="str">
        <f t="shared" si="313"/>
        <v>КС</v>
      </c>
      <c r="E1170" s="62">
        <v>20171228</v>
      </c>
      <c r="F1170" s="23" t="str">
        <f t="shared" si="314"/>
        <v>Камни мочевой системы; симптомы, относящиеся к мочевой системе</v>
      </c>
      <c r="G1170" s="19">
        <v>15</v>
      </c>
      <c r="H1170" s="19">
        <v>1</v>
      </c>
      <c r="I1170" s="25">
        <f t="shared" si="311"/>
        <v>16</v>
      </c>
      <c r="J1170" s="23">
        <f t="shared" si="315"/>
        <v>0.49</v>
      </c>
      <c r="K1170" s="149">
        <f t="shared" si="316"/>
        <v>0.8</v>
      </c>
      <c r="L1170" s="93">
        <f t="shared" si="317"/>
        <v>7020.3280000000004</v>
      </c>
      <c r="M1170" s="93">
        <f t="shared" si="318"/>
        <v>105304.92000000001</v>
      </c>
      <c r="N1170" s="93">
        <f t="shared" si="319"/>
        <v>7020.3280000000004</v>
      </c>
      <c r="O1170" s="93">
        <f t="shared" si="320"/>
        <v>112325.24800000001</v>
      </c>
      <c r="P1170" s="23" t="str">
        <f t="shared" si="321"/>
        <v>Урология</v>
      </c>
      <c r="Q1170" s="23">
        <f t="shared" si="322"/>
        <v>1.2</v>
      </c>
      <c r="R1170" s="63" t="s">
        <v>360</v>
      </c>
      <c r="S1170" s="23">
        <f t="shared" si="323"/>
        <v>7.84</v>
      </c>
    </row>
    <row r="1171" spans="2:19" x14ac:dyDescent="0.25">
      <c r="B1171" s="14">
        <v>150007</v>
      </c>
      <c r="C1171" s="23" t="str">
        <f t="shared" si="312"/>
        <v>ГБУЗ "Алагирская ЦРБ"</v>
      </c>
      <c r="D1171" s="23" t="str">
        <f t="shared" si="313"/>
        <v>КС</v>
      </c>
      <c r="E1171" s="62">
        <v>20171228</v>
      </c>
      <c r="F1171" s="23" t="str">
        <f t="shared" si="314"/>
        <v>Камни мочевой системы; симптомы, относящиеся к мочевой системе</v>
      </c>
      <c r="G1171" s="19">
        <v>40</v>
      </c>
      <c r="H1171" s="19">
        <v>5</v>
      </c>
      <c r="I1171" s="25">
        <f t="shared" si="311"/>
        <v>45</v>
      </c>
      <c r="J1171" s="23">
        <f t="shared" si="315"/>
        <v>0.49</v>
      </c>
      <c r="K1171" s="149">
        <f t="shared" si="316"/>
        <v>0.875</v>
      </c>
      <c r="L1171" s="93">
        <f t="shared" si="317"/>
        <v>7678.4837499999994</v>
      </c>
      <c r="M1171" s="93">
        <f t="shared" si="318"/>
        <v>307139.34999999998</v>
      </c>
      <c r="N1171" s="93">
        <f t="shared" si="319"/>
        <v>38392.418749999997</v>
      </c>
      <c r="O1171" s="93">
        <f t="shared" si="320"/>
        <v>345531.76874999999</v>
      </c>
      <c r="P1171" s="23" t="str">
        <f t="shared" si="321"/>
        <v>Урология</v>
      </c>
      <c r="Q1171" s="23">
        <f t="shared" si="322"/>
        <v>1.2</v>
      </c>
      <c r="R1171" s="63" t="s">
        <v>360</v>
      </c>
      <c r="S1171" s="23">
        <f t="shared" si="323"/>
        <v>22.05</v>
      </c>
    </row>
    <row r="1172" spans="2:19" x14ac:dyDescent="0.25">
      <c r="B1172" s="14">
        <v>150014</v>
      </c>
      <c r="C1172" s="23" t="str">
        <f t="shared" si="312"/>
        <v>ГБУЗ "Правобережная ЦРКБ"</v>
      </c>
      <c r="D1172" s="23" t="str">
        <f t="shared" si="313"/>
        <v>КС</v>
      </c>
      <c r="E1172" s="62">
        <v>20171228</v>
      </c>
      <c r="F1172" s="23" t="str">
        <f t="shared" si="314"/>
        <v>Камни мочевой системы; симптомы, относящиеся к мочевой системе</v>
      </c>
      <c r="G1172" s="19">
        <v>29</v>
      </c>
      <c r="H1172" s="19">
        <v>1</v>
      </c>
      <c r="I1172" s="25">
        <f t="shared" si="311"/>
        <v>30</v>
      </c>
      <c r="J1172" s="23">
        <f t="shared" si="315"/>
        <v>0.49</v>
      </c>
      <c r="K1172" s="149">
        <f t="shared" si="316"/>
        <v>0.95099999999999996</v>
      </c>
      <c r="L1172" s="93">
        <f t="shared" si="317"/>
        <v>8345.4149099999995</v>
      </c>
      <c r="M1172" s="93">
        <f t="shared" si="318"/>
        <v>242017.03238999998</v>
      </c>
      <c r="N1172" s="93">
        <f t="shared" si="319"/>
        <v>8345.4149099999995</v>
      </c>
      <c r="O1172" s="93">
        <f t="shared" si="320"/>
        <v>250362.44729999997</v>
      </c>
      <c r="P1172" s="23" t="str">
        <f t="shared" si="321"/>
        <v>Урология</v>
      </c>
      <c r="Q1172" s="23">
        <f t="shared" si="322"/>
        <v>1.2</v>
      </c>
      <c r="R1172" s="63" t="s">
        <v>360</v>
      </c>
      <c r="S1172" s="23">
        <f t="shared" si="323"/>
        <v>14.7</v>
      </c>
    </row>
    <row r="1173" spans="2:19" x14ac:dyDescent="0.25">
      <c r="B1173" s="85">
        <v>150113</v>
      </c>
      <c r="C1173" s="23" t="str">
        <f t="shared" si="312"/>
        <v>ФГКУ "412 ВГ" Минобороны России"</v>
      </c>
      <c r="D1173" s="23" t="str">
        <f t="shared" si="313"/>
        <v>КС</v>
      </c>
      <c r="E1173" s="55">
        <v>20171229</v>
      </c>
      <c r="F1173" s="23" t="str">
        <f t="shared" si="314"/>
        <v>Доброкачественные новообразования, новообразования in situ, неопределенного и неизвестного характера мочевых органов и мужских половых органов</v>
      </c>
      <c r="G1173" s="19">
        <v>1</v>
      </c>
      <c r="H1173" s="19">
        <v>0</v>
      </c>
      <c r="I1173" s="25">
        <f t="shared" si="311"/>
        <v>1</v>
      </c>
      <c r="J1173" s="23">
        <f t="shared" si="315"/>
        <v>0.64</v>
      </c>
      <c r="K1173" s="149">
        <f t="shared" si="316"/>
        <v>0.7</v>
      </c>
      <c r="L1173" s="93">
        <f t="shared" si="317"/>
        <v>8023.2319999999991</v>
      </c>
      <c r="M1173" s="93">
        <f t="shared" si="318"/>
        <v>8023.2319999999991</v>
      </c>
      <c r="N1173" s="93">
        <f t="shared" si="319"/>
        <v>0</v>
      </c>
      <c r="O1173" s="93">
        <f t="shared" si="320"/>
        <v>8023.2319999999991</v>
      </c>
      <c r="P1173" s="23" t="str">
        <f t="shared" si="321"/>
        <v>Урология</v>
      </c>
      <c r="Q1173" s="23">
        <f t="shared" si="322"/>
        <v>1.2</v>
      </c>
      <c r="R1173" s="63" t="s">
        <v>344</v>
      </c>
      <c r="S1173" s="23">
        <f t="shared" si="323"/>
        <v>0.64</v>
      </c>
    </row>
    <row r="1174" spans="2:19" x14ac:dyDescent="0.25">
      <c r="B1174" s="85">
        <v>150001</v>
      </c>
      <c r="C1174" s="23" t="str">
        <f t="shared" si="312"/>
        <v>ГБУЗ "РКБ"</v>
      </c>
      <c r="D1174" s="23" t="str">
        <f t="shared" si="313"/>
        <v>КС</v>
      </c>
      <c r="E1174" s="55">
        <v>20171229</v>
      </c>
      <c r="F1174" s="23" t="str">
        <f t="shared" si="314"/>
        <v>Доброкачественные новообразования, новообразования in situ, неопределенного и неизвестного характера мочевых органов и мужских половых органов</v>
      </c>
      <c r="G1174" s="19">
        <v>1</v>
      </c>
      <c r="H1174" s="19">
        <v>1</v>
      </c>
      <c r="I1174" s="25">
        <f t="shared" ref="I1174:I1233" si="324">G1174+H1174</f>
        <v>2</v>
      </c>
      <c r="J1174" s="23">
        <f t="shared" si="315"/>
        <v>0.64</v>
      </c>
      <c r="K1174" s="149">
        <f t="shared" si="316"/>
        <v>1</v>
      </c>
      <c r="L1174" s="93">
        <f t="shared" si="317"/>
        <v>11461.76</v>
      </c>
      <c r="M1174" s="93">
        <f t="shared" si="318"/>
        <v>11461.76</v>
      </c>
      <c r="N1174" s="93">
        <f t="shared" si="319"/>
        <v>11461.76</v>
      </c>
      <c r="O1174" s="93">
        <f t="shared" si="320"/>
        <v>22923.52</v>
      </c>
      <c r="P1174" s="23" t="str">
        <f t="shared" si="321"/>
        <v>Урология</v>
      </c>
      <c r="Q1174" s="23">
        <f t="shared" si="322"/>
        <v>1.2</v>
      </c>
      <c r="R1174" s="63" t="s">
        <v>344</v>
      </c>
      <c r="S1174" s="23">
        <f t="shared" si="323"/>
        <v>1.28</v>
      </c>
    </row>
    <row r="1175" spans="2:19" x14ac:dyDescent="0.25">
      <c r="B1175" s="85">
        <v>150113</v>
      </c>
      <c r="C1175" s="23" t="str">
        <f t="shared" si="312"/>
        <v>ФГКУ "412 ВГ" Минобороны России"</v>
      </c>
      <c r="D1175" s="23" t="str">
        <f t="shared" si="313"/>
        <v>КС</v>
      </c>
      <c r="E1175" s="55">
        <v>20171230</v>
      </c>
      <c r="F1175" s="23" t="str">
        <f t="shared" si="314"/>
        <v>Болезни предстательной железы</v>
      </c>
      <c r="G1175" s="19">
        <v>1</v>
      </c>
      <c r="H1175" s="19">
        <v>1</v>
      </c>
      <c r="I1175" s="25">
        <f t="shared" si="324"/>
        <v>2</v>
      </c>
      <c r="J1175" s="23">
        <f t="shared" si="315"/>
        <v>0.73</v>
      </c>
      <c r="K1175" s="149">
        <f t="shared" si="316"/>
        <v>1</v>
      </c>
      <c r="L1175" s="93">
        <f t="shared" si="317"/>
        <v>13073.57</v>
      </c>
      <c r="M1175" s="93">
        <f t="shared" si="318"/>
        <v>13073.57</v>
      </c>
      <c r="N1175" s="93">
        <f t="shared" si="319"/>
        <v>13073.57</v>
      </c>
      <c r="O1175" s="93">
        <f t="shared" si="320"/>
        <v>26147.14</v>
      </c>
      <c r="P1175" s="23" t="str">
        <f t="shared" si="321"/>
        <v>Урология</v>
      </c>
      <c r="Q1175" s="23">
        <f t="shared" si="322"/>
        <v>1.2</v>
      </c>
      <c r="R1175" s="63" t="s">
        <v>344</v>
      </c>
      <c r="S1175" s="23">
        <f t="shared" si="323"/>
        <v>1.46</v>
      </c>
    </row>
    <row r="1176" spans="2:19" x14ac:dyDescent="0.25">
      <c r="B1176" s="85">
        <v>150009</v>
      </c>
      <c r="C1176" s="23" t="str">
        <f t="shared" si="312"/>
        <v>ГБУЗ "Ардонская ЦРБ"</v>
      </c>
      <c r="D1176" s="23" t="str">
        <f t="shared" si="313"/>
        <v>КС</v>
      </c>
      <c r="E1176" s="55">
        <v>20171230</v>
      </c>
      <c r="F1176" s="23" t="str">
        <f t="shared" si="314"/>
        <v>Болезни предстательной железы</v>
      </c>
      <c r="G1176" s="19">
        <v>20</v>
      </c>
      <c r="H1176" s="19"/>
      <c r="I1176" s="25">
        <f t="shared" si="324"/>
        <v>20</v>
      </c>
      <c r="J1176" s="23">
        <f t="shared" si="315"/>
        <v>0.73</v>
      </c>
      <c r="K1176" s="149">
        <f t="shared" si="316"/>
        <v>1</v>
      </c>
      <c r="L1176" s="93">
        <f t="shared" si="317"/>
        <v>13073.57</v>
      </c>
      <c r="M1176" s="93">
        <f t="shared" si="318"/>
        <v>261471.4</v>
      </c>
      <c r="N1176" s="93">
        <f t="shared" si="319"/>
        <v>0</v>
      </c>
      <c r="O1176" s="93">
        <f t="shared" si="320"/>
        <v>261471.4</v>
      </c>
      <c r="P1176" s="23" t="str">
        <f t="shared" si="321"/>
        <v>Урология</v>
      </c>
      <c r="Q1176" s="23">
        <f t="shared" si="322"/>
        <v>1.2</v>
      </c>
      <c r="R1176" s="63" t="s">
        <v>360</v>
      </c>
      <c r="S1176" s="23">
        <f t="shared" si="323"/>
        <v>14.6</v>
      </c>
    </row>
    <row r="1177" spans="2:19" x14ac:dyDescent="0.25">
      <c r="B1177" s="85">
        <v>150112</v>
      </c>
      <c r="C1177" s="23" t="str">
        <f t="shared" si="312"/>
        <v>ГБУЗ "Моздокская ЦРБ"</v>
      </c>
      <c r="D1177" s="23" t="str">
        <f t="shared" si="313"/>
        <v>КС</v>
      </c>
      <c r="E1177" s="55">
        <v>20171230</v>
      </c>
      <c r="F1177" s="23" t="str">
        <f t="shared" si="314"/>
        <v>Болезни предстательной железы</v>
      </c>
      <c r="G1177" s="19">
        <v>35</v>
      </c>
      <c r="H1177" s="19"/>
      <c r="I1177" s="25">
        <f t="shared" si="324"/>
        <v>35</v>
      </c>
      <c r="J1177" s="23">
        <f t="shared" si="315"/>
        <v>0.73</v>
      </c>
      <c r="K1177" s="149">
        <f t="shared" si="316"/>
        <v>1</v>
      </c>
      <c r="L1177" s="93">
        <f t="shared" si="317"/>
        <v>13073.57</v>
      </c>
      <c r="M1177" s="93">
        <f t="shared" si="318"/>
        <v>457574.95</v>
      </c>
      <c r="N1177" s="93">
        <f t="shared" si="319"/>
        <v>0</v>
      </c>
      <c r="O1177" s="93">
        <f t="shared" si="320"/>
        <v>457574.95</v>
      </c>
      <c r="P1177" s="23" t="str">
        <f t="shared" si="321"/>
        <v>Урология</v>
      </c>
      <c r="Q1177" s="23">
        <f t="shared" si="322"/>
        <v>1.2</v>
      </c>
      <c r="R1177" s="63" t="s">
        <v>344</v>
      </c>
      <c r="S1177" s="23">
        <f t="shared" si="323"/>
        <v>25.55</v>
      </c>
    </row>
    <row r="1178" spans="2:19" ht="15.75" x14ac:dyDescent="0.25">
      <c r="B1178" s="85">
        <v>150019</v>
      </c>
      <c r="C1178" s="23" t="str">
        <f t="shared" si="312"/>
        <v>ГБУЗ "Дигорская ЦРБ"</v>
      </c>
      <c r="D1178" s="23" t="str">
        <f t="shared" si="313"/>
        <v>КС</v>
      </c>
      <c r="E1178" s="55">
        <v>20171230</v>
      </c>
      <c r="F1178" s="23" t="str">
        <f t="shared" si="314"/>
        <v>Болезни предстательной железы</v>
      </c>
      <c r="G1178" s="38">
        <v>6</v>
      </c>
      <c r="H1178" s="38">
        <v>1</v>
      </c>
      <c r="I1178" s="25">
        <f t="shared" si="324"/>
        <v>7</v>
      </c>
      <c r="J1178" s="23">
        <f t="shared" si="315"/>
        <v>0.73</v>
      </c>
      <c r="K1178" s="149">
        <f t="shared" si="316"/>
        <v>1</v>
      </c>
      <c r="L1178" s="93">
        <f t="shared" si="317"/>
        <v>13073.57</v>
      </c>
      <c r="M1178" s="93">
        <f t="shared" si="318"/>
        <v>78441.42</v>
      </c>
      <c r="N1178" s="93">
        <f t="shared" si="319"/>
        <v>13073.57</v>
      </c>
      <c r="O1178" s="93">
        <f t="shared" si="320"/>
        <v>91514.989999999991</v>
      </c>
      <c r="P1178" s="23" t="str">
        <f t="shared" si="321"/>
        <v>Урология</v>
      </c>
      <c r="Q1178" s="23">
        <f t="shared" si="322"/>
        <v>1.2</v>
      </c>
      <c r="R1178" s="63" t="s">
        <v>360</v>
      </c>
      <c r="S1178" s="23">
        <f t="shared" si="323"/>
        <v>5.1099999999999994</v>
      </c>
    </row>
    <row r="1179" spans="2:19" x14ac:dyDescent="0.25">
      <c r="B1179" s="85">
        <v>150001</v>
      </c>
      <c r="C1179" s="23" t="str">
        <f t="shared" si="312"/>
        <v>ГБУЗ "РКБ"</v>
      </c>
      <c r="D1179" s="23" t="str">
        <f t="shared" si="313"/>
        <v>КС</v>
      </c>
      <c r="E1179" s="55">
        <v>20171230</v>
      </c>
      <c r="F1179" s="23" t="str">
        <f t="shared" si="314"/>
        <v>Болезни предстательной железы</v>
      </c>
      <c r="G1179" s="19">
        <v>66</v>
      </c>
      <c r="H1179" s="19">
        <v>19</v>
      </c>
      <c r="I1179" s="25">
        <f t="shared" si="324"/>
        <v>85</v>
      </c>
      <c r="J1179" s="23">
        <f t="shared" si="315"/>
        <v>0.73</v>
      </c>
      <c r="K1179" s="149">
        <f t="shared" si="316"/>
        <v>1</v>
      </c>
      <c r="L1179" s="93">
        <f t="shared" si="317"/>
        <v>13073.57</v>
      </c>
      <c r="M1179" s="93">
        <f t="shared" si="318"/>
        <v>862855.62</v>
      </c>
      <c r="N1179" s="93">
        <f t="shared" si="319"/>
        <v>248397.83</v>
      </c>
      <c r="O1179" s="93">
        <f t="shared" si="320"/>
        <v>1111253.45</v>
      </c>
      <c r="P1179" s="23" t="str">
        <f t="shared" si="321"/>
        <v>Урология</v>
      </c>
      <c r="Q1179" s="23">
        <f t="shared" si="322"/>
        <v>1.2</v>
      </c>
      <c r="R1179" s="63" t="s">
        <v>344</v>
      </c>
      <c r="S1179" s="23">
        <f t="shared" si="323"/>
        <v>62.05</v>
      </c>
    </row>
    <row r="1180" spans="2:19" ht="18.75" x14ac:dyDescent="0.3">
      <c r="B1180" s="85">
        <v>150002</v>
      </c>
      <c r="C1180" s="23" t="str">
        <f t="shared" si="312"/>
        <v>ГБУЗ "РДКБ"</v>
      </c>
      <c r="D1180" s="23" t="str">
        <f t="shared" si="313"/>
        <v>КС</v>
      </c>
      <c r="E1180" s="55">
        <v>20171230</v>
      </c>
      <c r="F1180" s="23" t="str">
        <f t="shared" si="314"/>
        <v>Болезни предстательной железы</v>
      </c>
      <c r="G1180" s="45">
        <v>4</v>
      </c>
      <c r="H1180" s="45">
        <v>1</v>
      </c>
      <c r="I1180" s="25">
        <f t="shared" si="324"/>
        <v>5</v>
      </c>
      <c r="J1180" s="23">
        <f t="shared" si="315"/>
        <v>0.73</v>
      </c>
      <c r="K1180" s="149">
        <f t="shared" si="316"/>
        <v>1</v>
      </c>
      <c r="L1180" s="93">
        <f t="shared" si="317"/>
        <v>13073.57</v>
      </c>
      <c r="M1180" s="93">
        <f t="shared" si="318"/>
        <v>52294.28</v>
      </c>
      <c r="N1180" s="93">
        <f t="shared" si="319"/>
        <v>13073.57</v>
      </c>
      <c r="O1180" s="93">
        <f t="shared" si="320"/>
        <v>65367.85</v>
      </c>
      <c r="P1180" s="23" t="str">
        <f t="shared" si="321"/>
        <v>Урология</v>
      </c>
      <c r="Q1180" s="23">
        <f t="shared" si="322"/>
        <v>1.2</v>
      </c>
      <c r="R1180" s="63" t="s">
        <v>129</v>
      </c>
      <c r="S1180" s="23">
        <f t="shared" si="323"/>
        <v>3.65</v>
      </c>
    </row>
    <row r="1181" spans="2:19" x14ac:dyDescent="0.25">
      <c r="B1181" s="85">
        <v>150072</v>
      </c>
      <c r="C1181" s="23" t="str">
        <f t="shared" si="312"/>
        <v>ФГБУ "СКММ центр МЗ РФ" (Беслан)</v>
      </c>
      <c r="D1181" s="23" t="str">
        <f t="shared" si="313"/>
        <v>КС</v>
      </c>
      <c r="E1181" s="61">
        <v>20171230</v>
      </c>
      <c r="F1181" s="23" t="str">
        <f t="shared" si="314"/>
        <v>Болезни предстательной железы</v>
      </c>
      <c r="G1181" s="51">
        <v>4</v>
      </c>
      <c r="H1181" s="51">
        <v>1</v>
      </c>
      <c r="I1181" s="25">
        <f t="shared" si="324"/>
        <v>5</v>
      </c>
      <c r="J1181" s="23">
        <f t="shared" si="315"/>
        <v>0.73</v>
      </c>
      <c r="K1181" s="149">
        <f t="shared" si="316"/>
        <v>1</v>
      </c>
      <c r="L1181" s="93">
        <f t="shared" si="317"/>
        <v>13073.57</v>
      </c>
      <c r="M1181" s="93">
        <f t="shared" si="318"/>
        <v>52294.28</v>
      </c>
      <c r="N1181" s="93">
        <f t="shared" si="319"/>
        <v>13073.57</v>
      </c>
      <c r="O1181" s="93">
        <f t="shared" si="320"/>
        <v>65367.85</v>
      </c>
      <c r="P1181" s="23" t="str">
        <f t="shared" si="321"/>
        <v>Урология</v>
      </c>
      <c r="Q1181" s="23">
        <f t="shared" si="322"/>
        <v>1.2</v>
      </c>
      <c r="R1181" s="63" t="s">
        <v>344</v>
      </c>
      <c r="S1181" s="23">
        <f t="shared" si="323"/>
        <v>3.65</v>
      </c>
    </row>
    <row r="1182" spans="2:19" x14ac:dyDescent="0.25">
      <c r="B1182" s="85">
        <v>150010</v>
      </c>
      <c r="C1182" s="23" t="str">
        <f t="shared" si="312"/>
        <v>ГБУЗ "Ирафская ЦРБ"</v>
      </c>
      <c r="D1182" s="23" t="str">
        <f t="shared" si="313"/>
        <v>КС</v>
      </c>
      <c r="E1182" s="62">
        <v>20171230</v>
      </c>
      <c r="F1182" s="23" t="str">
        <f t="shared" si="314"/>
        <v>Болезни предстательной железы</v>
      </c>
      <c r="G1182" s="19">
        <v>10</v>
      </c>
      <c r="H1182" s="19">
        <v>1</v>
      </c>
      <c r="I1182" s="25">
        <f t="shared" si="324"/>
        <v>11</v>
      </c>
      <c r="J1182" s="23">
        <f t="shared" si="315"/>
        <v>0.73</v>
      </c>
      <c r="K1182" s="149">
        <f t="shared" si="316"/>
        <v>1</v>
      </c>
      <c r="L1182" s="93">
        <f t="shared" si="317"/>
        <v>13073.57</v>
      </c>
      <c r="M1182" s="93">
        <f t="shared" si="318"/>
        <v>130735.7</v>
      </c>
      <c r="N1182" s="93">
        <f t="shared" si="319"/>
        <v>13073.57</v>
      </c>
      <c r="O1182" s="93">
        <f t="shared" si="320"/>
        <v>143809.26999999999</v>
      </c>
      <c r="P1182" s="23" t="str">
        <f t="shared" si="321"/>
        <v>Урология</v>
      </c>
      <c r="Q1182" s="23">
        <f t="shared" si="322"/>
        <v>1.2</v>
      </c>
      <c r="R1182" s="63" t="s">
        <v>360</v>
      </c>
      <c r="S1182" s="23">
        <f t="shared" si="323"/>
        <v>8.0299999999999994</v>
      </c>
    </row>
    <row r="1183" spans="2:19" x14ac:dyDescent="0.25">
      <c r="B1183" s="14">
        <v>150007</v>
      </c>
      <c r="C1183" s="23" t="str">
        <f t="shared" si="312"/>
        <v>ГБУЗ "Алагирская ЦРБ"</v>
      </c>
      <c r="D1183" s="23" t="str">
        <f t="shared" si="313"/>
        <v>КС</v>
      </c>
      <c r="E1183" s="62">
        <v>20171230</v>
      </c>
      <c r="F1183" s="23" t="str">
        <f t="shared" si="314"/>
        <v>Болезни предстательной железы</v>
      </c>
      <c r="G1183" s="19">
        <v>8</v>
      </c>
      <c r="H1183" s="19">
        <v>2</v>
      </c>
      <c r="I1183" s="25">
        <f t="shared" si="324"/>
        <v>10</v>
      </c>
      <c r="J1183" s="23">
        <f t="shared" si="315"/>
        <v>0.73</v>
      </c>
      <c r="K1183" s="149">
        <f t="shared" si="316"/>
        <v>1</v>
      </c>
      <c r="L1183" s="93">
        <f t="shared" si="317"/>
        <v>13073.57</v>
      </c>
      <c r="M1183" s="93">
        <f t="shared" si="318"/>
        <v>104588.56</v>
      </c>
      <c r="N1183" s="93">
        <f t="shared" si="319"/>
        <v>26147.14</v>
      </c>
      <c r="O1183" s="93">
        <f t="shared" si="320"/>
        <v>130735.7</v>
      </c>
      <c r="P1183" s="23" t="str">
        <f t="shared" si="321"/>
        <v>Урология</v>
      </c>
      <c r="Q1183" s="23">
        <f t="shared" si="322"/>
        <v>1.2</v>
      </c>
      <c r="R1183" s="63" t="s">
        <v>360</v>
      </c>
      <c r="S1183" s="23">
        <f t="shared" si="323"/>
        <v>7.3</v>
      </c>
    </row>
    <row r="1184" spans="2:19" x14ac:dyDescent="0.25">
      <c r="B1184" s="14">
        <v>150014</v>
      </c>
      <c r="C1184" s="23" t="str">
        <f t="shared" si="312"/>
        <v>ГБУЗ "Правобережная ЦРКБ"</v>
      </c>
      <c r="D1184" s="23" t="str">
        <f t="shared" si="313"/>
        <v>КС</v>
      </c>
      <c r="E1184" s="62">
        <v>20171230</v>
      </c>
      <c r="F1184" s="23" t="str">
        <f t="shared" si="314"/>
        <v>Болезни предстательной железы</v>
      </c>
      <c r="G1184" s="19">
        <v>29</v>
      </c>
      <c r="H1184" s="19">
        <v>1</v>
      </c>
      <c r="I1184" s="25">
        <f t="shared" si="324"/>
        <v>30</v>
      </c>
      <c r="J1184" s="23">
        <f t="shared" si="315"/>
        <v>0.73</v>
      </c>
      <c r="K1184" s="149">
        <f t="shared" si="316"/>
        <v>1</v>
      </c>
      <c r="L1184" s="93">
        <f t="shared" si="317"/>
        <v>13073.57</v>
      </c>
      <c r="M1184" s="93">
        <f t="shared" si="318"/>
        <v>379133.52999999997</v>
      </c>
      <c r="N1184" s="93">
        <f t="shared" si="319"/>
        <v>13073.57</v>
      </c>
      <c r="O1184" s="93">
        <f t="shared" si="320"/>
        <v>392207.1</v>
      </c>
      <c r="P1184" s="23" t="str">
        <f t="shared" si="321"/>
        <v>Урология</v>
      </c>
      <c r="Q1184" s="23">
        <f t="shared" si="322"/>
        <v>1.2</v>
      </c>
      <c r="R1184" s="63" t="s">
        <v>360</v>
      </c>
      <c r="S1184" s="23">
        <f t="shared" si="323"/>
        <v>21.9</v>
      </c>
    </row>
    <row r="1185" spans="2:19" x14ac:dyDescent="0.25">
      <c r="B1185" s="85">
        <v>150009</v>
      </c>
      <c r="C1185" s="23" t="str">
        <f t="shared" si="312"/>
        <v>ГБУЗ "Ардонская ЦРБ"</v>
      </c>
      <c r="D1185" s="23" t="str">
        <f t="shared" si="313"/>
        <v>КС</v>
      </c>
      <c r="E1185" s="55">
        <v>20171231</v>
      </c>
      <c r="F1185" s="23" t="str">
        <f t="shared" si="314"/>
        <v>Другие болезни, врожденные аномалии, повреждения мочевой системы и мужских половых органов</v>
      </c>
      <c r="G1185" s="19">
        <v>20</v>
      </c>
      <c r="H1185" s="19"/>
      <c r="I1185" s="25">
        <f t="shared" si="324"/>
        <v>20</v>
      </c>
      <c r="J1185" s="23">
        <f t="shared" si="315"/>
        <v>0.67</v>
      </c>
      <c r="K1185" s="149">
        <f t="shared" si="316"/>
        <v>0.95099999999999996</v>
      </c>
      <c r="L1185" s="93">
        <f t="shared" si="317"/>
        <v>11411.07753</v>
      </c>
      <c r="M1185" s="93">
        <f t="shared" si="318"/>
        <v>228221.55060000002</v>
      </c>
      <c r="N1185" s="93">
        <f t="shared" si="319"/>
        <v>0</v>
      </c>
      <c r="O1185" s="93">
        <f t="shared" si="320"/>
        <v>228221.55060000002</v>
      </c>
      <c r="P1185" s="23" t="str">
        <f t="shared" si="321"/>
        <v>Урология</v>
      </c>
      <c r="Q1185" s="23">
        <f t="shared" si="322"/>
        <v>1.2</v>
      </c>
      <c r="R1185" s="63" t="s">
        <v>360</v>
      </c>
      <c r="S1185" s="23">
        <f t="shared" si="323"/>
        <v>13.4</v>
      </c>
    </row>
    <row r="1186" spans="2:19" x14ac:dyDescent="0.25">
      <c r="B1186" s="85">
        <v>150112</v>
      </c>
      <c r="C1186" s="23" t="str">
        <f t="shared" si="312"/>
        <v>ГБУЗ "Моздокская ЦРБ"</v>
      </c>
      <c r="D1186" s="23" t="str">
        <f t="shared" si="313"/>
        <v>КС</v>
      </c>
      <c r="E1186" s="55">
        <v>20171231</v>
      </c>
      <c r="F1186" s="23" t="str">
        <f t="shared" si="314"/>
        <v>Другие болезни, врожденные аномалии, повреждения мочевой системы и мужских половых органов</v>
      </c>
      <c r="G1186" s="19">
        <v>20</v>
      </c>
      <c r="H1186" s="19"/>
      <c r="I1186" s="25">
        <f t="shared" si="324"/>
        <v>20</v>
      </c>
      <c r="J1186" s="23">
        <f t="shared" si="315"/>
        <v>0.67</v>
      </c>
      <c r="K1186" s="149">
        <f t="shared" si="316"/>
        <v>0.88</v>
      </c>
      <c r="L1186" s="93">
        <f t="shared" si="317"/>
        <v>10559.1464</v>
      </c>
      <c r="M1186" s="93">
        <f t="shared" si="318"/>
        <v>211182.92799999999</v>
      </c>
      <c r="N1186" s="93">
        <f t="shared" si="319"/>
        <v>0</v>
      </c>
      <c r="O1186" s="93">
        <f t="shared" si="320"/>
        <v>211182.92799999999</v>
      </c>
      <c r="P1186" s="23" t="str">
        <f t="shared" si="321"/>
        <v>Урология</v>
      </c>
      <c r="Q1186" s="23">
        <f t="shared" si="322"/>
        <v>1.2</v>
      </c>
      <c r="R1186" s="63" t="s">
        <v>344</v>
      </c>
      <c r="S1186" s="23">
        <f t="shared" si="323"/>
        <v>13.4</v>
      </c>
    </row>
    <row r="1187" spans="2:19" ht="15.75" x14ac:dyDescent="0.25">
      <c r="B1187" s="85">
        <v>150019</v>
      </c>
      <c r="C1187" s="23" t="str">
        <f t="shared" si="312"/>
        <v>ГБУЗ "Дигорская ЦРБ"</v>
      </c>
      <c r="D1187" s="23" t="str">
        <f t="shared" si="313"/>
        <v>КС</v>
      </c>
      <c r="E1187" s="55">
        <v>20171231</v>
      </c>
      <c r="F1187" s="23" t="str">
        <f t="shared" si="314"/>
        <v>Другие болезни, врожденные аномалии, повреждения мочевой системы и мужских половых органов</v>
      </c>
      <c r="G1187" s="38">
        <v>4</v>
      </c>
      <c r="H1187" s="38"/>
      <c r="I1187" s="25">
        <f t="shared" si="324"/>
        <v>4</v>
      </c>
      <c r="J1187" s="23">
        <f t="shared" si="315"/>
        <v>0.67</v>
      </c>
      <c r="K1187" s="149">
        <f t="shared" si="316"/>
        <v>0.875</v>
      </c>
      <c r="L1187" s="93">
        <f t="shared" si="317"/>
        <v>10499.151250000001</v>
      </c>
      <c r="M1187" s="93">
        <f t="shared" si="318"/>
        <v>41996.605000000003</v>
      </c>
      <c r="N1187" s="93">
        <f t="shared" si="319"/>
        <v>0</v>
      </c>
      <c r="O1187" s="93">
        <f t="shared" si="320"/>
        <v>41996.605000000003</v>
      </c>
      <c r="P1187" s="23" t="str">
        <f t="shared" si="321"/>
        <v>Урология</v>
      </c>
      <c r="Q1187" s="23">
        <f t="shared" si="322"/>
        <v>1.2</v>
      </c>
      <c r="R1187" s="63" t="s">
        <v>360</v>
      </c>
      <c r="S1187" s="23">
        <f t="shared" si="323"/>
        <v>2.68</v>
      </c>
    </row>
    <row r="1188" spans="2:19" x14ac:dyDescent="0.25">
      <c r="B1188" s="85">
        <v>150001</v>
      </c>
      <c r="C1188" s="23" t="str">
        <f t="shared" si="312"/>
        <v>ГБУЗ "РКБ"</v>
      </c>
      <c r="D1188" s="23" t="str">
        <f t="shared" si="313"/>
        <v>КС</v>
      </c>
      <c r="E1188" s="55">
        <v>20171231</v>
      </c>
      <c r="F1188" s="23" t="str">
        <f t="shared" si="314"/>
        <v>Другие болезни, врожденные аномалии, повреждения мочевой системы и мужских половых органов</v>
      </c>
      <c r="G1188" s="19">
        <v>4</v>
      </c>
      <c r="H1188" s="19">
        <v>1</v>
      </c>
      <c r="I1188" s="25">
        <f t="shared" si="324"/>
        <v>5</v>
      </c>
      <c r="J1188" s="23">
        <f t="shared" si="315"/>
        <v>0.67</v>
      </c>
      <c r="K1188" s="149">
        <f t="shared" si="316"/>
        <v>1</v>
      </c>
      <c r="L1188" s="93">
        <f t="shared" si="317"/>
        <v>11999.03</v>
      </c>
      <c r="M1188" s="93">
        <f t="shared" si="318"/>
        <v>47996.12</v>
      </c>
      <c r="N1188" s="93">
        <f t="shared" si="319"/>
        <v>11999.03</v>
      </c>
      <c r="O1188" s="93">
        <f t="shared" si="320"/>
        <v>59995.15</v>
      </c>
      <c r="P1188" s="23" t="str">
        <f t="shared" si="321"/>
        <v>Урология</v>
      </c>
      <c r="Q1188" s="23">
        <f t="shared" si="322"/>
        <v>1.2</v>
      </c>
      <c r="R1188" s="63" t="s">
        <v>496</v>
      </c>
      <c r="S1188" s="23">
        <f t="shared" si="323"/>
        <v>3.35</v>
      </c>
    </row>
    <row r="1189" spans="2:19" x14ac:dyDescent="0.25">
      <c r="B1189" s="85">
        <v>150001</v>
      </c>
      <c r="C1189" s="23" t="str">
        <f t="shared" si="312"/>
        <v>ГБУЗ "РКБ"</v>
      </c>
      <c r="D1189" s="23" t="str">
        <f t="shared" si="313"/>
        <v>КС</v>
      </c>
      <c r="E1189" s="55">
        <v>20171231</v>
      </c>
      <c r="F1189" s="23" t="str">
        <f t="shared" si="314"/>
        <v>Другие болезни, врожденные аномалии, повреждения мочевой системы и мужских половых органов</v>
      </c>
      <c r="G1189" s="19">
        <v>23</v>
      </c>
      <c r="H1189" s="19">
        <v>7</v>
      </c>
      <c r="I1189" s="25">
        <f t="shared" si="324"/>
        <v>30</v>
      </c>
      <c r="J1189" s="23">
        <f t="shared" si="315"/>
        <v>0.67</v>
      </c>
      <c r="K1189" s="149">
        <f t="shared" si="316"/>
        <v>1</v>
      </c>
      <c r="L1189" s="93">
        <f t="shared" si="317"/>
        <v>11999.03</v>
      </c>
      <c r="M1189" s="93">
        <f t="shared" si="318"/>
        <v>275977.69</v>
      </c>
      <c r="N1189" s="93">
        <f t="shared" si="319"/>
        <v>83993.21</v>
      </c>
      <c r="O1189" s="93">
        <f t="shared" si="320"/>
        <v>359970.9</v>
      </c>
      <c r="P1189" s="23" t="str">
        <f t="shared" si="321"/>
        <v>Урология</v>
      </c>
      <c r="Q1189" s="23">
        <f t="shared" si="322"/>
        <v>1.2</v>
      </c>
      <c r="R1189" s="63" t="s">
        <v>344</v>
      </c>
      <c r="S1189" s="23">
        <f t="shared" si="323"/>
        <v>20.100000000000001</v>
      </c>
    </row>
    <row r="1190" spans="2:19" ht="18.75" x14ac:dyDescent="0.3">
      <c r="B1190" s="85">
        <v>150002</v>
      </c>
      <c r="C1190" s="23" t="str">
        <f t="shared" si="312"/>
        <v>ГБУЗ "РДКБ"</v>
      </c>
      <c r="D1190" s="23" t="str">
        <f t="shared" si="313"/>
        <v>КС</v>
      </c>
      <c r="E1190" s="55">
        <v>20171231</v>
      </c>
      <c r="F1190" s="23" t="str">
        <f t="shared" si="314"/>
        <v>Другие болезни, врожденные аномалии, повреждения мочевой системы и мужских половых органов</v>
      </c>
      <c r="G1190" s="45">
        <v>200</v>
      </c>
      <c r="H1190" s="45">
        <v>58</v>
      </c>
      <c r="I1190" s="25">
        <f t="shared" si="324"/>
        <v>258</v>
      </c>
      <c r="J1190" s="23">
        <f t="shared" si="315"/>
        <v>0.67</v>
      </c>
      <c r="K1190" s="149">
        <f t="shared" si="316"/>
        <v>1</v>
      </c>
      <c r="L1190" s="93">
        <f t="shared" si="317"/>
        <v>11999.03</v>
      </c>
      <c r="M1190" s="93">
        <f t="shared" si="318"/>
        <v>2399806</v>
      </c>
      <c r="N1190" s="93">
        <f t="shared" si="319"/>
        <v>695943.74</v>
      </c>
      <c r="O1190" s="93">
        <f t="shared" si="320"/>
        <v>3095749.74</v>
      </c>
      <c r="P1190" s="23" t="str">
        <f t="shared" si="321"/>
        <v>Урология</v>
      </c>
      <c r="Q1190" s="23">
        <f t="shared" si="322"/>
        <v>1.2</v>
      </c>
      <c r="R1190" s="63" t="s">
        <v>129</v>
      </c>
      <c r="S1190" s="23">
        <f t="shared" si="323"/>
        <v>172.86</v>
      </c>
    </row>
    <row r="1191" spans="2:19" ht="18.75" x14ac:dyDescent="0.3">
      <c r="B1191" s="85">
        <v>150002</v>
      </c>
      <c r="C1191" s="23" t="str">
        <f t="shared" si="312"/>
        <v>ГБУЗ "РДКБ"</v>
      </c>
      <c r="D1191" s="23" t="str">
        <f t="shared" si="313"/>
        <v>КС</v>
      </c>
      <c r="E1191" s="55">
        <v>20171231</v>
      </c>
      <c r="F1191" s="23" t="str">
        <f t="shared" si="314"/>
        <v>Другие болезни, врожденные аномалии, повреждения мочевой системы и мужских половых органов</v>
      </c>
      <c r="G1191" s="45">
        <v>50</v>
      </c>
      <c r="H1191" s="45">
        <v>10</v>
      </c>
      <c r="I1191" s="25">
        <f t="shared" si="324"/>
        <v>60</v>
      </c>
      <c r="J1191" s="23">
        <f t="shared" si="315"/>
        <v>0.67</v>
      </c>
      <c r="K1191" s="149">
        <f t="shared" si="316"/>
        <v>1</v>
      </c>
      <c r="L1191" s="93">
        <f t="shared" si="317"/>
        <v>11999.03</v>
      </c>
      <c r="M1191" s="93">
        <f t="shared" si="318"/>
        <v>599951.5</v>
      </c>
      <c r="N1191" s="93">
        <f t="shared" si="319"/>
        <v>119990.3</v>
      </c>
      <c r="O1191" s="93">
        <f t="shared" si="320"/>
        <v>719941.8</v>
      </c>
      <c r="P1191" s="23" t="str">
        <f t="shared" si="321"/>
        <v>Урология</v>
      </c>
      <c r="Q1191" s="23">
        <f t="shared" si="322"/>
        <v>1.2</v>
      </c>
      <c r="R1191" s="63" t="s">
        <v>496</v>
      </c>
      <c r="S1191" s="23">
        <f t="shared" si="323"/>
        <v>40.200000000000003</v>
      </c>
    </row>
    <row r="1192" spans="2:19" x14ac:dyDescent="0.25">
      <c r="B1192" s="14">
        <v>150014</v>
      </c>
      <c r="C1192" s="23" t="str">
        <f t="shared" si="312"/>
        <v>ГБУЗ "Правобережная ЦРКБ"</v>
      </c>
      <c r="D1192" s="23" t="str">
        <f t="shared" si="313"/>
        <v>КС</v>
      </c>
      <c r="E1192" s="62">
        <v>20171231</v>
      </c>
      <c r="F1192" s="23" t="str">
        <f t="shared" si="314"/>
        <v>Другие болезни, врожденные аномалии, повреждения мочевой системы и мужских половых органов</v>
      </c>
      <c r="G1192" s="19">
        <v>10</v>
      </c>
      <c r="H1192" s="19">
        <v>0</v>
      </c>
      <c r="I1192" s="25">
        <f t="shared" si="324"/>
        <v>10</v>
      </c>
      <c r="J1192" s="23">
        <f t="shared" si="315"/>
        <v>0.67</v>
      </c>
      <c r="K1192" s="149">
        <f t="shared" si="316"/>
        <v>0.95099999999999996</v>
      </c>
      <c r="L1192" s="93">
        <f t="shared" si="317"/>
        <v>11411.07753</v>
      </c>
      <c r="M1192" s="93">
        <f t="shared" si="318"/>
        <v>114110.77530000001</v>
      </c>
      <c r="N1192" s="93">
        <f t="shared" si="319"/>
        <v>0</v>
      </c>
      <c r="O1192" s="93">
        <f t="shared" si="320"/>
        <v>114110.77530000001</v>
      </c>
      <c r="P1192" s="23" t="str">
        <f t="shared" si="321"/>
        <v>Урология</v>
      </c>
      <c r="Q1192" s="23">
        <f t="shared" si="322"/>
        <v>1.2</v>
      </c>
      <c r="R1192" s="63" t="s">
        <v>360</v>
      </c>
      <c r="S1192" s="23">
        <f t="shared" si="323"/>
        <v>6.7</v>
      </c>
    </row>
    <row r="1193" spans="2:19" ht="15.75" x14ac:dyDescent="0.25">
      <c r="B1193" s="85">
        <v>150019</v>
      </c>
      <c r="C1193" s="23" t="str">
        <f t="shared" si="312"/>
        <v>ГБУЗ "Дигорская ЦРБ"</v>
      </c>
      <c r="D1193" s="23" t="str">
        <f t="shared" si="313"/>
        <v>КС</v>
      </c>
      <c r="E1193" s="55">
        <v>20171232</v>
      </c>
      <c r="F1193" s="23" t="str">
        <f t="shared" si="314"/>
        <v>Операции на мужских половых органах, взрослые (уровень 1)</v>
      </c>
      <c r="G1193" s="38">
        <v>13</v>
      </c>
      <c r="H1193" s="38"/>
      <c r="I1193" s="25">
        <f t="shared" si="324"/>
        <v>13</v>
      </c>
      <c r="J1193" s="23">
        <f t="shared" si="315"/>
        <v>1.2</v>
      </c>
      <c r="K1193" s="149">
        <f t="shared" si="316"/>
        <v>0.875</v>
      </c>
      <c r="L1193" s="93">
        <f t="shared" si="317"/>
        <v>18804.45</v>
      </c>
      <c r="M1193" s="93">
        <f t="shared" si="318"/>
        <v>244457.85</v>
      </c>
      <c r="N1193" s="93">
        <f t="shared" si="319"/>
        <v>0</v>
      </c>
      <c r="O1193" s="93">
        <f t="shared" si="320"/>
        <v>244457.85</v>
      </c>
      <c r="P1193" s="23" t="str">
        <f t="shared" si="321"/>
        <v>Урология</v>
      </c>
      <c r="Q1193" s="23">
        <f t="shared" si="322"/>
        <v>1.2</v>
      </c>
      <c r="R1193" s="63" t="s">
        <v>360</v>
      </c>
      <c r="S1193" s="23">
        <f t="shared" si="323"/>
        <v>15.6</v>
      </c>
    </row>
    <row r="1194" spans="2:19" x14ac:dyDescent="0.25">
      <c r="B1194" s="85">
        <v>150001</v>
      </c>
      <c r="C1194" s="23" t="str">
        <f t="shared" si="312"/>
        <v>ГБУЗ "РКБ"</v>
      </c>
      <c r="D1194" s="23" t="str">
        <f t="shared" si="313"/>
        <v>КС</v>
      </c>
      <c r="E1194" s="55">
        <v>20171232</v>
      </c>
      <c r="F1194" s="23" t="str">
        <f t="shared" si="314"/>
        <v>Операции на мужских половых органах, взрослые (уровень 1)</v>
      </c>
      <c r="G1194" s="19">
        <v>70</v>
      </c>
      <c r="H1194" s="19">
        <v>20</v>
      </c>
      <c r="I1194" s="25">
        <f t="shared" si="324"/>
        <v>90</v>
      </c>
      <c r="J1194" s="23">
        <f t="shared" si="315"/>
        <v>1.2</v>
      </c>
      <c r="K1194" s="149">
        <f t="shared" si="316"/>
        <v>1</v>
      </c>
      <c r="L1194" s="93">
        <f t="shared" si="317"/>
        <v>21490.799999999999</v>
      </c>
      <c r="M1194" s="93">
        <f t="shared" si="318"/>
        <v>1504356</v>
      </c>
      <c r="N1194" s="93">
        <f t="shared" si="319"/>
        <v>429816</v>
      </c>
      <c r="O1194" s="93">
        <f t="shared" si="320"/>
        <v>1934172</v>
      </c>
      <c r="P1194" s="23" t="str">
        <f t="shared" si="321"/>
        <v>Урология</v>
      </c>
      <c r="Q1194" s="23">
        <f t="shared" si="322"/>
        <v>1.2</v>
      </c>
      <c r="R1194" s="63" t="s">
        <v>344</v>
      </c>
      <c r="S1194" s="23">
        <f t="shared" si="323"/>
        <v>108</v>
      </c>
    </row>
    <row r="1195" spans="2:19" x14ac:dyDescent="0.25">
      <c r="B1195" s="85">
        <v>150072</v>
      </c>
      <c r="C1195" s="23" t="str">
        <f t="shared" si="312"/>
        <v>ФГБУ "СКММ центр МЗ РФ" (Беслан)</v>
      </c>
      <c r="D1195" s="23" t="str">
        <f t="shared" si="313"/>
        <v>КС</v>
      </c>
      <c r="E1195" s="61">
        <v>20171232</v>
      </c>
      <c r="F1195" s="23" t="str">
        <f t="shared" si="314"/>
        <v>Операции на мужских половых органах, взрослые (уровень 1)</v>
      </c>
      <c r="G1195" s="51">
        <v>4</v>
      </c>
      <c r="H1195" s="51">
        <v>1</v>
      </c>
      <c r="I1195" s="25">
        <f t="shared" si="324"/>
        <v>5</v>
      </c>
      <c r="J1195" s="23">
        <f t="shared" si="315"/>
        <v>1.2</v>
      </c>
      <c r="K1195" s="149">
        <f t="shared" si="316"/>
        <v>1.4</v>
      </c>
      <c r="L1195" s="93">
        <f t="shared" si="317"/>
        <v>30087.119999999999</v>
      </c>
      <c r="M1195" s="93">
        <f t="shared" si="318"/>
        <v>120348.48</v>
      </c>
      <c r="N1195" s="93">
        <f t="shared" si="319"/>
        <v>30087.119999999999</v>
      </c>
      <c r="O1195" s="93">
        <f t="shared" si="320"/>
        <v>150435.6</v>
      </c>
      <c r="P1195" s="23" t="str">
        <f t="shared" si="321"/>
        <v>Урология</v>
      </c>
      <c r="Q1195" s="23">
        <f t="shared" si="322"/>
        <v>1.2</v>
      </c>
      <c r="R1195" s="63" t="s">
        <v>344</v>
      </c>
      <c r="S1195" s="23">
        <f t="shared" si="323"/>
        <v>6</v>
      </c>
    </row>
    <row r="1196" spans="2:19" x14ac:dyDescent="0.25">
      <c r="B1196" s="85">
        <v>150010</v>
      </c>
      <c r="C1196" s="23" t="str">
        <f t="shared" si="312"/>
        <v>ГБУЗ "Ирафская ЦРБ"</v>
      </c>
      <c r="D1196" s="23" t="str">
        <f t="shared" si="313"/>
        <v>КС</v>
      </c>
      <c r="E1196" s="62">
        <v>20171232</v>
      </c>
      <c r="F1196" s="23" t="str">
        <f t="shared" si="314"/>
        <v>Операции на мужских половых органах, взрослые (уровень 1)</v>
      </c>
      <c r="G1196" s="19">
        <v>5</v>
      </c>
      <c r="H1196" s="19">
        <v>0</v>
      </c>
      <c r="I1196" s="25">
        <f t="shared" si="324"/>
        <v>5</v>
      </c>
      <c r="J1196" s="23">
        <f t="shared" si="315"/>
        <v>1.2</v>
      </c>
      <c r="K1196" s="149">
        <f t="shared" si="316"/>
        <v>0.8</v>
      </c>
      <c r="L1196" s="93">
        <f t="shared" si="317"/>
        <v>17192.64</v>
      </c>
      <c r="M1196" s="93">
        <f t="shared" si="318"/>
        <v>85963.199999999997</v>
      </c>
      <c r="N1196" s="93">
        <f t="shared" si="319"/>
        <v>0</v>
      </c>
      <c r="O1196" s="93">
        <f t="shared" si="320"/>
        <v>85963.199999999997</v>
      </c>
      <c r="P1196" s="23" t="str">
        <f t="shared" si="321"/>
        <v>Урология</v>
      </c>
      <c r="Q1196" s="23">
        <f t="shared" si="322"/>
        <v>1.2</v>
      </c>
      <c r="R1196" s="63" t="s">
        <v>360</v>
      </c>
      <c r="S1196" s="23">
        <f t="shared" si="323"/>
        <v>6</v>
      </c>
    </row>
    <row r="1197" spans="2:19" x14ac:dyDescent="0.25">
      <c r="B1197" s="14">
        <v>150031</v>
      </c>
      <c r="C1197" s="23" t="str">
        <f t="shared" si="312"/>
        <v>ГБУЗ "РОД"</v>
      </c>
      <c r="D1197" s="23" t="str">
        <f t="shared" si="313"/>
        <v>КС</v>
      </c>
      <c r="E1197" s="62">
        <v>20171232</v>
      </c>
      <c r="F1197" s="23" t="str">
        <f t="shared" si="314"/>
        <v>Операции на мужских половых органах, взрослые (уровень 1)</v>
      </c>
      <c r="G1197" s="19">
        <v>8</v>
      </c>
      <c r="H1197" s="19">
        <v>5</v>
      </c>
      <c r="I1197" s="25">
        <f t="shared" si="324"/>
        <v>13</v>
      </c>
      <c r="J1197" s="23">
        <f t="shared" si="315"/>
        <v>1.2</v>
      </c>
      <c r="K1197" s="149">
        <f t="shared" si="316"/>
        <v>1</v>
      </c>
      <c r="L1197" s="93">
        <f t="shared" si="317"/>
        <v>21490.799999999999</v>
      </c>
      <c r="M1197" s="93">
        <f t="shared" si="318"/>
        <v>171926.39999999999</v>
      </c>
      <c r="N1197" s="93">
        <f t="shared" si="319"/>
        <v>107454</v>
      </c>
      <c r="O1197" s="93">
        <f t="shared" si="320"/>
        <v>279380.40000000002</v>
      </c>
      <c r="P1197" s="23" t="str">
        <f t="shared" si="321"/>
        <v>Урология</v>
      </c>
      <c r="Q1197" s="23">
        <f t="shared" si="322"/>
        <v>1.2</v>
      </c>
      <c r="R1197" s="63" t="s">
        <v>221</v>
      </c>
      <c r="S1197" s="23">
        <f t="shared" si="323"/>
        <v>15.6</v>
      </c>
    </row>
    <row r="1198" spans="2:19" x14ac:dyDescent="0.25">
      <c r="B1198" s="85">
        <v>150013</v>
      </c>
      <c r="C1198" s="23" t="str">
        <f t="shared" si="312"/>
        <v>НУЗ "Узловая больница на ст. Владикавказ ОАО "РЖД"</v>
      </c>
      <c r="D1198" s="23" t="str">
        <f t="shared" si="313"/>
        <v>КС</v>
      </c>
      <c r="E1198" s="55">
        <v>20171233</v>
      </c>
      <c r="F1198" s="23" t="str">
        <f t="shared" si="314"/>
        <v>Операции на мужских половых органах, взрослые (уровень 2)</v>
      </c>
      <c r="G1198" s="19">
        <v>4</v>
      </c>
      <c r="H1198" s="19">
        <v>2</v>
      </c>
      <c r="I1198" s="25">
        <f t="shared" si="324"/>
        <v>6</v>
      </c>
      <c r="J1198" s="23">
        <f t="shared" si="315"/>
        <v>1.42</v>
      </c>
      <c r="K1198" s="149">
        <f t="shared" si="316"/>
        <v>0.88</v>
      </c>
      <c r="L1198" s="93">
        <f t="shared" si="317"/>
        <v>22379.0864</v>
      </c>
      <c r="M1198" s="93">
        <f t="shared" si="318"/>
        <v>89516.345600000001</v>
      </c>
      <c r="N1198" s="93">
        <f t="shared" si="319"/>
        <v>44758.1728</v>
      </c>
      <c r="O1198" s="93">
        <f t="shared" si="320"/>
        <v>134274.5184</v>
      </c>
      <c r="P1198" s="23" t="str">
        <f t="shared" si="321"/>
        <v>Урология</v>
      </c>
      <c r="Q1198" s="23">
        <f t="shared" si="322"/>
        <v>1.2</v>
      </c>
      <c r="R1198" s="63" t="s">
        <v>360</v>
      </c>
      <c r="S1198" s="23">
        <f t="shared" si="323"/>
        <v>8.52</v>
      </c>
    </row>
    <row r="1199" spans="2:19" ht="15.75" x14ac:dyDescent="0.25">
      <c r="B1199" s="85">
        <v>150019</v>
      </c>
      <c r="C1199" s="23" t="str">
        <f t="shared" si="312"/>
        <v>ГБУЗ "Дигорская ЦРБ"</v>
      </c>
      <c r="D1199" s="23" t="str">
        <f t="shared" si="313"/>
        <v>КС</v>
      </c>
      <c r="E1199" s="55">
        <v>20171233</v>
      </c>
      <c r="F1199" s="23" t="str">
        <f t="shared" si="314"/>
        <v>Операции на мужских половых органах, взрослые (уровень 2)</v>
      </c>
      <c r="G1199" s="38">
        <v>4</v>
      </c>
      <c r="H1199" s="38"/>
      <c r="I1199" s="25">
        <f t="shared" si="324"/>
        <v>4</v>
      </c>
      <c r="J1199" s="23">
        <f t="shared" si="315"/>
        <v>1.42</v>
      </c>
      <c r="K1199" s="149">
        <f t="shared" si="316"/>
        <v>0.875</v>
      </c>
      <c r="L1199" s="93">
        <f t="shared" si="317"/>
        <v>22251.932499999999</v>
      </c>
      <c r="M1199" s="93">
        <f t="shared" si="318"/>
        <v>89007.73</v>
      </c>
      <c r="N1199" s="93">
        <f t="shared" si="319"/>
        <v>0</v>
      </c>
      <c r="O1199" s="93">
        <f t="shared" si="320"/>
        <v>89007.73</v>
      </c>
      <c r="P1199" s="23" t="str">
        <f t="shared" si="321"/>
        <v>Урология</v>
      </c>
      <c r="Q1199" s="23">
        <f t="shared" si="322"/>
        <v>1.2</v>
      </c>
      <c r="R1199" s="63" t="s">
        <v>360</v>
      </c>
      <c r="S1199" s="23">
        <f t="shared" si="323"/>
        <v>5.68</v>
      </c>
    </row>
    <row r="1200" spans="2:19" x14ac:dyDescent="0.25">
      <c r="B1200" s="85">
        <v>150001</v>
      </c>
      <c r="C1200" s="23" t="str">
        <f t="shared" si="312"/>
        <v>ГБУЗ "РКБ"</v>
      </c>
      <c r="D1200" s="23" t="str">
        <f t="shared" si="313"/>
        <v>КС</v>
      </c>
      <c r="E1200" s="55">
        <v>20171233</v>
      </c>
      <c r="F1200" s="23" t="str">
        <f t="shared" si="314"/>
        <v>Операции на мужских половых органах, взрослые (уровень 2)</v>
      </c>
      <c r="G1200" s="19">
        <v>8</v>
      </c>
      <c r="H1200" s="19">
        <v>2</v>
      </c>
      <c r="I1200" s="25">
        <f t="shared" si="324"/>
        <v>10</v>
      </c>
      <c r="J1200" s="23">
        <f t="shared" si="315"/>
        <v>1.42</v>
      </c>
      <c r="K1200" s="149">
        <f t="shared" si="316"/>
        <v>1</v>
      </c>
      <c r="L1200" s="93">
        <f t="shared" si="317"/>
        <v>25430.78</v>
      </c>
      <c r="M1200" s="93">
        <f t="shared" si="318"/>
        <v>203446.24</v>
      </c>
      <c r="N1200" s="93">
        <f t="shared" si="319"/>
        <v>50861.56</v>
      </c>
      <c r="O1200" s="93">
        <f t="shared" si="320"/>
        <v>254307.8</v>
      </c>
      <c r="P1200" s="23" t="str">
        <f t="shared" si="321"/>
        <v>Урология</v>
      </c>
      <c r="Q1200" s="23">
        <f t="shared" si="322"/>
        <v>1.2</v>
      </c>
      <c r="R1200" s="63" t="s">
        <v>344</v>
      </c>
      <c r="S1200" s="23">
        <f t="shared" si="323"/>
        <v>14.2</v>
      </c>
    </row>
    <row r="1201" spans="2:19" x14ac:dyDescent="0.25">
      <c r="B1201" s="85">
        <v>150072</v>
      </c>
      <c r="C1201" s="23" t="str">
        <f t="shared" ref="C1201:C1259" si="325">IF(B1201&gt;0,VLOOKUP(B1201,LPU,2,0),"")</f>
        <v>ФГБУ "СКММ центр МЗ РФ" (Беслан)</v>
      </c>
      <c r="D1201" s="23" t="str">
        <f t="shared" ref="D1201:D1259" si="326">IF(E1201&gt;0,VLOOKUP(E1201,KSG,6,0),"")</f>
        <v>КС</v>
      </c>
      <c r="E1201" s="61">
        <v>20171233</v>
      </c>
      <c r="F1201" s="23" t="str">
        <f t="shared" ref="F1201:F1259" si="327">IF(E1201&gt;0,VLOOKUP(E1201,KSG,2,0),"")</f>
        <v>Операции на мужских половых органах, взрослые (уровень 2)</v>
      </c>
      <c r="G1201" s="51">
        <v>3</v>
      </c>
      <c r="H1201" s="51">
        <v>1</v>
      </c>
      <c r="I1201" s="25">
        <f t="shared" si="324"/>
        <v>4</v>
      </c>
      <c r="J1201" s="23">
        <f t="shared" ref="J1201:J1259" si="328">IF(E1201&gt;0,VLOOKUP(E1201,KSG,3,0),"")</f>
        <v>1.42</v>
      </c>
      <c r="K1201" s="149">
        <f t="shared" ref="K1201:K1259" si="329">IF(VLOOKUP(E1201,KSG,7,0)=1,IF(D1201="КС",VLOOKUP(B1201,LPU,3,0),VLOOKUP(B1201,LPU,4,0)),1)</f>
        <v>1.4</v>
      </c>
      <c r="L1201" s="93">
        <f t="shared" ref="L1201:L1259" si="330">IF(D1201="КС",K1201*J1201*$D$2,K1201*J1201*$D$3)</f>
        <v>35603.091999999997</v>
      </c>
      <c r="M1201" s="93">
        <f t="shared" ref="M1201:M1259" si="331">L1201*G1201</f>
        <v>106809.27599999998</v>
      </c>
      <c r="N1201" s="93">
        <f t="shared" ref="N1201:N1259" si="332">L1201*H1201</f>
        <v>35603.091999999997</v>
      </c>
      <c r="O1201" s="93">
        <f t="shared" ref="O1201:O1259" si="333">M1201+N1201</f>
        <v>142412.36799999999</v>
      </c>
      <c r="P1201" s="23" t="str">
        <f t="shared" ref="P1201:P1259" si="334">IF(E1201&gt;0,VLOOKUP(E1201,KSG,4,0),"")</f>
        <v>Урология</v>
      </c>
      <c r="Q1201" s="23">
        <f t="shared" ref="Q1201:Q1259" si="335">IF(E1201&gt;0,VLOOKUP(E1201,KSG,5,0),"")</f>
        <v>1.2</v>
      </c>
      <c r="R1201" s="63" t="s">
        <v>344</v>
      </c>
      <c r="S1201" s="23">
        <f t="shared" ref="S1201:S1259" si="336">I1201*J1201</f>
        <v>5.68</v>
      </c>
    </row>
    <row r="1202" spans="2:19" x14ac:dyDescent="0.25">
      <c r="B1202" s="14">
        <v>150031</v>
      </c>
      <c r="C1202" s="23" t="str">
        <f t="shared" si="325"/>
        <v>ГБУЗ "РОД"</v>
      </c>
      <c r="D1202" s="23" t="str">
        <f t="shared" si="326"/>
        <v>КС</v>
      </c>
      <c r="E1202" s="62">
        <v>20171233</v>
      </c>
      <c r="F1202" s="23" t="str">
        <f t="shared" si="327"/>
        <v>Операции на мужских половых органах, взрослые (уровень 2)</v>
      </c>
      <c r="G1202" s="19">
        <v>0</v>
      </c>
      <c r="H1202" s="19">
        <v>0</v>
      </c>
      <c r="I1202" s="25">
        <f t="shared" si="324"/>
        <v>0</v>
      </c>
      <c r="J1202" s="23">
        <f t="shared" si="328"/>
        <v>1.42</v>
      </c>
      <c r="K1202" s="149">
        <f t="shared" si="329"/>
        <v>1</v>
      </c>
      <c r="L1202" s="93">
        <f t="shared" si="330"/>
        <v>25430.78</v>
      </c>
      <c r="M1202" s="93">
        <f t="shared" si="331"/>
        <v>0</v>
      </c>
      <c r="N1202" s="93">
        <f t="shared" si="332"/>
        <v>0</v>
      </c>
      <c r="O1202" s="93">
        <f t="shared" si="333"/>
        <v>0</v>
      </c>
      <c r="P1202" s="23" t="str">
        <f t="shared" si="334"/>
        <v>Урология</v>
      </c>
      <c r="Q1202" s="23">
        <f t="shared" si="335"/>
        <v>1.2</v>
      </c>
      <c r="R1202" s="63" t="s">
        <v>221</v>
      </c>
      <c r="S1202" s="23">
        <f t="shared" si="336"/>
        <v>0</v>
      </c>
    </row>
    <row r="1203" spans="2:19" x14ac:dyDescent="0.25">
      <c r="B1203" s="14">
        <v>150014</v>
      </c>
      <c r="C1203" s="23" t="str">
        <f t="shared" si="325"/>
        <v>ГБУЗ "Правобережная ЦРКБ"</v>
      </c>
      <c r="D1203" s="23" t="str">
        <f t="shared" si="326"/>
        <v>КС</v>
      </c>
      <c r="E1203" s="62">
        <v>20171233</v>
      </c>
      <c r="F1203" s="23" t="str">
        <f t="shared" si="327"/>
        <v>Операции на мужских половых органах, взрослые (уровень 2)</v>
      </c>
      <c r="G1203" s="19">
        <v>10</v>
      </c>
      <c r="H1203" s="19">
        <v>0</v>
      </c>
      <c r="I1203" s="25">
        <f t="shared" si="324"/>
        <v>10</v>
      </c>
      <c r="J1203" s="23">
        <f t="shared" si="328"/>
        <v>1.42</v>
      </c>
      <c r="K1203" s="149">
        <f t="shared" si="329"/>
        <v>0.95099999999999996</v>
      </c>
      <c r="L1203" s="93">
        <f t="shared" si="330"/>
        <v>24184.671780000001</v>
      </c>
      <c r="M1203" s="93">
        <f t="shared" si="331"/>
        <v>241846.71780000001</v>
      </c>
      <c r="N1203" s="93">
        <f t="shared" si="332"/>
        <v>0</v>
      </c>
      <c r="O1203" s="93">
        <f t="shared" si="333"/>
        <v>241846.71780000001</v>
      </c>
      <c r="P1203" s="23" t="str">
        <f t="shared" si="334"/>
        <v>Урология</v>
      </c>
      <c r="Q1203" s="23">
        <f t="shared" si="335"/>
        <v>1.2</v>
      </c>
      <c r="R1203" s="63" t="s">
        <v>360</v>
      </c>
      <c r="S1203" s="23">
        <f t="shared" si="336"/>
        <v>14.2</v>
      </c>
    </row>
    <row r="1204" spans="2:19" x14ac:dyDescent="0.25">
      <c r="B1204" s="85">
        <v>150001</v>
      </c>
      <c r="C1204" s="23" t="str">
        <f t="shared" si="325"/>
        <v>ГБУЗ "РКБ"</v>
      </c>
      <c r="D1204" s="23" t="str">
        <f t="shared" si="326"/>
        <v>КС</v>
      </c>
      <c r="E1204" s="55">
        <v>20171234</v>
      </c>
      <c r="F1204" s="23" t="str">
        <f t="shared" si="327"/>
        <v>Операции на мужских половых органах, взрослые (уровень 3)</v>
      </c>
      <c r="G1204" s="19">
        <v>12</v>
      </c>
      <c r="H1204" s="19">
        <v>3</v>
      </c>
      <c r="I1204" s="25">
        <f t="shared" si="324"/>
        <v>15</v>
      </c>
      <c r="J1204" s="23">
        <f t="shared" si="328"/>
        <v>2.31</v>
      </c>
      <c r="K1204" s="149">
        <f t="shared" si="329"/>
        <v>1</v>
      </c>
      <c r="L1204" s="93">
        <f t="shared" si="330"/>
        <v>41369.79</v>
      </c>
      <c r="M1204" s="93">
        <f t="shared" si="331"/>
        <v>496437.48</v>
      </c>
      <c r="N1204" s="93">
        <f t="shared" si="332"/>
        <v>124109.37</v>
      </c>
      <c r="O1204" s="93">
        <f t="shared" si="333"/>
        <v>620546.85</v>
      </c>
      <c r="P1204" s="23" t="str">
        <f t="shared" si="334"/>
        <v>Урология</v>
      </c>
      <c r="Q1204" s="23">
        <f t="shared" si="335"/>
        <v>1.2</v>
      </c>
      <c r="R1204" s="63" t="s">
        <v>344</v>
      </c>
      <c r="S1204" s="23">
        <f t="shared" si="336"/>
        <v>34.65</v>
      </c>
    </row>
    <row r="1205" spans="2:19" x14ac:dyDescent="0.25">
      <c r="B1205" s="14">
        <v>150031</v>
      </c>
      <c r="C1205" s="23" t="str">
        <f t="shared" si="325"/>
        <v>ГБУЗ "РОД"</v>
      </c>
      <c r="D1205" s="23" t="str">
        <f t="shared" si="326"/>
        <v>КС</v>
      </c>
      <c r="E1205" s="62">
        <v>20171234</v>
      </c>
      <c r="F1205" s="23" t="str">
        <f t="shared" si="327"/>
        <v>Операции на мужских половых органах, взрослые (уровень 3)</v>
      </c>
      <c r="G1205" s="19">
        <v>0</v>
      </c>
      <c r="H1205" s="19">
        <v>0</v>
      </c>
      <c r="I1205" s="25">
        <f t="shared" si="324"/>
        <v>0</v>
      </c>
      <c r="J1205" s="23">
        <f t="shared" si="328"/>
        <v>2.31</v>
      </c>
      <c r="K1205" s="149">
        <f t="shared" si="329"/>
        <v>1</v>
      </c>
      <c r="L1205" s="93">
        <f t="shared" si="330"/>
        <v>41369.79</v>
      </c>
      <c r="M1205" s="93">
        <f t="shared" si="331"/>
        <v>0</v>
      </c>
      <c r="N1205" s="93">
        <f t="shared" si="332"/>
        <v>0</v>
      </c>
      <c r="O1205" s="93">
        <f t="shared" si="333"/>
        <v>0</v>
      </c>
      <c r="P1205" s="23" t="str">
        <f t="shared" si="334"/>
        <v>Урология</v>
      </c>
      <c r="Q1205" s="23">
        <f t="shared" si="335"/>
        <v>1.2</v>
      </c>
      <c r="R1205" s="63" t="s">
        <v>221</v>
      </c>
      <c r="S1205" s="23">
        <f t="shared" si="336"/>
        <v>0</v>
      </c>
    </row>
    <row r="1206" spans="2:19" x14ac:dyDescent="0.25">
      <c r="B1206" s="85">
        <v>150001</v>
      </c>
      <c r="C1206" s="23" t="str">
        <f t="shared" si="325"/>
        <v>ГБУЗ "РКБ"</v>
      </c>
      <c r="D1206" s="23" t="str">
        <f t="shared" si="326"/>
        <v>КС</v>
      </c>
      <c r="E1206" s="55">
        <v>20171235</v>
      </c>
      <c r="F1206" s="23" t="str">
        <f t="shared" si="327"/>
        <v>Операции на мужских половых органах, взрослые (уровень 4)</v>
      </c>
      <c r="G1206" s="19">
        <v>62</v>
      </c>
      <c r="H1206" s="19">
        <v>18</v>
      </c>
      <c r="I1206" s="25">
        <f t="shared" si="324"/>
        <v>80</v>
      </c>
      <c r="J1206" s="23">
        <f t="shared" si="328"/>
        <v>3.12</v>
      </c>
      <c r="K1206" s="149">
        <f t="shared" si="329"/>
        <v>1</v>
      </c>
      <c r="L1206" s="93">
        <f t="shared" si="330"/>
        <v>55876.08</v>
      </c>
      <c r="M1206" s="93">
        <f t="shared" si="331"/>
        <v>3464316.96</v>
      </c>
      <c r="N1206" s="93">
        <f t="shared" si="332"/>
        <v>1005769.4400000001</v>
      </c>
      <c r="O1206" s="93">
        <f t="shared" si="333"/>
        <v>4470086.4000000004</v>
      </c>
      <c r="P1206" s="23" t="str">
        <f t="shared" si="334"/>
        <v>Урология</v>
      </c>
      <c r="Q1206" s="23">
        <f t="shared" si="335"/>
        <v>1.2</v>
      </c>
      <c r="R1206" s="63" t="s">
        <v>344</v>
      </c>
      <c r="S1206" s="23">
        <f t="shared" si="336"/>
        <v>249.60000000000002</v>
      </c>
    </row>
    <row r="1207" spans="2:19" x14ac:dyDescent="0.25">
      <c r="B1207" s="85">
        <v>150001</v>
      </c>
      <c r="C1207" s="23" t="str">
        <f t="shared" si="325"/>
        <v>ГБУЗ "РКБ"</v>
      </c>
      <c r="D1207" s="23" t="str">
        <f t="shared" si="326"/>
        <v>КС</v>
      </c>
      <c r="E1207" s="55">
        <v>20171235</v>
      </c>
      <c r="F1207" s="23" t="str">
        <f t="shared" si="327"/>
        <v>Операции на мужских половых органах, взрослые (уровень 4)</v>
      </c>
      <c r="G1207" s="19">
        <v>8</v>
      </c>
      <c r="H1207" s="19">
        <v>2</v>
      </c>
      <c r="I1207" s="25">
        <f t="shared" si="324"/>
        <v>10</v>
      </c>
      <c r="J1207" s="23">
        <f t="shared" si="328"/>
        <v>3.12</v>
      </c>
      <c r="K1207" s="149">
        <f t="shared" si="329"/>
        <v>1</v>
      </c>
      <c r="L1207" s="93">
        <f t="shared" si="330"/>
        <v>55876.08</v>
      </c>
      <c r="M1207" s="93">
        <f t="shared" si="331"/>
        <v>447008.64</v>
      </c>
      <c r="N1207" s="93">
        <f t="shared" si="332"/>
        <v>111752.16</v>
      </c>
      <c r="O1207" s="93">
        <f t="shared" si="333"/>
        <v>558760.80000000005</v>
      </c>
      <c r="P1207" s="23" t="str">
        <f t="shared" si="334"/>
        <v>Урология</v>
      </c>
      <c r="Q1207" s="23">
        <f t="shared" si="335"/>
        <v>1.2</v>
      </c>
      <c r="R1207" s="63" t="s">
        <v>360</v>
      </c>
      <c r="S1207" s="23">
        <f t="shared" si="336"/>
        <v>31.200000000000003</v>
      </c>
    </row>
    <row r="1208" spans="2:19" x14ac:dyDescent="0.25">
      <c r="B1208" s="85">
        <v>150072</v>
      </c>
      <c r="C1208" s="23" t="str">
        <f t="shared" si="325"/>
        <v>ФГБУ "СКММ центр МЗ РФ" (Беслан)</v>
      </c>
      <c r="D1208" s="23" t="str">
        <f t="shared" si="326"/>
        <v>КС</v>
      </c>
      <c r="E1208" s="61">
        <v>20171235</v>
      </c>
      <c r="F1208" s="23" t="str">
        <f t="shared" si="327"/>
        <v>Операции на мужских половых органах, взрослые (уровень 4)</v>
      </c>
      <c r="G1208" s="51">
        <v>10</v>
      </c>
      <c r="H1208" s="51">
        <v>2</v>
      </c>
      <c r="I1208" s="25">
        <f t="shared" si="324"/>
        <v>12</v>
      </c>
      <c r="J1208" s="23">
        <f t="shared" si="328"/>
        <v>3.12</v>
      </c>
      <c r="K1208" s="149">
        <f t="shared" si="329"/>
        <v>1.4</v>
      </c>
      <c r="L1208" s="93">
        <f t="shared" si="330"/>
        <v>78226.511999999988</v>
      </c>
      <c r="M1208" s="93">
        <f t="shared" si="331"/>
        <v>782265.11999999988</v>
      </c>
      <c r="N1208" s="93">
        <f t="shared" si="332"/>
        <v>156453.02399999998</v>
      </c>
      <c r="O1208" s="93">
        <f t="shared" si="333"/>
        <v>938718.14399999985</v>
      </c>
      <c r="P1208" s="23" t="str">
        <f t="shared" si="334"/>
        <v>Урология</v>
      </c>
      <c r="Q1208" s="23">
        <f t="shared" si="335"/>
        <v>1.2</v>
      </c>
      <c r="R1208" s="63" t="s">
        <v>344</v>
      </c>
      <c r="S1208" s="23">
        <f t="shared" si="336"/>
        <v>37.44</v>
      </c>
    </row>
    <row r="1209" spans="2:19" x14ac:dyDescent="0.25">
      <c r="B1209" s="14">
        <v>150031</v>
      </c>
      <c r="C1209" s="23" t="str">
        <f t="shared" si="325"/>
        <v>ГБУЗ "РОД"</v>
      </c>
      <c r="D1209" s="23" t="str">
        <f t="shared" si="326"/>
        <v>КС</v>
      </c>
      <c r="E1209" s="62">
        <v>20171235</v>
      </c>
      <c r="F1209" s="23" t="str">
        <f t="shared" si="327"/>
        <v>Операции на мужских половых органах, взрослые (уровень 4)</v>
      </c>
      <c r="G1209" s="19">
        <v>0</v>
      </c>
      <c r="H1209" s="19">
        <v>0</v>
      </c>
      <c r="I1209" s="25">
        <f t="shared" si="324"/>
        <v>0</v>
      </c>
      <c r="J1209" s="23">
        <f t="shared" si="328"/>
        <v>3.12</v>
      </c>
      <c r="K1209" s="149">
        <f t="shared" si="329"/>
        <v>1</v>
      </c>
      <c r="L1209" s="93">
        <f t="shared" si="330"/>
        <v>55876.08</v>
      </c>
      <c r="M1209" s="93">
        <f t="shared" si="331"/>
        <v>0</v>
      </c>
      <c r="N1209" s="93">
        <f t="shared" si="332"/>
        <v>0</v>
      </c>
      <c r="O1209" s="93">
        <f t="shared" si="333"/>
        <v>0</v>
      </c>
      <c r="P1209" s="23" t="str">
        <f t="shared" si="334"/>
        <v>Урология</v>
      </c>
      <c r="Q1209" s="23">
        <f t="shared" si="335"/>
        <v>1.2</v>
      </c>
      <c r="R1209" s="63" t="s">
        <v>221</v>
      </c>
      <c r="S1209" s="23">
        <f t="shared" si="336"/>
        <v>0</v>
      </c>
    </row>
    <row r="1210" spans="2:19" x14ac:dyDescent="0.25">
      <c r="B1210" s="85">
        <v>150001</v>
      </c>
      <c r="C1210" s="23" t="str">
        <f t="shared" si="325"/>
        <v>ГБУЗ "РКБ"</v>
      </c>
      <c r="D1210" s="23" t="str">
        <f t="shared" si="326"/>
        <v>КС</v>
      </c>
      <c r="E1210" s="55">
        <v>20171236</v>
      </c>
      <c r="F1210" s="23" t="str">
        <f t="shared" si="327"/>
        <v>Операции на почке и мочевыделительной системе, взрослые (уровень 1)</v>
      </c>
      <c r="G1210" s="19">
        <v>47</v>
      </c>
      <c r="H1210" s="19">
        <v>13</v>
      </c>
      <c r="I1210" s="25">
        <f t="shared" si="324"/>
        <v>60</v>
      </c>
      <c r="J1210" s="23">
        <f t="shared" si="328"/>
        <v>1.08</v>
      </c>
      <c r="K1210" s="149">
        <f t="shared" si="329"/>
        <v>1</v>
      </c>
      <c r="L1210" s="93">
        <f t="shared" si="330"/>
        <v>19341.72</v>
      </c>
      <c r="M1210" s="93">
        <f t="shared" si="331"/>
        <v>909060.84000000008</v>
      </c>
      <c r="N1210" s="93">
        <f t="shared" si="332"/>
        <v>251442.36000000002</v>
      </c>
      <c r="O1210" s="93">
        <f t="shared" si="333"/>
        <v>1160503.2000000002</v>
      </c>
      <c r="P1210" s="23" t="str">
        <f t="shared" si="334"/>
        <v>Урология</v>
      </c>
      <c r="Q1210" s="23">
        <f t="shared" si="335"/>
        <v>1.2</v>
      </c>
      <c r="R1210" s="63" t="s">
        <v>344</v>
      </c>
      <c r="S1210" s="23">
        <f t="shared" si="336"/>
        <v>64.800000000000011</v>
      </c>
    </row>
    <row r="1211" spans="2:19" x14ac:dyDescent="0.25">
      <c r="B1211" s="85">
        <v>150072</v>
      </c>
      <c r="C1211" s="23" t="str">
        <f t="shared" si="325"/>
        <v>ФГБУ "СКММ центр МЗ РФ" (Беслан)</v>
      </c>
      <c r="D1211" s="23" t="str">
        <f t="shared" si="326"/>
        <v>КС</v>
      </c>
      <c r="E1211" s="61">
        <v>20171236</v>
      </c>
      <c r="F1211" s="23" t="str">
        <f t="shared" si="327"/>
        <v>Операции на почке и мочевыделительной системе, взрослые (уровень 1)</v>
      </c>
      <c r="G1211" s="51">
        <v>7</v>
      </c>
      <c r="H1211" s="51">
        <v>3</v>
      </c>
      <c r="I1211" s="25">
        <f t="shared" si="324"/>
        <v>10</v>
      </c>
      <c r="J1211" s="23">
        <f t="shared" si="328"/>
        <v>1.08</v>
      </c>
      <c r="K1211" s="149">
        <f t="shared" si="329"/>
        <v>1.4</v>
      </c>
      <c r="L1211" s="93">
        <f t="shared" si="330"/>
        <v>27078.407999999999</v>
      </c>
      <c r="M1211" s="93">
        <f t="shared" si="331"/>
        <v>189548.856</v>
      </c>
      <c r="N1211" s="93">
        <f t="shared" si="332"/>
        <v>81235.224000000002</v>
      </c>
      <c r="O1211" s="93">
        <f t="shared" si="333"/>
        <v>270784.08</v>
      </c>
      <c r="P1211" s="23" t="str">
        <f t="shared" si="334"/>
        <v>Урология</v>
      </c>
      <c r="Q1211" s="23">
        <f t="shared" si="335"/>
        <v>1.2</v>
      </c>
      <c r="R1211" s="63" t="s">
        <v>344</v>
      </c>
      <c r="S1211" s="23">
        <f t="shared" si="336"/>
        <v>10.8</v>
      </c>
    </row>
    <row r="1212" spans="2:19" x14ac:dyDescent="0.25">
      <c r="B1212" s="14">
        <v>150031</v>
      </c>
      <c r="C1212" s="23" t="str">
        <f t="shared" si="325"/>
        <v>ГБУЗ "РОД"</v>
      </c>
      <c r="D1212" s="23" t="str">
        <f t="shared" si="326"/>
        <v>КС</v>
      </c>
      <c r="E1212" s="62">
        <v>20171236</v>
      </c>
      <c r="F1212" s="23" t="str">
        <f t="shared" si="327"/>
        <v>Операции на почке и мочевыделительной системе, взрослые (уровень 1)</v>
      </c>
      <c r="G1212" s="19">
        <v>25</v>
      </c>
      <c r="H1212" s="19">
        <v>7</v>
      </c>
      <c r="I1212" s="25">
        <f t="shared" si="324"/>
        <v>32</v>
      </c>
      <c r="J1212" s="23">
        <f t="shared" si="328"/>
        <v>1.08</v>
      </c>
      <c r="K1212" s="149">
        <f t="shared" si="329"/>
        <v>1</v>
      </c>
      <c r="L1212" s="93">
        <f t="shared" si="330"/>
        <v>19341.72</v>
      </c>
      <c r="M1212" s="93">
        <f t="shared" si="331"/>
        <v>483543</v>
      </c>
      <c r="N1212" s="93">
        <f t="shared" si="332"/>
        <v>135392.04</v>
      </c>
      <c r="O1212" s="93">
        <f t="shared" si="333"/>
        <v>618935.04000000004</v>
      </c>
      <c r="P1212" s="23" t="str">
        <f t="shared" si="334"/>
        <v>Урология</v>
      </c>
      <c r="Q1212" s="23">
        <f t="shared" si="335"/>
        <v>1.2</v>
      </c>
      <c r="R1212" s="63" t="s">
        <v>221</v>
      </c>
      <c r="S1212" s="23">
        <f t="shared" si="336"/>
        <v>34.56</v>
      </c>
    </row>
    <row r="1213" spans="2:19" x14ac:dyDescent="0.25">
      <c r="B1213" s="85">
        <v>150113</v>
      </c>
      <c r="C1213" s="23" t="str">
        <f t="shared" si="325"/>
        <v>ФГКУ "412 ВГ" Минобороны России"</v>
      </c>
      <c r="D1213" s="23" t="str">
        <f t="shared" si="326"/>
        <v>КС</v>
      </c>
      <c r="E1213" s="55">
        <v>20171237</v>
      </c>
      <c r="F1213" s="23" t="str">
        <f t="shared" si="327"/>
        <v>Операции на почке и мочевыделительной системе, взрослые (уровень 2)</v>
      </c>
      <c r="G1213" s="19">
        <v>4</v>
      </c>
      <c r="H1213" s="19">
        <v>3</v>
      </c>
      <c r="I1213" s="25">
        <f t="shared" si="324"/>
        <v>7</v>
      </c>
      <c r="J1213" s="23">
        <f t="shared" si="328"/>
        <v>1.1200000000000001</v>
      </c>
      <c r="K1213" s="149">
        <f t="shared" si="329"/>
        <v>0.7</v>
      </c>
      <c r="L1213" s="93">
        <f t="shared" si="330"/>
        <v>14040.656000000001</v>
      </c>
      <c r="M1213" s="93">
        <f t="shared" si="331"/>
        <v>56162.624000000003</v>
      </c>
      <c r="N1213" s="93">
        <f t="shared" si="332"/>
        <v>42121.968000000001</v>
      </c>
      <c r="O1213" s="93">
        <f t="shared" si="333"/>
        <v>98284.592000000004</v>
      </c>
      <c r="P1213" s="23" t="str">
        <f t="shared" si="334"/>
        <v>Урология</v>
      </c>
      <c r="Q1213" s="23">
        <f t="shared" si="335"/>
        <v>1.2</v>
      </c>
      <c r="R1213" s="63" t="s">
        <v>344</v>
      </c>
      <c r="S1213" s="23">
        <f t="shared" si="336"/>
        <v>7.8400000000000007</v>
      </c>
    </row>
    <row r="1214" spans="2:19" x14ac:dyDescent="0.25">
      <c r="B1214" s="85">
        <v>150009</v>
      </c>
      <c r="C1214" s="23" t="str">
        <f t="shared" si="325"/>
        <v>ГБУЗ "Ардонская ЦРБ"</v>
      </c>
      <c r="D1214" s="23" t="str">
        <f t="shared" si="326"/>
        <v>КС</v>
      </c>
      <c r="E1214" s="55">
        <v>20171237</v>
      </c>
      <c r="F1214" s="23" t="str">
        <f t="shared" si="327"/>
        <v>Операции на почке и мочевыделительной системе, взрослые (уровень 2)</v>
      </c>
      <c r="G1214" s="19">
        <v>15</v>
      </c>
      <c r="H1214" s="19"/>
      <c r="I1214" s="25">
        <f t="shared" si="324"/>
        <v>15</v>
      </c>
      <c r="J1214" s="23">
        <f t="shared" si="328"/>
        <v>1.1200000000000001</v>
      </c>
      <c r="K1214" s="149">
        <f t="shared" si="329"/>
        <v>0.95099999999999996</v>
      </c>
      <c r="L1214" s="93">
        <f t="shared" si="330"/>
        <v>19075.234080000002</v>
      </c>
      <c r="M1214" s="93">
        <f t="shared" si="331"/>
        <v>286128.51120000001</v>
      </c>
      <c r="N1214" s="93">
        <f t="shared" si="332"/>
        <v>0</v>
      </c>
      <c r="O1214" s="93">
        <f t="shared" si="333"/>
        <v>286128.51120000001</v>
      </c>
      <c r="P1214" s="23" t="str">
        <f t="shared" si="334"/>
        <v>Урология</v>
      </c>
      <c r="Q1214" s="23">
        <f t="shared" si="335"/>
        <v>1.2</v>
      </c>
      <c r="R1214" s="63" t="s">
        <v>360</v>
      </c>
      <c r="S1214" s="23">
        <f t="shared" si="336"/>
        <v>16.8</v>
      </c>
    </row>
    <row r="1215" spans="2:19" x14ac:dyDescent="0.25">
      <c r="B1215" s="85">
        <v>150112</v>
      </c>
      <c r="C1215" s="23" t="str">
        <f t="shared" si="325"/>
        <v>ГБУЗ "Моздокская ЦРБ"</v>
      </c>
      <c r="D1215" s="23" t="str">
        <f t="shared" si="326"/>
        <v>КС</v>
      </c>
      <c r="E1215" s="55">
        <v>20171237</v>
      </c>
      <c r="F1215" s="23" t="str">
        <f t="shared" si="327"/>
        <v>Операции на почке и мочевыделительной системе, взрослые (уровень 2)</v>
      </c>
      <c r="G1215" s="19">
        <v>28</v>
      </c>
      <c r="H1215" s="19"/>
      <c r="I1215" s="25">
        <f t="shared" si="324"/>
        <v>28</v>
      </c>
      <c r="J1215" s="23">
        <f t="shared" si="328"/>
        <v>1.1200000000000001</v>
      </c>
      <c r="K1215" s="149">
        <f t="shared" si="329"/>
        <v>0.88</v>
      </c>
      <c r="L1215" s="93">
        <f t="shared" si="330"/>
        <v>17651.110400000001</v>
      </c>
      <c r="M1215" s="93">
        <f t="shared" si="331"/>
        <v>494231.09120000002</v>
      </c>
      <c r="N1215" s="93">
        <f t="shared" si="332"/>
        <v>0</v>
      </c>
      <c r="O1215" s="93">
        <f t="shared" si="333"/>
        <v>494231.09120000002</v>
      </c>
      <c r="P1215" s="23" t="str">
        <f t="shared" si="334"/>
        <v>Урология</v>
      </c>
      <c r="Q1215" s="23">
        <f t="shared" si="335"/>
        <v>1.2</v>
      </c>
      <c r="R1215" s="63" t="s">
        <v>344</v>
      </c>
      <c r="S1215" s="23">
        <f t="shared" si="336"/>
        <v>31.360000000000003</v>
      </c>
    </row>
    <row r="1216" spans="2:19" x14ac:dyDescent="0.25">
      <c r="B1216" s="85">
        <v>150001</v>
      </c>
      <c r="C1216" s="23" t="str">
        <f t="shared" si="325"/>
        <v>ГБУЗ "РКБ"</v>
      </c>
      <c r="D1216" s="23" t="str">
        <f t="shared" si="326"/>
        <v>КС</v>
      </c>
      <c r="E1216" s="55">
        <v>20171237</v>
      </c>
      <c r="F1216" s="23" t="str">
        <f t="shared" si="327"/>
        <v>Операции на почке и мочевыделительной системе, взрослые (уровень 2)</v>
      </c>
      <c r="G1216" s="19">
        <v>113</v>
      </c>
      <c r="H1216" s="19">
        <v>32</v>
      </c>
      <c r="I1216" s="25">
        <f t="shared" si="324"/>
        <v>145</v>
      </c>
      <c r="J1216" s="23">
        <f t="shared" si="328"/>
        <v>1.1200000000000001</v>
      </c>
      <c r="K1216" s="149">
        <f t="shared" si="329"/>
        <v>1</v>
      </c>
      <c r="L1216" s="93">
        <f t="shared" si="330"/>
        <v>20058.080000000002</v>
      </c>
      <c r="M1216" s="93">
        <f t="shared" si="331"/>
        <v>2266563.04</v>
      </c>
      <c r="N1216" s="93">
        <f t="shared" si="332"/>
        <v>641858.56000000006</v>
      </c>
      <c r="O1216" s="93">
        <f t="shared" si="333"/>
        <v>2908421.6</v>
      </c>
      <c r="P1216" s="23" t="str">
        <f t="shared" si="334"/>
        <v>Урология</v>
      </c>
      <c r="Q1216" s="23">
        <f t="shared" si="335"/>
        <v>1.2</v>
      </c>
      <c r="R1216" s="63" t="s">
        <v>344</v>
      </c>
      <c r="S1216" s="23">
        <f t="shared" si="336"/>
        <v>162.4</v>
      </c>
    </row>
    <row r="1217" spans="2:19" x14ac:dyDescent="0.25">
      <c r="B1217" s="85">
        <v>150072</v>
      </c>
      <c r="C1217" s="23" t="str">
        <f t="shared" si="325"/>
        <v>ФГБУ "СКММ центр МЗ РФ" (Беслан)</v>
      </c>
      <c r="D1217" s="23" t="str">
        <f t="shared" si="326"/>
        <v>КС</v>
      </c>
      <c r="E1217" s="61">
        <v>20171237</v>
      </c>
      <c r="F1217" s="23" t="str">
        <f t="shared" si="327"/>
        <v>Операции на почке и мочевыделительной системе, взрослые (уровень 2)</v>
      </c>
      <c r="G1217" s="51">
        <v>6</v>
      </c>
      <c r="H1217" s="51">
        <v>3</v>
      </c>
      <c r="I1217" s="25">
        <f t="shared" si="324"/>
        <v>9</v>
      </c>
      <c r="J1217" s="23">
        <f t="shared" si="328"/>
        <v>1.1200000000000001</v>
      </c>
      <c r="K1217" s="149">
        <f t="shared" si="329"/>
        <v>1.4</v>
      </c>
      <c r="L1217" s="93">
        <f t="shared" si="330"/>
        <v>28081.312000000002</v>
      </c>
      <c r="M1217" s="93">
        <f t="shared" si="331"/>
        <v>168487.872</v>
      </c>
      <c r="N1217" s="93">
        <f t="shared" si="332"/>
        <v>84243.936000000002</v>
      </c>
      <c r="O1217" s="93">
        <f t="shared" si="333"/>
        <v>252731.80800000002</v>
      </c>
      <c r="P1217" s="23" t="str">
        <f t="shared" si="334"/>
        <v>Урология</v>
      </c>
      <c r="Q1217" s="23">
        <f t="shared" si="335"/>
        <v>1.2</v>
      </c>
      <c r="R1217" s="63" t="s">
        <v>344</v>
      </c>
      <c r="S1217" s="23">
        <f t="shared" si="336"/>
        <v>10.080000000000002</v>
      </c>
    </row>
    <row r="1218" spans="2:19" x14ac:dyDescent="0.25">
      <c r="B1218" s="14">
        <v>150031</v>
      </c>
      <c r="C1218" s="23" t="str">
        <f t="shared" si="325"/>
        <v>ГБУЗ "РОД"</v>
      </c>
      <c r="D1218" s="23" t="str">
        <f t="shared" si="326"/>
        <v>КС</v>
      </c>
      <c r="E1218" s="62">
        <v>20171237</v>
      </c>
      <c r="F1218" s="23" t="str">
        <f t="shared" si="327"/>
        <v>Операции на почке и мочевыделительной системе, взрослые (уровень 2)</v>
      </c>
      <c r="G1218" s="19">
        <v>13</v>
      </c>
      <c r="H1218" s="19">
        <v>3</v>
      </c>
      <c r="I1218" s="25">
        <f t="shared" si="324"/>
        <v>16</v>
      </c>
      <c r="J1218" s="23">
        <f t="shared" si="328"/>
        <v>1.1200000000000001</v>
      </c>
      <c r="K1218" s="149">
        <f t="shared" si="329"/>
        <v>1</v>
      </c>
      <c r="L1218" s="93">
        <f t="shared" si="330"/>
        <v>20058.080000000002</v>
      </c>
      <c r="M1218" s="93">
        <f t="shared" si="331"/>
        <v>260755.04000000004</v>
      </c>
      <c r="N1218" s="93">
        <f t="shared" si="332"/>
        <v>60174.240000000005</v>
      </c>
      <c r="O1218" s="93">
        <f t="shared" si="333"/>
        <v>320929.28000000003</v>
      </c>
      <c r="P1218" s="23" t="str">
        <f t="shared" si="334"/>
        <v>Урология</v>
      </c>
      <c r="Q1218" s="23">
        <f t="shared" si="335"/>
        <v>1.2</v>
      </c>
      <c r="R1218" s="63" t="s">
        <v>221</v>
      </c>
      <c r="S1218" s="23">
        <f t="shared" si="336"/>
        <v>17.920000000000002</v>
      </c>
    </row>
    <row r="1219" spans="2:19" x14ac:dyDescent="0.25">
      <c r="B1219" s="14">
        <v>150014</v>
      </c>
      <c r="C1219" s="23" t="str">
        <f t="shared" si="325"/>
        <v>ГБУЗ "Правобережная ЦРКБ"</v>
      </c>
      <c r="D1219" s="23" t="str">
        <f t="shared" si="326"/>
        <v>КС</v>
      </c>
      <c r="E1219" s="62">
        <v>20171237</v>
      </c>
      <c r="F1219" s="23" t="str">
        <f t="shared" si="327"/>
        <v>Операции на почке и мочевыделительной системе, взрослые (уровень 2)</v>
      </c>
      <c r="G1219" s="19">
        <v>10</v>
      </c>
      <c r="H1219" s="19">
        <v>0</v>
      </c>
      <c r="I1219" s="25">
        <f t="shared" si="324"/>
        <v>10</v>
      </c>
      <c r="J1219" s="23">
        <f t="shared" si="328"/>
        <v>1.1200000000000001</v>
      </c>
      <c r="K1219" s="149">
        <f t="shared" si="329"/>
        <v>0.95099999999999996</v>
      </c>
      <c r="L1219" s="93">
        <f t="shared" si="330"/>
        <v>19075.234080000002</v>
      </c>
      <c r="M1219" s="93">
        <f t="shared" si="331"/>
        <v>190752.34080000001</v>
      </c>
      <c r="N1219" s="93">
        <f t="shared" si="332"/>
        <v>0</v>
      </c>
      <c r="O1219" s="93">
        <f t="shared" si="333"/>
        <v>190752.34080000001</v>
      </c>
      <c r="P1219" s="23" t="str">
        <f t="shared" si="334"/>
        <v>Урология</v>
      </c>
      <c r="Q1219" s="23">
        <f t="shared" si="335"/>
        <v>1.2</v>
      </c>
      <c r="R1219" s="63" t="s">
        <v>360</v>
      </c>
      <c r="S1219" s="23">
        <f t="shared" si="336"/>
        <v>11.200000000000001</v>
      </c>
    </row>
    <row r="1220" spans="2:19" x14ac:dyDescent="0.25">
      <c r="B1220" s="85">
        <v>150001</v>
      </c>
      <c r="C1220" s="23" t="str">
        <f t="shared" si="325"/>
        <v>ГБУЗ "РКБ"</v>
      </c>
      <c r="D1220" s="23" t="str">
        <f t="shared" si="326"/>
        <v>КС</v>
      </c>
      <c r="E1220" s="55">
        <v>20171238</v>
      </c>
      <c r="F1220" s="23" t="str">
        <f t="shared" si="327"/>
        <v>Операции на почке и мочевыделительной системе, взрослые (уровень 3)</v>
      </c>
      <c r="G1220" s="19">
        <v>148</v>
      </c>
      <c r="H1220" s="19">
        <v>42</v>
      </c>
      <c r="I1220" s="25">
        <f t="shared" si="324"/>
        <v>190</v>
      </c>
      <c r="J1220" s="23">
        <f t="shared" si="328"/>
        <v>1.62</v>
      </c>
      <c r="K1220" s="149">
        <f t="shared" si="329"/>
        <v>1</v>
      </c>
      <c r="L1220" s="93">
        <f t="shared" si="330"/>
        <v>29012.58</v>
      </c>
      <c r="M1220" s="93">
        <f t="shared" si="331"/>
        <v>4293861.84</v>
      </c>
      <c r="N1220" s="93">
        <f t="shared" si="332"/>
        <v>1218528.3600000001</v>
      </c>
      <c r="O1220" s="93">
        <f t="shared" si="333"/>
        <v>5512390.2000000002</v>
      </c>
      <c r="P1220" s="23" t="str">
        <f t="shared" si="334"/>
        <v>Урология</v>
      </c>
      <c r="Q1220" s="23">
        <f t="shared" si="335"/>
        <v>1.2</v>
      </c>
      <c r="R1220" s="63" t="s">
        <v>344</v>
      </c>
      <c r="S1220" s="23">
        <f t="shared" si="336"/>
        <v>307.8</v>
      </c>
    </row>
    <row r="1221" spans="2:19" x14ac:dyDescent="0.25">
      <c r="B1221" s="85">
        <v>150072</v>
      </c>
      <c r="C1221" s="23" t="str">
        <f t="shared" si="325"/>
        <v>ФГБУ "СКММ центр МЗ РФ" (Беслан)</v>
      </c>
      <c r="D1221" s="23" t="str">
        <f t="shared" si="326"/>
        <v>КС</v>
      </c>
      <c r="E1221" s="61">
        <v>20171238</v>
      </c>
      <c r="F1221" s="23" t="str">
        <f t="shared" si="327"/>
        <v>Операции на почке и мочевыделительной системе, взрослые (уровень 3)</v>
      </c>
      <c r="G1221" s="51">
        <v>70</v>
      </c>
      <c r="H1221" s="51">
        <v>30</v>
      </c>
      <c r="I1221" s="25">
        <f t="shared" si="324"/>
        <v>100</v>
      </c>
      <c r="J1221" s="23">
        <f t="shared" si="328"/>
        <v>1.62</v>
      </c>
      <c r="K1221" s="149">
        <f t="shared" si="329"/>
        <v>1.4</v>
      </c>
      <c r="L1221" s="93">
        <f t="shared" si="330"/>
        <v>40617.611999999994</v>
      </c>
      <c r="M1221" s="93">
        <f t="shared" si="331"/>
        <v>2843232.8399999994</v>
      </c>
      <c r="N1221" s="93">
        <f t="shared" si="332"/>
        <v>1218528.3599999999</v>
      </c>
      <c r="O1221" s="93">
        <f t="shared" si="333"/>
        <v>4061761.1999999993</v>
      </c>
      <c r="P1221" s="23" t="str">
        <f t="shared" si="334"/>
        <v>Урология</v>
      </c>
      <c r="Q1221" s="23">
        <f t="shared" si="335"/>
        <v>1.2</v>
      </c>
      <c r="R1221" s="63" t="s">
        <v>344</v>
      </c>
      <c r="S1221" s="23">
        <f t="shared" si="336"/>
        <v>162</v>
      </c>
    </row>
    <row r="1222" spans="2:19" x14ac:dyDescent="0.25">
      <c r="B1222" s="85">
        <v>150001</v>
      </c>
      <c r="C1222" s="23" t="str">
        <f t="shared" si="325"/>
        <v>ГБУЗ "РКБ"</v>
      </c>
      <c r="D1222" s="23" t="str">
        <f t="shared" si="326"/>
        <v>КС</v>
      </c>
      <c r="E1222" s="55">
        <v>20171239</v>
      </c>
      <c r="F1222" s="23" t="str">
        <f t="shared" si="327"/>
        <v>Операции на почке и мочевыделительной системе, взрослые (уровень 4)</v>
      </c>
      <c r="G1222" s="19">
        <v>41</v>
      </c>
      <c r="H1222" s="19">
        <v>12</v>
      </c>
      <c r="I1222" s="25">
        <f t="shared" si="324"/>
        <v>53</v>
      </c>
      <c r="J1222" s="23">
        <f t="shared" si="328"/>
        <v>1.95</v>
      </c>
      <c r="K1222" s="149">
        <f t="shared" si="329"/>
        <v>1</v>
      </c>
      <c r="L1222" s="93">
        <f t="shared" si="330"/>
        <v>34922.549999999996</v>
      </c>
      <c r="M1222" s="93">
        <f t="shared" si="331"/>
        <v>1431824.5499999998</v>
      </c>
      <c r="N1222" s="93">
        <f t="shared" si="332"/>
        <v>419070.6</v>
      </c>
      <c r="O1222" s="93">
        <f t="shared" si="333"/>
        <v>1850895.15</v>
      </c>
      <c r="P1222" s="23" t="str">
        <f t="shared" si="334"/>
        <v>Урология</v>
      </c>
      <c r="Q1222" s="23">
        <f t="shared" si="335"/>
        <v>1.2</v>
      </c>
      <c r="R1222" s="63" t="s">
        <v>344</v>
      </c>
      <c r="S1222" s="23">
        <f t="shared" si="336"/>
        <v>103.35</v>
      </c>
    </row>
    <row r="1223" spans="2:19" x14ac:dyDescent="0.25">
      <c r="B1223" s="85">
        <v>150072</v>
      </c>
      <c r="C1223" s="23" t="str">
        <f t="shared" si="325"/>
        <v>ФГБУ "СКММ центр МЗ РФ" (Беслан)</v>
      </c>
      <c r="D1223" s="23" t="str">
        <f t="shared" si="326"/>
        <v>КС</v>
      </c>
      <c r="E1223" s="61">
        <v>20171239</v>
      </c>
      <c r="F1223" s="23" t="str">
        <f t="shared" si="327"/>
        <v>Операции на почке и мочевыделительной системе, взрослые (уровень 4)</v>
      </c>
      <c r="G1223" s="51">
        <v>14</v>
      </c>
      <c r="H1223" s="51">
        <v>6</v>
      </c>
      <c r="I1223" s="25">
        <f t="shared" si="324"/>
        <v>20</v>
      </c>
      <c r="J1223" s="23">
        <f t="shared" si="328"/>
        <v>1.95</v>
      </c>
      <c r="K1223" s="149">
        <f t="shared" si="329"/>
        <v>1.4</v>
      </c>
      <c r="L1223" s="93">
        <f t="shared" si="330"/>
        <v>48891.57</v>
      </c>
      <c r="M1223" s="93">
        <f t="shared" si="331"/>
        <v>684481.98</v>
      </c>
      <c r="N1223" s="93">
        <f t="shared" si="332"/>
        <v>293349.42</v>
      </c>
      <c r="O1223" s="93">
        <f t="shared" si="333"/>
        <v>977831.39999999991</v>
      </c>
      <c r="P1223" s="23" t="str">
        <f t="shared" si="334"/>
        <v>Урология</v>
      </c>
      <c r="Q1223" s="23">
        <f t="shared" si="335"/>
        <v>1.2</v>
      </c>
      <c r="R1223" s="63" t="s">
        <v>344</v>
      </c>
      <c r="S1223" s="23">
        <f t="shared" si="336"/>
        <v>39</v>
      </c>
    </row>
    <row r="1224" spans="2:19" x14ac:dyDescent="0.25">
      <c r="B1224" s="85">
        <v>150001</v>
      </c>
      <c r="C1224" s="23" t="str">
        <f t="shared" si="325"/>
        <v>ГБУЗ "РКБ"</v>
      </c>
      <c r="D1224" s="23" t="str">
        <f t="shared" si="326"/>
        <v>КС</v>
      </c>
      <c r="E1224" s="55">
        <v>20171240</v>
      </c>
      <c r="F1224" s="23" t="str">
        <f t="shared" si="327"/>
        <v>Операции на почке и мочевыделительной системе, взрослые (уровень 5)</v>
      </c>
      <c r="G1224" s="19">
        <v>78</v>
      </c>
      <c r="H1224" s="19">
        <v>22</v>
      </c>
      <c r="I1224" s="25">
        <f t="shared" si="324"/>
        <v>100</v>
      </c>
      <c r="J1224" s="23">
        <f t="shared" si="328"/>
        <v>2.14</v>
      </c>
      <c r="K1224" s="149">
        <f t="shared" si="329"/>
        <v>1</v>
      </c>
      <c r="L1224" s="93">
        <f t="shared" si="330"/>
        <v>38325.26</v>
      </c>
      <c r="M1224" s="93">
        <f t="shared" si="331"/>
        <v>2989370.2800000003</v>
      </c>
      <c r="N1224" s="93">
        <f t="shared" si="332"/>
        <v>843155.72000000009</v>
      </c>
      <c r="O1224" s="93">
        <f t="shared" si="333"/>
        <v>3832526.0000000005</v>
      </c>
      <c r="P1224" s="23" t="str">
        <f t="shared" si="334"/>
        <v>Урология</v>
      </c>
      <c r="Q1224" s="23">
        <f t="shared" si="335"/>
        <v>1.2</v>
      </c>
      <c r="R1224" s="63" t="s">
        <v>344</v>
      </c>
      <c r="S1224" s="23">
        <f t="shared" si="336"/>
        <v>214</v>
      </c>
    </row>
    <row r="1225" spans="2:19" x14ac:dyDescent="0.25">
      <c r="B1225" s="85">
        <v>150072</v>
      </c>
      <c r="C1225" s="23" t="str">
        <f t="shared" si="325"/>
        <v>ФГБУ "СКММ центр МЗ РФ" (Беслан)</v>
      </c>
      <c r="D1225" s="23" t="str">
        <f t="shared" si="326"/>
        <v>КС</v>
      </c>
      <c r="E1225" s="61">
        <v>20171240</v>
      </c>
      <c r="F1225" s="23" t="str">
        <f t="shared" si="327"/>
        <v>Операции на почке и мочевыделительной системе, взрослые (уровень 5)</v>
      </c>
      <c r="G1225" s="51">
        <v>70</v>
      </c>
      <c r="H1225" s="51">
        <v>30</v>
      </c>
      <c r="I1225" s="25">
        <f t="shared" si="324"/>
        <v>100</v>
      </c>
      <c r="J1225" s="23">
        <f t="shared" si="328"/>
        <v>2.14</v>
      </c>
      <c r="K1225" s="149">
        <f t="shared" si="329"/>
        <v>1.4</v>
      </c>
      <c r="L1225" s="93">
        <f t="shared" si="330"/>
        <v>53655.364000000001</v>
      </c>
      <c r="M1225" s="93">
        <f t="shared" si="331"/>
        <v>3755875.48</v>
      </c>
      <c r="N1225" s="93">
        <f t="shared" si="332"/>
        <v>1609660.92</v>
      </c>
      <c r="O1225" s="93">
        <f t="shared" si="333"/>
        <v>5365536.4000000004</v>
      </c>
      <c r="P1225" s="23" t="str">
        <f t="shared" si="334"/>
        <v>Урология</v>
      </c>
      <c r="Q1225" s="23">
        <f t="shared" si="335"/>
        <v>1.2</v>
      </c>
      <c r="R1225" s="63" t="s">
        <v>344</v>
      </c>
      <c r="S1225" s="23">
        <f t="shared" si="336"/>
        <v>214</v>
      </c>
    </row>
    <row r="1226" spans="2:19" x14ac:dyDescent="0.25">
      <c r="B1226" s="85">
        <v>150072</v>
      </c>
      <c r="C1226" s="23" t="str">
        <f t="shared" si="325"/>
        <v>ФГБУ "СКММ центр МЗ РФ" (Беслан)</v>
      </c>
      <c r="D1226" s="23" t="str">
        <f t="shared" si="326"/>
        <v>КС</v>
      </c>
      <c r="E1226" s="61">
        <v>20171241</v>
      </c>
      <c r="F1226" s="23" t="str">
        <f t="shared" si="327"/>
        <v>Операции на почке и мочевыделительной системе, взрослые (уровень 6)</v>
      </c>
      <c r="G1226" s="51">
        <v>4</v>
      </c>
      <c r="H1226" s="51">
        <v>1</v>
      </c>
      <c r="I1226" s="25">
        <f t="shared" si="324"/>
        <v>5</v>
      </c>
      <c r="J1226" s="23">
        <f t="shared" si="328"/>
        <v>4.13</v>
      </c>
      <c r="K1226" s="149">
        <f t="shared" si="329"/>
        <v>1.4</v>
      </c>
      <c r="L1226" s="93">
        <f t="shared" si="330"/>
        <v>103549.83799999999</v>
      </c>
      <c r="M1226" s="93">
        <f t="shared" si="331"/>
        <v>414199.35199999996</v>
      </c>
      <c r="N1226" s="93">
        <f t="shared" si="332"/>
        <v>103549.83799999999</v>
      </c>
      <c r="O1226" s="93">
        <f t="shared" si="333"/>
        <v>517749.18999999994</v>
      </c>
      <c r="P1226" s="23" t="str">
        <f t="shared" si="334"/>
        <v>Урология</v>
      </c>
      <c r="Q1226" s="23">
        <f t="shared" si="335"/>
        <v>1.2</v>
      </c>
      <c r="R1226" s="63" t="s">
        <v>344</v>
      </c>
      <c r="S1226" s="23">
        <f t="shared" si="336"/>
        <v>20.65</v>
      </c>
    </row>
    <row r="1227" spans="2:19" x14ac:dyDescent="0.25">
      <c r="B1227" s="85">
        <v>150003</v>
      </c>
      <c r="C1227" s="23" t="str">
        <f t="shared" si="325"/>
        <v>ГБУЗ "КБСП"</v>
      </c>
      <c r="D1227" s="23" t="str">
        <f t="shared" si="326"/>
        <v>КС</v>
      </c>
      <c r="E1227" s="87">
        <v>20171242</v>
      </c>
      <c r="F1227" s="23" t="str">
        <f t="shared" si="327"/>
        <v>Болезни лимфатических сосудов и лимфатических узлов</v>
      </c>
      <c r="G1227" s="19">
        <v>5</v>
      </c>
      <c r="H1227" s="19">
        <v>2</v>
      </c>
      <c r="I1227" s="25">
        <f t="shared" si="324"/>
        <v>7</v>
      </c>
      <c r="J1227" s="23">
        <f t="shared" si="328"/>
        <v>0.61</v>
      </c>
      <c r="K1227" s="149">
        <f t="shared" si="329"/>
        <v>1.4</v>
      </c>
      <c r="L1227" s="93">
        <f t="shared" si="330"/>
        <v>15294.286</v>
      </c>
      <c r="M1227" s="93">
        <f t="shared" si="331"/>
        <v>76471.429999999993</v>
      </c>
      <c r="N1227" s="93">
        <f t="shared" si="332"/>
        <v>30588.572</v>
      </c>
      <c r="O1227" s="93">
        <f t="shared" si="333"/>
        <v>107060.00199999999</v>
      </c>
      <c r="P1227" s="23" t="str">
        <f t="shared" si="334"/>
        <v>Хирургия</v>
      </c>
      <c r="Q1227" s="23">
        <f t="shared" si="335"/>
        <v>0.9</v>
      </c>
      <c r="R1227" s="63" t="s">
        <v>360</v>
      </c>
      <c r="S1227" s="23">
        <f t="shared" si="336"/>
        <v>4.2699999999999996</v>
      </c>
    </row>
    <row r="1228" spans="2:19" ht="15.75" x14ac:dyDescent="0.25">
      <c r="B1228" s="85">
        <v>150019</v>
      </c>
      <c r="C1228" s="23" t="str">
        <f t="shared" si="325"/>
        <v>ГБУЗ "Дигорская ЦРБ"</v>
      </c>
      <c r="D1228" s="23" t="str">
        <f t="shared" si="326"/>
        <v>КС</v>
      </c>
      <c r="E1228" s="55">
        <v>20171242</v>
      </c>
      <c r="F1228" s="23" t="str">
        <f t="shared" si="327"/>
        <v>Болезни лимфатических сосудов и лимфатических узлов</v>
      </c>
      <c r="G1228" s="38">
        <v>3</v>
      </c>
      <c r="H1228" s="38"/>
      <c r="I1228" s="25">
        <f t="shared" si="324"/>
        <v>3</v>
      </c>
      <c r="J1228" s="23">
        <f t="shared" si="328"/>
        <v>0.61</v>
      </c>
      <c r="K1228" s="149">
        <f t="shared" si="329"/>
        <v>0.875</v>
      </c>
      <c r="L1228" s="93">
        <f t="shared" si="330"/>
        <v>9558.9287499999991</v>
      </c>
      <c r="M1228" s="93">
        <f t="shared" si="331"/>
        <v>28676.786249999997</v>
      </c>
      <c r="N1228" s="93">
        <f t="shared" si="332"/>
        <v>0</v>
      </c>
      <c r="O1228" s="93">
        <f t="shared" si="333"/>
        <v>28676.786249999997</v>
      </c>
      <c r="P1228" s="23" t="str">
        <f t="shared" si="334"/>
        <v>Хирургия</v>
      </c>
      <c r="Q1228" s="23">
        <f t="shared" si="335"/>
        <v>0.9</v>
      </c>
      <c r="R1228" s="63" t="s">
        <v>277</v>
      </c>
      <c r="S1228" s="23">
        <f t="shared" si="336"/>
        <v>1.83</v>
      </c>
    </row>
    <row r="1229" spans="2:19" x14ac:dyDescent="0.25">
      <c r="B1229" s="85">
        <v>150001</v>
      </c>
      <c r="C1229" s="23" t="str">
        <f t="shared" si="325"/>
        <v>ГБУЗ "РКБ"</v>
      </c>
      <c r="D1229" s="23" t="str">
        <f t="shared" si="326"/>
        <v>КС</v>
      </c>
      <c r="E1229" s="55">
        <v>20171242</v>
      </c>
      <c r="F1229" s="23" t="str">
        <f t="shared" si="327"/>
        <v>Болезни лимфатических сосудов и лимфатических узлов</v>
      </c>
      <c r="G1229" s="19">
        <v>8</v>
      </c>
      <c r="H1229" s="19">
        <v>2</v>
      </c>
      <c r="I1229" s="25">
        <f t="shared" si="324"/>
        <v>10</v>
      </c>
      <c r="J1229" s="23">
        <f t="shared" si="328"/>
        <v>0.61</v>
      </c>
      <c r="K1229" s="149">
        <f t="shared" si="329"/>
        <v>1</v>
      </c>
      <c r="L1229" s="93">
        <f t="shared" si="330"/>
        <v>10924.49</v>
      </c>
      <c r="M1229" s="93">
        <f t="shared" si="331"/>
        <v>87395.92</v>
      </c>
      <c r="N1229" s="93">
        <f t="shared" si="332"/>
        <v>21848.98</v>
      </c>
      <c r="O1229" s="93">
        <f t="shared" si="333"/>
        <v>109244.9</v>
      </c>
      <c r="P1229" s="23" t="str">
        <f t="shared" si="334"/>
        <v>Хирургия</v>
      </c>
      <c r="Q1229" s="23">
        <f t="shared" si="335"/>
        <v>0.9</v>
      </c>
      <c r="R1229" s="63" t="s">
        <v>534</v>
      </c>
      <c r="S1229" s="23">
        <f t="shared" si="336"/>
        <v>6.1</v>
      </c>
    </row>
    <row r="1230" spans="2:19" x14ac:dyDescent="0.25">
      <c r="B1230" s="85">
        <v>150001</v>
      </c>
      <c r="C1230" s="23" t="str">
        <f t="shared" si="325"/>
        <v>ГБУЗ "РКБ"</v>
      </c>
      <c r="D1230" s="23" t="str">
        <f t="shared" si="326"/>
        <v>КС</v>
      </c>
      <c r="E1230" s="55">
        <v>20171242</v>
      </c>
      <c r="F1230" s="23" t="str">
        <f t="shared" si="327"/>
        <v>Болезни лимфатических сосудов и лимфатических узлов</v>
      </c>
      <c r="G1230" s="19">
        <v>12</v>
      </c>
      <c r="H1230" s="19">
        <v>3</v>
      </c>
      <c r="I1230" s="25">
        <f t="shared" si="324"/>
        <v>15</v>
      </c>
      <c r="J1230" s="23">
        <f t="shared" si="328"/>
        <v>0.61</v>
      </c>
      <c r="K1230" s="149">
        <f t="shared" si="329"/>
        <v>1</v>
      </c>
      <c r="L1230" s="93">
        <f t="shared" si="330"/>
        <v>10924.49</v>
      </c>
      <c r="M1230" s="93">
        <f t="shared" si="331"/>
        <v>131093.88</v>
      </c>
      <c r="N1230" s="93">
        <f t="shared" si="332"/>
        <v>32773.47</v>
      </c>
      <c r="O1230" s="93">
        <f t="shared" si="333"/>
        <v>163867.35</v>
      </c>
      <c r="P1230" s="23" t="str">
        <f t="shared" si="334"/>
        <v>Хирургия</v>
      </c>
      <c r="Q1230" s="23">
        <f t="shared" si="335"/>
        <v>0.9</v>
      </c>
      <c r="R1230" s="63" t="s">
        <v>407</v>
      </c>
      <c r="S1230" s="23">
        <f t="shared" si="336"/>
        <v>9.15</v>
      </c>
    </row>
    <row r="1231" spans="2:19" x14ac:dyDescent="0.25">
      <c r="B1231" s="85">
        <v>150012</v>
      </c>
      <c r="C1231" s="23" t="str">
        <f t="shared" si="325"/>
        <v>ГБУЗ "Кировская ЦРБ"</v>
      </c>
      <c r="D1231" s="23" t="str">
        <f t="shared" si="326"/>
        <v>КС</v>
      </c>
      <c r="E1231" s="55">
        <v>20171242</v>
      </c>
      <c r="F1231" s="23" t="str">
        <f t="shared" si="327"/>
        <v>Болезни лимфатических сосудов и лимфатических узлов</v>
      </c>
      <c r="G1231" s="19">
        <v>10</v>
      </c>
      <c r="H1231" s="19"/>
      <c r="I1231" s="25">
        <f t="shared" si="324"/>
        <v>10</v>
      </c>
      <c r="J1231" s="23">
        <f t="shared" si="328"/>
        <v>0.61</v>
      </c>
      <c r="K1231" s="149">
        <f t="shared" si="329"/>
        <v>0.875</v>
      </c>
      <c r="L1231" s="93">
        <f t="shared" si="330"/>
        <v>9558.9287499999991</v>
      </c>
      <c r="M1231" s="93">
        <f t="shared" si="331"/>
        <v>95589.287499999991</v>
      </c>
      <c r="N1231" s="93">
        <f t="shared" si="332"/>
        <v>0</v>
      </c>
      <c r="O1231" s="93">
        <f t="shared" si="333"/>
        <v>95589.287499999991</v>
      </c>
      <c r="P1231" s="23" t="str">
        <f t="shared" si="334"/>
        <v>Хирургия</v>
      </c>
      <c r="Q1231" s="23">
        <f t="shared" si="335"/>
        <v>0.9</v>
      </c>
      <c r="R1231" s="63" t="s">
        <v>360</v>
      </c>
      <c r="S1231" s="23">
        <f t="shared" si="336"/>
        <v>6.1</v>
      </c>
    </row>
    <row r="1232" spans="2:19" ht="18.75" x14ac:dyDescent="0.3">
      <c r="B1232" s="85">
        <v>150002</v>
      </c>
      <c r="C1232" s="23" t="str">
        <f t="shared" si="325"/>
        <v>ГБУЗ "РДКБ"</v>
      </c>
      <c r="D1232" s="23" t="str">
        <f t="shared" si="326"/>
        <v>КС</v>
      </c>
      <c r="E1232" s="55">
        <v>20171242</v>
      </c>
      <c r="F1232" s="23" t="str">
        <f t="shared" si="327"/>
        <v>Болезни лимфатических сосудов и лимфатических узлов</v>
      </c>
      <c r="G1232" s="45">
        <v>40</v>
      </c>
      <c r="H1232" s="45">
        <v>18</v>
      </c>
      <c r="I1232" s="25">
        <f t="shared" si="324"/>
        <v>58</v>
      </c>
      <c r="J1232" s="23">
        <f t="shared" si="328"/>
        <v>0.61</v>
      </c>
      <c r="K1232" s="149">
        <f t="shared" si="329"/>
        <v>1</v>
      </c>
      <c r="L1232" s="93">
        <f t="shared" si="330"/>
        <v>10924.49</v>
      </c>
      <c r="M1232" s="93">
        <f t="shared" si="331"/>
        <v>436979.6</v>
      </c>
      <c r="N1232" s="93">
        <f t="shared" si="332"/>
        <v>196640.82</v>
      </c>
      <c r="O1232" s="93">
        <f t="shared" si="333"/>
        <v>633620.41999999993</v>
      </c>
      <c r="P1232" s="23" t="str">
        <f t="shared" si="334"/>
        <v>Хирургия</v>
      </c>
      <c r="Q1232" s="23">
        <f t="shared" si="335"/>
        <v>0.9</v>
      </c>
      <c r="R1232" s="63" t="s">
        <v>140</v>
      </c>
      <c r="S1232" s="23">
        <f t="shared" si="336"/>
        <v>35.380000000000003</v>
      </c>
    </row>
    <row r="1233" spans="2:19" x14ac:dyDescent="0.25">
      <c r="B1233" s="85">
        <v>150010</v>
      </c>
      <c r="C1233" s="23" t="str">
        <f t="shared" si="325"/>
        <v>ГБУЗ "Ирафская ЦРБ"</v>
      </c>
      <c r="D1233" s="23" t="str">
        <f t="shared" si="326"/>
        <v>КС</v>
      </c>
      <c r="E1233" s="62">
        <v>20171242</v>
      </c>
      <c r="F1233" s="23" t="str">
        <f t="shared" si="327"/>
        <v>Болезни лимфатических сосудов и лимфатических узлов</v>
      </c>
      <c r="G1233" s="19">
        <v>10</v>
      </c>
      <c r="H1233" s="19">
        <v>0</v>
      </c>
      <c r="I1233" s="25">
        <f t="shared" si="324"/>
        <v>10</v>
      </c>
      <c r="J1233" s="23">
        <f t="shared" si="328"/>
        <v>0.61</v>
      </c>
      <c r="K1233" s="149">
        <f t="shared" si="329"/>
        <v>0.8</v>
      </c>
      <c r="L1233" s="93">
        <f t="shared" si="330"/>
        <v>8739.5920000000006</v>
      </c>
      <c r="M1233" s="93">
        <f t="shared" si="331"/>
        <v>87395.920000000013</v>
      </c>
      <c r="N1233" s="93">
        <f t="shared" si="332"/>
        <v>0</v>
      </c>
      <c r="O1233" s="93">
        <f t="shared" si="333"/>
        <v>87395.920000000013</v>
      </c>
      <c r="P1233" s="23" t="str">
        <f t="shared" si="334"/>
        <v>Хирургия</v>
      </c>
      <c r="Q1233" s="23">
        <f t="shared" si="335"/>
        <v>0.9</v>
      </c>
      <c r="R1233" s="63" t="s">
        <v>360</v>
      </c>
      <c r="S1233" s="23">
        <f t="shared" si="336"/>
        <v>6.1</v>
      </c>
    </row>
    <row r="1234" spans="2:19" x14ac:dyDescent="0.25">
      <c r="B1234" s="85">
        <v>150013</v>
      </c>
      <c r="C1234" s="23" t="str">
        <f t="shared" si="325"/>
        <v>НУЗ "Узловая больница на ст. Владикавказ ОАО "РЖД"</v>
      </c>
      <c r="D1234" s="23" t="str">
        <f t="shared" si="326"/>
        <v>КС</v>
      </c>
      <c r="E1234" s="55">
        <v>20171243</v>
      </c>
      <c r="F1234" s="23" t="str">
        <f t="shared" si="327"/>
        <v>Операции на коже, подкожной клетчатке, придатках кожи (уровень 1)</v>
      </c>
      <c r="G1234" s="19">
        <v>34</v>
      </c>
      <c r="H1234" s="19">
        <v>14</v>
      </c>
      <c r="I1234" s="25">
        <f t="shared" ref="I1234:I1293" si="337">G1234+H1234</f>
        <v>48</v>
      </c>
      <c r="J1234" s="23">
        <f t="shared" si="328"/>
        <v>0.28000000000000003</v>
      </c>
      <c r="K1234" s="149">
        <f t="shared" si="329"/>
        <v>1</v>
      </c>
      <c r="L1234" s="93">
        <f t="shared" si="330"/>
        <v>5014.5200000000004</v>
      </c>
      <c r="M1234" s="93">
        <f t="shared" si="331"/>
        <v>170493.68000000002</v>
      </c>
      <c r="N1234" s="93">
        <f t="shared" si="332"/>
        <v>70203.28</v>
      </c>
      <c r="O1234" s="93">
        <f t="shared" si="333"/>
        <v>240696.96000000002</v>
      </c>
      <c r="P1234" s="23" t="str">
        <f t="shared" si="334"/>
        <v>Хирургия</v>
      </c>
      <c r="Q1234" s="23">
        <f t="shared" si="335"/>
        <v>0.9</v>
      </c>
      <c r="R1234" s="63" t="s">
        <v>360</v>
      </c>
      <c r="S1234" s="23">
        <f t="shared" si="336"/>
        <v>13.440000000000001</v>
      </c>
    </row>
    <row r="1235" spans="2:19" x14ac:dyDescent="0.25">
      <c r="B1235" s="85">
        <v>150009</v>
      </c>
      <c r="C1235" s="23" t="str">
        <f t="shared" si="325"/>
        <v>ГБУЗ "Ардонская ЦРБ"</v>
      </c>
      <c r="D1235" s="23" t="str">
        <f t="shared" si="326"/>
        <v>КС</v>
      </c>
      <c r="E1235" s="55">
        <v>20171243</v>
      </c>
      <c r="F1235" s="23" t="str">
        <f t="shared" si="327"/>
        <v>Операции на коже, подкожной клетчатке, придатках кожи (уровень 1)</v>
      </c>
      <c r="G1235" s="19">
        <v>50</v>
      </c>
      <c r="H1235" s="19"/>
      <c r="I1235" s="25">
        <f t="shared" si="337"/>
        <v>50</v>
      </c>
      <c r="J1235" s="23">
        <f t="shared" si="328"/>
        <v>0.28000000000000003</v>
      </c>
      <c r="K1235" s="149">
        <f t="shared" si="329"/>
        <v>1</v>
      </c>
      <c r="L1235" s="93">
        <f t="shared" si="330"/>
        <v>5014.5200000000004</v>
      </c>
      <c r="M1235" s="93">
        <f t="shared" si="331"/>
        <v>250726.00000000003</v>
      </c>
      <c r="N1235" s="93">
        <f t="shared" si="332"/>
        <v>0</v>
      </c>
      <c r="O1235" s="93">
        <f t="shared" si="333"/>
        <v>250726.00000000003</v>
      </c>
      <c r="P1235" s="23" t="str">
        <f t="shared" si="334"/>
        <v>Хирургия</v>
      </c>
      <c r="Q1235" s="23">
        <f t="shared" si="335"/>
        <v>0.9</v>
      </c>
      <c r="R1235" s="63" t="s">
        <v>360</v>
      </c>
      <c r="S1235" s="23">
        <f t="shared" si="336"/>
        <v>14.000000000000002</v>
      </c>
    </row>
    <row r="1236" spans="2:19" x14ac:dyDescent="0.25">
      <c r="B1236" s="85">
        <v>150003</v>
      </c>
      <c r="C1236" s="23" t="str">
        <f t="shared" si="325"/>
        <v>ГБУЗ "КБСП"</v>
      </c>
      <c r="D1236" s="23" t="str">
        <f t="shared" si="326"/>
        <v>КС</v>
      </c>
      <c r="E1236" s="87">
        <v>20171243</v>
      </c>
      <c r="F1236" s="23" t="str">
        <f t="shared" si="327"/>
        <v>Операции на коже, подкожной клетчатке, придатках кожи (уровень 1)</v>
      </c>
      <c r="G1236" s="19">
        <v>7</v>
      </c>
      <c r="H1236" s="19">
        <v>3</v>
      </c>
      <c r="I1236" s="25">
        <f t="shared" si="337"/>
        <v>10</v>
      </c>
      <c r="J1236" s="23">
        <f t="shared" si="328"/>
        <v>0.28000000000000003</v>
      </c>
      <c r="K1236" s="149">
        <f t="shared" si="329"/>
        <v>1</v>
      </c>
      <c r="L1236" s="93">
        <f t="shared" si="330"/>
        <v>5014.5200000000004</v>
      </c>
      <c r="M1236" s="93">
        <f t="shared" si="331"/>
        <v>35101.64</v>
      </c>
      <c r="N1236" s="93">
        <f t="shared" si="332"/>
        <v>15043.560000000001</v>
      </c>
      <c r="O1236" s="93">
        <f t="shared" si="333"/>
        <v>50145.2</v>
      </c>
      <c r="P1236" s="23" t="str">
        <f t="shared" si="334"/>
        <v>Хирургия</v>
      </c>
      <c r="Q1236" s="23">
        <f t="shared" si="335"/>
        <v>0.9</v>
      </c>
      <c r="R1236" s="63" t="s">
        <v>497</v>
      </c>
      <c r="S1236" s="23">
        <f t="shared" si="336"/>
        <v>2.8000000000000003</v>
      </c>
    </row>
    <row r="1237" spans="2:19" x14ac:dyDescent="0.25">
      <c r="B1237" s="85">
        <v>150003</v>
      </c>
      <c r="C1237" s="23" t="str">
        <f t="shared" si="325"/>
        <v>ГБУЗ "КБСП"</v>
      </c>
      <c r="D1237" s="23" t="str">
        <f t="shared" si="326"/>
        <v>КС</v>
      </c>
      <c r="E1237" s="87">
        <v>20171243</v>
      </c>
      <c r="F1237" s="23" t="str">
        <f t="shared" si="327"/>
        <v>Операции на коже, подкожной клетчатке, придатках кожи (уровень 1)</v>
      </c>
      <c r="G1237" s="19">
        <v>6</v>
      </c>
      <c r="H1237" s="19">
        <v>2</v>
      </c>
      <c r="I1237" s="25">
        <f t="shared" si="337"/>
        <v>8</v>
      </c>
      <c r="J1237" s="23">
        <f t="shared" si="328"/>
        <v>0.28000000000000003</v>
      </c>
      <c r="K1237" s="149">
        <f t="shared" si="329"/>
        <v>1</v>
      </c>
      <c r="L1237" s="93">
        <f t="shared" si="330"/>
        <v>5014.5200000000004</v>
      </c>
      <c r="M1237" s="93">
        <f t="shared" si="331"/>
        <v>30087.120000000003</v>
      </c>
      <c r="N1237" s="93">
        <f t="shared" si="332"/>
        <v>10029.040000000001</v>
      </c>
      <c r="O1237" s="93">
        <f t="shared" si="333"/>
        <v>40116.160000000003</v>
      </c>
      <c r="P1237" s="23" t="str">
        <f t="shared" si="334"/>
        <v>Хирургия</v>
      </c>
      <c r="Q1237" s="23">
        <f t="shared" si="335"/>
        <v>0.9</v>
      </c>
      <c r="R1237" s="63" t="s">
        <v>360</v>
      </c>
      <c r="S1237" s="23">
        <f t="shared" si="336"/>
        <v>2.2400000000000002</v>
      </c>
    </row>
    <row r="1238" spans="2:19" x14ac:dyDescent="0.25">
      <c r="B1238" s="85">
        <v>150112</v>
      </c>
      <c r="C1238" s="23" t="str">
        <f t="shared" si="325"/>
        <v>ГБУЗ "Моздокская ЦРБ"</v>
      </c>
      <c r="D1238" s="23" t="str">
        <f t="shared" si="326"/>
        <v>КС</v>
      </c>
      <c r="E1238" s="55">
        <v>20171243</v>
      </c>
      <c r="F1238" s="23" t="str">
        <f t="shared" si="327"/>
        <v>Операции на коже, подкожной клетчатке, придатках кожи (уровень 1)</v>
      </c>
      <c r="G1238" s="19">
        <v>10</v>
      </c>
      <c r="H1238" s="19"/>
      <c r="I1238" s="25">
        <f t="shared" si="337"/>
        <v>10</v>
      </c>
      <c r="J1238" s="23">
        <f t="shared" si="328"/>
        <v>0.28000000000000003</v>
      </c>
      <c r="K1238" s="149">
        <f t="shared" si="329"/>
        <v>1</v>
      </c>
      <c r="L1238" s="93">
        <f t="shared" si="330"/>
        <v>5014.5200000000004</v>
      </c>
      <c r="M1238" s="93">
        <f t="shared" si="331"/>
        <v>50145.200000000004</v>
      </c>
      <c r="N1238" s="93">
        <f t="shared" si="332"/>
        <v>0</v>
      </c>
      <c r="O1238" s="93">
        <f t="shared" si="333"/>
        <v>50145.200000000004</v>
      </c>
      <c r="P1238" s="23" t="str">
        <f t="shared" si="334"/>
        <v>Хирургия</v>
      </c>
      <c r="Q1238" s="23">
        <f t="shared" si="335"/>
        <v>0.9</v>
      </c>
      <c r="R1238" s="63" t="s">
        <v>360</v>
      </c>
      <c r="S1238" s="23">
        <f t="shared" si="336"/>
        <v>2.8000000000000003</v>
      </c>
    </row>
    <row r="1239" spans="2:19" ht="15.75" x14ac:dyDescent="0.25">
      <c r="B1239" s="85">
        <v>150019</v>
      </c>
      <c r="C1239" s="23" t="str">
        <f t="shared" si="325"/>
        <v>ГБУЗ "Дигорская ЦРБ"</v>
      </c>
      <c r="D1239" s="23" t="str">
        <f t="shared" si="326"/>
        <v>КС</v>
      </c>
      <c r="E1239" s="55">
        <v>20171243</v>
      </c>
      <c r="F1239" s="23" t="str">
        <f t="shared" si="327"/>
        <v>Операции на коже, подкожной клетчатке, придатках кожи (уровень 1)</v>
      </c>
      <c r="G1239" s="38">
        <v>18</v>
      </c>
      <c r="H1239" s="38"/>
      <c r="I1239" s="25">
        <f t="shared" si="337"/>
        <v>18</v>
      </c>
      <c r="J1239" s="23">
        <f t="shared" si="328"/>
        <v>0.28000000000000003</v>
      </c>
      <c r="K1239" s="149">
        <f t="shared" si="329"/>
        <v>1</v>
      </c>
      <c r="L1239" s="93">
        <f t="shared" si="330"/>
        <v>5014.5200000000004</v>
      </c>
      <c r="M1239" s="93">
        <f t="shared" si="331"/>
        <v>90261.360000000015</v>
      </c>
      <c r="N1239" s="93">
        <f t="shared" si="332"/>
        <v>0</v>
      </c>
      <c r="O1239" s="93">
        <f t="shared" si="333"/>
        <v>90261.360000000015</v>
      </c>
      <c r="P1239" s="23" t="str">
        <f t="shared" si="334"/>
        <v>Хирургия</v>
      </c>
      <c r="Q1239" s="23">
        <f t="shared" si="335"/>
        <v>0.9</v>
      </c>
      <c r="R1239" s="63" t="s">
        <v>360</v>
      </c>
      <c r="S1239" s="23">
        <f t="shared" si="336"/>
        <v>5.0400000000000009</v>
      </c>
    </row>
    <row r="1240" spans="2:19" x14ac:dyDescent="0.25">
      <c r="B1240" s="85">
        <v>150001</v>
      </c>
      <c r="C1240" s="23" t="str">
        <f t="shared" si="325"/>
        <v>ГБУЗ "РКБ"</v>
      </c>
      <c r="D1240" s="23" t="str">
        <f t="shared" si="326"/>
        <v>КС</v>
      </c>
      <c r="E1240" s="55">
        <v>20171243</v>
      </c>
      <c r="F1240" s="23" t="str">
        <f t="shared" si="327"/>
        <v>Операции на коже, подкожной клетчатке, придатках кожи (уровень 1)</v>
      </c>
      <c r="G1240" s="19">
        <v>4</v>
      </c>
      <c r="H1240" s="19">
        <v>1</v>
      </c>
      <c r="I1240" s="25">
        <f t="shared" si="337"/>
        <v>5</v>
      </c>
      <c r="J1240" s="23">
        <f t="shared" si="328"/>
        <v>0.28000000000000003</v>
      </c>
      <c r="K1240" s="149">
        <f t="shared" si="329"/>
        <v>1</v>
      </c>
      <c r="L1240" s="93">
        <f t="shared" si="330"/>
        <v>5014.5200000000004</v>
      </c>
      <c r="M1240" s="93">
        <f t="shared" si="331"/>
        <v>20058.080000000002</v>
      </c>
      <c r="N1240" s="93">
        <f t="shared" si="332"/>
        <v>5014.5200000000004</v>
      </c>
      <c r="O1240" s="93">
        <f t="shared" si="333"/>
        <v>25072.600000000002</v>
      </c>
      <c r="P1240" s="23" t="str">
        <f t="shared" si="334"/>
        <v>Хирургия</v>
      </c>
      <c r="Q1240" s="23">
        <f t="shared" si="335"/>
        <v>0.9</v>
      </c>
      <c r="R1240" s="63" t="s">
        <v>360</v>
      </c>
      <c r="S1240" s="23">
        <f t="shared" si="336"/>
        <v>1.4000000000000001</v>
      </c>
    </row>
    <row r="1241" spans="2:19" x14ac:dyDescent="0.25">
      <c r="B1241" s="85">
        <v>150001</v>
      </c>
      <c r="C1241" s="23" t="str">
        <f t="shared" si="325"/>
        <v>ГБУЗ "РКБ"</v>
      </c>
      <c r="D1241" s="23" t="str">
        <f t="shared" si="326"/>
        <v>КС</v>
      </c>
      <c r="E1241" s="55">
        <v>20171243</v>
      </c>
      <c r="F1241" s="23" t="str">
        <f t="shared" si="327"/>
        <v>Операции на коже, подкожной клетчатке, придатках кожи (уровень 1)</v>
      </c>
      <c r="G1241" s="19">
        <v>12</v>
      </c>
      <c r="H1241" s="19">
        <v>3</v>
      </c>
      <c r="I1241" s="25">
        <f t="shared" si="337"/>
        <v>15</v>
      </c>
      <c r="J1241" s="23">
        <f t="shared" si="328"/>
        <v>0.28000000000000003</v>
      </c>
      <c r="K1241" s="149">
        <f t="shared" si="329"/>
        <v>1</v>
      </c>
      <c r="L1241" s="93">
        <f t="shared" si="330"/>
        <v>5014.5200000000004</v>
      </c>
      <c r="M1241" s="93">
        <f t="shared" si="331"/>
        <v>60174.240000000005</v>
      </c>
      <c r="N1241" s="93">
        <f t="shared" si="332"/>
        <v>15043.560000000001</v>
      </c>
      <c r="O1241" s="93">
        <f t="shared" si="333"/>
        <v>75217.8</v>
      </c>
      <c r="P1241" s="23" t="str">
        <f t="shared" si="334"/>
        <v>Хирургия</v>
      </c>
      <c r="Q1241" s="23">
        <f t="shared" si="335"/>
        <v>0.9</v>
      </c>
      <c r="R1241" s="63" t="s">
        <v>407</v>
      </c>
      <c r="S1241" s="23">
        <f t="shared" si="336"/>
        <v>4.2</v>
      </c>
    </row>
    <row r="1242" spans="2:19" x14ac:dyDescent="0.25">
      <c r="B1242" s="85">
        <v>150015</v>
      </c>
      <c r="C1242" s="23" t="str">
        <f t="shared" si="325"/>
        <v>ФГБОУ ВО  СОГМА МЗ</v>
      </c>
      <c r="D1242" s="23" t="str">
        <f t="shared" si="326"/>
        <v>КС</v>
      </c>
      <c r="E1242" s="41">
        <v>20171243</v>
      </c>
      <c r="F1242" s="23" t="str">
        <f t="shared" si="327"/>
        <v>Операции на коже, подкожной клетчатке, придатках кожи (уровень 1)</v>
      </c>
      <c r="G1242" s="39">
        <v>4</v>
      </c>
      <c r="H1242" s="39">
        <v>1</v>
      </c>
      <c r="I1242" s="25">
        <f t="shared" si="337"/>
        <v>5</v>
      </c>
      <c r="J1242" s="23">
        <f t="shared" si="328"/>
        <v>0.28000000000000003</v>
      </c>
      <c r="K1242" s="149">
        <f t="shared" si="329"/>
        <v>1</v>
      </c>
      <c r="L1242" s="93">
        <f t="shared" si="330"/>
        <v>5014.5200000000004</v>
      </c>
      <c r="M1242" s="93">
        <f t="shared" si="331"/>
        <v>20058.080000000002</v>
      </c>
      <c r="N1242" s="93">
        <f t="shared" si="332"/>
        <v>5014.5200000000004</v>
      </c>
      <c r="O1242" s="93">
        <f t="shared" si="333"/>
        <v>25072.600000000002</v>
      </c>
      <c r="P1242" s="23" t="str">
        <f t="shared" si="334"/>
        <v>Хирургия</v>
      </c>
      <c r="Q1242" s="23">
        <f t="shared" si="335"/>
        <v>0.9</v>
      </c>
      <c r="R1242" s="114" t="s">
        <v>360</v>
      </c>
      <c r="S1242" s="23">
        <f t="shared" si="336"/>
        <v>1.4000000000000001</v>
      </c>
    </row>
    <row r="1243" spans="2:19" x14ac:dyDescent="0.25">
      <c r="B1243" s="85">
        <v>150012</v>
      </c>
      <c r="C1243" s="23" t="str">
        <f t="shared" si="325"/>
        <v>ГБУЗ "Кировская ЦРБ"</v>
      </c>
      <c r="D1243" s="23" t="str">
        <f t="shared" si="326"/>
        <v>КС</v>
      </c>
      <c r="E1243" s="55">
        <v>20171243</v>
      </c>
      <c r="F1243" s="23" t="str">
        <f t="shared" si="327"/>
        <v>Операции на коже, подкожной клетчатке, придатках кожи (уровень 1)</v>
      </c>
      <c r="G1243" s="19">
        <v>29</v>
      </c>
      <c r="H1243" s="19">
        <v>1</v>
      </c>
      <c r="I1243" s="25">
        <f t="shared" si="337"/>
        <v>30</v>
      </c>
      <c r="J1243" s="23">
        <f t="shared" si="328"/>
        <v>0.28000000000000003</v>
      </c>
      <c r="K1243" s="149">
        <f t="shared" si="329"/>
        <v>1</v>
      </c>
      <c r="L1243" s="93">
        <f t="shared" si="330"/>
        <v>5014.5200000000004</v>
      </c>
      <c r="M1243" s="93">
        <f t="shared" si="331"/>
        <v>145421.08000000002</v>
      </c>
      <c r="N1243" s="93">
        <f t="shared" si="332"/>
        <v>5014.5200000000004</v>
      </c>
      <c r="O1243" s="93">
        <f t="shared" si="333"/>
        <v>150435.6</v>
      </c>
      <c r="P1243" s="23" t="str">
        <f t="shared" si="334"/>
        <v>Хирургия</v>
      </c>
      <c r="Q1243" s="23">
        <f t="shared" si="335"/>
        <v>0.9</v>
      </c>
      <c r="R1243" s="63" t="s">
        <v>360</v>
      </c>
      <c r="S1243" s="23">
        <f t="shared" si="336"/>
        <v>8.4</v>
      </c>
    </row>
    <row r="1244" spans="2:19" ht="18.75" x14ac:dyDescent="0.3">
      <c r="B1244" s="85">
        <v>150002</v>
      </c>
      <c r="C1244" s="23" t="str">
        <f t="shared" si="325"/>
        <v>ГБУЗ "РДКБ"</v>
      </c>
      <c r="D1244" s="23" t="str">
        <f t="shared" si="326"/>
        <v>КС</v>
      </c>
      <c r="E1244" s="55">
        <v>20171243</v>
      </c>
      <c r="F1244" s="23" t="str">
        <f t="shared" si="327"/>
        <v>Операции на коже, подкожной клетчатке, придатках кожи (уровень 1)</v>
      </c>
      <c r="G1244" s="45">
        <v>100</v>
      </c>
      <c r="H1244" s="45">
        <v>27</v>
      </c>
      <c r="I1244" s="25">
        <f t="shared" si="337"/>
        <v>127</v>
      </c>
      <c r="J1244" s="23">
        <f t="shared" si="328"/>
        <v>0.28000000000000003</v>
      </c>
      <c r="K1244" s="149">
        <f t="shared" si="329"/>
        <v>1</v>
      </c>
      <c r="L1244" s="93">
        <f t="shared" si="330"/>
        <v>5014.5200000000004</v>
      </c>
      <c r="M1244" s="93">
        <f t="shared" si="331"/>
        <v>501452.00000000006</v>
      </c>
      <c r="N1244" s="93">
        <f t="shared" si="332"/>
        <v>135392.04</v>
      </c>
      <c r="O1244" s="93">
        <f t="shared" si="333"/>
        <v>636844.04</v>
      </c>
      <c r="P1244" s="23" t="str">
        <f t="shared" si="334"/>
        <v>Хирургия</v>
      </c>
      <c r="Q1244" s="23">
        <f t="shared" si="335"/>
        <v>0.9</v>
      </c>
      <c r="R1244" s="63" t="s">
        <v>140</v>
      </c>
      <c r="S1244" s="23">
        <f t="shared" si="336"/>
        <v>35.56</v>
      </c>
    </row>
    <row r="1245" spans="2:19" x14ac:dyDescent="0.25">
      <c r="B1245" s="14">
        <v>150031</v>
      </c>
      <c r="C1245" s="23" t="str">
        <f t="shared" si="325"/>
        <v>ГБУЗ "РОД"</v>
      </c>
      <c r="D1245" s="23" t="str">
        <f t="shared" si="326"/>
        <v>КС</v>
      </c>
      <c r="E1245" s="62">
        <v>20171243</v>
      </c>
      <c r="F1245" s="23" t="str">
        <f t="shared" si="327"/>
        <v>Операции на коже, подкожной клетчатке, придатках кожи (уровень 1)</v>
      </c>
      <c r="G1245" s="19">
        <v>30</v>
      </c>
      <c r="H1245" s="19">
        <v>20</v>
      </c>
      <c r="I1245" s="25">
        <f t="shared" si="337"/>
        <v>50</v>
      </c>
      <c r="J1245" s="23">
        <f t="shared" si="328"/>
        <v>0.28000000000000003</v>
      </c>
      <c r="K1245" s="149">
        <f t="shared" si="329"/>
        <v>1</v>
      </c>
      <c r="L1245" s="93">
        <f t="shared" si="330"/>
        <v>5014.5200000000004</v>
      </c>
      <c r="M1245" s="93">
        <f t="shared" si="331"/>
        <v>150435.6</v>
      </c>
      <c r="N1245" s="93">
        <f t="shared" si="332"/>
        <v>100290.40000000001</v>
      </c>
      <c r="O1245" s="93">
        <f t="shared" si="333"/>
        <v>250726</v>
      </c>
      <c r="P1245" s="23" t="str">
        <f t="shared" si="334"/>
        <v>Хирургия</v>
      </c>
      <c r="Q1245" s="23">
        <f t="shared" si="335"/>
        <v>0.9</v>
      </c>
      <c r="R1245" s="63" t="s">
        <v>221</v>
      </c>
      <c r="S1245" s="23">
        <f t="shared" si="336"/>
        <v>14.000000000000002</v>
      </c>
    </row>
    <row r="1246" spans="2:19" x14ac:dyDescent="0.25">
      <c r="B1246" s="85">
        <v>150113</v>
      </c>
      <c r="C1246" s="23" t="str">
        <f t="shared" si="325"/>
        <v>ФГКУ "412 ВГ" Минобороны России"</v>
      </c>
      <c r="D1246" s="23" t="str">
        <f t="shared" si="326"/>
        <v>КС</v>
      </c>
      <c r="E1246" s="55">
        <v>20171244</v>
      </c>
      <c r="F1246" s="23" t="str">
        <f t="shared" si="327"/>
        <v>Операции на коже, подкожной клетчатке, придатках кожи (уровень 2)</v>
      </c>
      <c r="G1246" s="19">
        <v>1</v>
      </c>
      <c r="H1246" s="19">
        <v>1</v>
      </c>
      <c r="I1246" s="25">
        <f t="shared" si="337"/>
        <v>2</v>
      </c>
      <c r="J1246" s="23">
        <f t="shared" si="328"/>
        <v>0.71</v>
      </c>
      <c r="K1246" s="149">
        <f t="shared" si="329"/>
        <v>0.7</v>
      </c>
      <c r="L1246" s="93">
        <f t="shared" si="330"/>
        <v>8900.7729999999992</v>
      </c>
      <c r="M1246" s="93">
        <f t="shared" si="331"/>
        <v>8900.7729999999992</v>
      </c>
      <c r="N1246" s="93">
        <f t="shared" si="332"/>
        <v>8900.7729999999992</v>
      </c>
      <c r="O1246" s="93">
        <f t="shared" si="333"/>
        <v>17801.545999999998</v>
      </c>
      <c r="P1246" s="23" t="str">
        <f t="shared" si="334"/>
        <v>Хирургия</v>
      </c>
      <c r="Q1246" s="23">
        <f t="shared" si="335"/>
        <v>0.9</v>
      </c>
      <c r="R1246" s="63" t="s">
        <v>360</v>
      </c>
      <c r="S1246" s="23">
        <f t="shared" si="336"/>
        <v>1.42</v>
      </c>
    </row>
    <row r="1247" spans="2:19" x14ac:dyDescent="0.25">
      <c r="B1247" s="85">
        <v>150009</v>
      </c>
      <c r="C1247" s="23" t="str">
        <f t="shared" si="325"/>
        <v>ГБУЗ "Ардонская ЦРБ"</v>
      </c>
      <c r="D1247" s="23" t="str">
        <f t="shared" si="326"/>
        <v>КС</v>
      </c>
      <c r="E1247" s="55">
        <v>20171244</v>
      </c>
      <c r="F1247" s="23" t="str">
        <f t="shared" si="327"/>
        <v>Операции на коже, подкожной клетчатке, придатках кожи (уровень 2)</v>
      </c>
      <c r="G1247" s="19">
        <v>8</v>
      </c>
      <c r="H1247" s="19">
        <v>2</v>
      </c>
      <c r="I1247" s="25">
        <f t="shared" si="337"/>
        <v>10</v>
      </c>
      <c r="J1247" s="23">
        <f t="shared" si="328"/>
        <v>0.71</v>
      </c>
      <c r="K1247" s="149">
        <f t="shared" si="329"/>
        <v>0.95099999999999996</v>
      </c>
      <c r="L1247" s="93">
        <f t="shared" si="330"/>
        <v>12092.33589</v>
      </c>
      <c r="M1247" s="93">
        <f t="shared" si="331"/>
        <v>96738.687120000002</v>
      </c>
      <c r="N1247" s="93">
        <f t="shared" si="332"/>
        <v>24184.671780000001</v>
      </c>
      <c r="O1247" s="93">
        <f t="shared" si="333"/>
        <v>120923.35890000001</v>
      </c>
      <c r="P1247" s="23" t="str">
        <f t="shared" si="334"/>
        <v>Хирургия</v>
      </c>
      <c r="Q1247" s="23">
        <f t="shared" si="335"/>
        <v>0.9</v>
      </c>
      <c r="R1247" s="63" t="s">
        <v>497</v>
      </c>
      <c r="S1247" s="23">
        <f t="shared" si="336"/>
        <v>7.1</v>
      </c>
    </row>
    <row r="1248" spans="2:19" x14ac:dyDescent="0.25">
      <c r="B1248" s="85">
        <v>150009</v>
      </c>
      <c r="C1248" s="23" t="str">
        <f t="shared" si="325"/>
        <v>ГБУЗ "Ардонская ЦРБ"</v>
      </c>
      <c r="D1248" s="23" t="str">
        <f t="shared" si="326"/>
        <v>КС</v>
      </c>
      <c r="E1248" s="55">
        <v>20171244</v>
      </c>
      <c r="F1248" s="23" t="str">
        <f t="shared" si="327"/>
        <v>Операции на коже, подкожной клетчатке, придатках кожи (уровень 2)</v>
      </c>
      <c r="G1248" s="19">
        <v>20</v>
      </c>
      <c r="H1248" s="19"/>
      <c r="I1248" s="25">
        <f t="shared" si="337"/>
        <v>20</v>
      </c>
      <c r="J1248" s="23">
        <f t="shared" si="328"/>
        <v>0.71</v>
      </c>
      <c r="K1248" s="149">
        <f t="shared" si="329"/>
        <v>0.95099999999999996</v>
      </c>
      <c r="L1248" s="93">
        <f t="shared" si="330"/>
        <v>12092.33589</v>
      </c>
      <c r="M1248" s="93">
        <f t="shared" si="331"/>
        <v>241846.71780000001</v>
      </c>
      <c r="N1248" s="93">
        <f t="shared" si="332"/>
        <v>0</v>
      </c>
      <c r="O1248" s="93">
        <f t="shared" si="333"/>
        <v>241846.71780000001</v>
      </c>
      <c r="P1248" s="23" t="str">
        <f t="shared" si="334"/>
        <v>Хирургия</v>
      </c>
      <c r="Q1248" s="23">
        <f t="shared" si="335"/>
        <v>0.9</v>
      </c>
      <c r="R1248" s="63" t="s">
        <v>360</v>
      </c>
      <c r="S1248" s="23">
        <f t="shared" si="336"/>
        <v>14.2</v>
      </c>
    </row>
    <row r="1249" spans="2:19" x14ac:dyDescent="0.25">
      <c r="B1249" s="85">
        <v>150003</v>
      </c>
      <c r="C1249" s="23" t="str">
        <f t="shared" si="325"/>
        <v>ГБУЗ "КБСП"</v>
      </c>
      <c r="D1249" s="23" t="str">
        <f t="shared" si="326"/>
        <v>КС</v>
      </c>
      <c r="E1249" s="87">
        <v>20171244</v>
      </c>
      <c r="F1249" s="23" t="str">
        <f t="shared" si="327"/>
        <v>Операции на коже, подкожной клетчатке, придатках кожи (уровень 2)</v>
      </c>
      <c r="G1249" s="19">
        <v>7</v>
      </c>
      <c r="H1249" s="19">
        <v>3</v>
      </c>
      <c r="I1249" s="25">
        <f t="shared" si="337"/>
        <v>10</v>
      </c>
      <c r="J1249" s="23">
        <f t="shared" si="328"/>
        <v>0.71</v>
      </c>
      <c r="K1249" s="149">
        <f t="shared" si="329"/>
        <v>1.4</v>
      </c>
      <c r="L1249" s="93">
        <f t="shared" si="330"/>
        <v>17801.545999999998</v>
      </c>
      <c r="M1249" s="93">
        <f t="shared" si="331"/>
        <v>124610.82199999999</v>
      </c>
      <c r="N1249" s="93">
        <f t="shared" si="332"/>
        <v>53404.637999999992</v>
      </c>
      <c r="O1249" s="93">
        <f t="shared" si="333"/>
        <v>178015.45999999996</v>
      </c>
      <c r="P1249" s="23" t="str">
        <f t="shared" si="334"/>
        <v>Хирургия</v>
      </c>
      <c r="Q1249" s="23">
        <f t="shared" si="335"/>
        <v>0.9</v>
      </c>
      <c r="R1249" s="63" t="s">
        <v>399</v>
      </c>
      <c r="S1249" s="23">
        <f t="shared" si="336"/>
        <v>7.1</v>
      </c>
    </row>
    <row r="1250" spans="2:19" x14ac:dyDescent="0.25">
      <c r="B1250" s="85">
        <v>150003</v>
      </c>
      <c r="C1250" s="23" t="str">
        <f t="shared" si="325"/>
        <v>ГБУЗ "КБСП"</v>
      </c>
      <c r="D1250" s="23" t="str">
        <f t="shared" si="326"/>
        <v>КС</v>
      </c>
      <c r="E1250" s="87">
        <v>20171244</v>
      </c>
      <c r="F1250" s="23" t="str">
        <f t="shared" si="327"/>
        <v>Операции на коже, подкожной клетчатке, придатках кожи (уровень 2)</v>
      </c>
      <c r="G1250" s="19">
        <v>70</v>
      </c>
      <c r="H1250" s="19">
        <v>30</v>
      </c>
      <c r="I1250" s="25">
        <f t="shared" si="337"/>
        <v>100</v>
      </c>
      <c r="J1250" s="23">
        <f t="shared" si="328"/>
        <v>0.71</v>
      </c>
      <c r="K1250" s="149">
        <f t="shared" si="329"/>
        <v>1.4</v>
      </c>
      <c r="L1250" s="93">
        <f t="shared" si="330"/>
        <v>17801.545999999998</v>
      </c>
      <c r="M1250" s="93">
        <f t="shared" si="331"/>
        <v>1246108.22</v>
      </c>
      <c r="N1250" s="93">
        <f t="shared" si="332"/>
        <v>534046.38</v>
      </c>
      <c r="O1250" s="93">
        <f t="shared" si="333"/>
        <v>1780154.6</v>
      </c>
      <c r="P1250" s="23" t="str">
        <f t="shared" si="334"/>
        <v>Хирургия</v>
      </c>
      <c r="Q1250" s="23">
        <f t="shared" si="335"/>
        <v>0.9</v>
      </c>
      <c r="R1250" s="63" t="s">
        <v>497</v>
      </c>
      <c r="S1250" s="23">
        <f t="shared" si="336"/>
        <v>71</v>
      </c>
    </row>
    <row r="1251" spans="2:19" x14ac:dyDescent="0.25">
      <c r="B1251" s="85">
        <v>150003</v>
      </c>
      <c r="C1251" s="23" t="str">
        <f t="shared" si="325"/>
        <v>ГБУЗ "КБСП"</v>
      </c>
      <c r="D1251" s="23" t="str">
        <f t="shared" si="326"/>
        <v>КС</v>
      </c>
      <c r="E1251" s="87">
        <v>20171244</v>
      </c>
      <c r="F1251" s="23" t="str">
        <f t="shared" si="327"/>
        <v>Операции на коже, подкожной клетчатке, придатках кожи (уровень 2)</v>
      </c>
      <c r="G1251" s="19">
        <v>37</v>
      </c>
      <c r="H1251" s="19">
        <v>16</v>
      </c>
      <c r="I1251" s="25">
        <f t="shared" si="337"/>
        <v>53</v>
      </c>
      <c r="J1251" s="23">
        <f t="shared" si="328"/>
        <v>0.71</v>
      </c>
      <c r="K1251" s="149">
        <f t="shared" si="329"/>
        <v>1.4</v>
      </c>
      <c r="L1251" s="93">
        <f t="shared" si="330"/>
        <v>17801.545999999998</v>
      </c>
      <c r="M1251" s="93">
        <f t="shared" si="331"/>
        <v>658657.20199999993</v>
      </c>
      <c r="N1251" s="93">
        <f t="shared" si="332"/>
        <v>284824.73599999998</v>
      </c>
      <c r="O1251" s="93">
        <f t="shared" si="333"/>
        <v>943481.93799999985</v>
      </c>
      <c r="P1251" s="23" t="str">
        <f t="shared" si="334"/>
        <v>Хирургия</v>
      </c>
      <c r="Q1251" s="23">
        <f t="shared" si="335"/>
        <v>0.9</v>
      </c>
      <c r="R1251" s="63" t="s">
        <v>360</v>
      </c>
      <c r="S1251" s="23">
        <f t="shared" si="336"/>
        <v>37.629999999999995</v>
      </c>
    </row>
    <row r="1252" spans="2:19" x14ac:dyDescent="0.25">
      <c r="B1252" s="85">
        <v>150112</v>
      </c>
      <c r="C1252" s="23" t="str">
        <f t="shared" si="325"/>
        <v>ГБУЗ "Моздокская ЦРБ"</v>
      </c>
      <c r="D1252" s="23" t="str">
        <f t="shared" si="326"/>
        <v>КС</v>
      </c>
      <c r="E1252" s="55">
        <v>20171244</v>
      </c>
      <c r="F1252" s="23" t="str">
        <f t="shared" si="327"/>
        <v>Операции на коже, подкожной клетчатке, придатках кожи (уровень 2)</v>
      </c>
      <c r="G1252" s="19">
        <v>40</v>
      </c>
      <c r="H1252" s="19"/>
      <c r="I1252" s="25">
        <f t="shared" si="337"/>
        <v>40</v>
      </c>
      <c r="J1252" s="23">
        <f t="shared" si="328"/>
        <v>0.71</v>
      </c>
      <c r="K1252" s="149">
        <f t="shared" si="329"/>
        <v>0.88</v>
      </c>
      <c r="L1252" s="93">
        <f t="shared" si="330"/>
        <v>11189.5432</v>
      </c>
      <c r="M1252" s="93">
        <f t="shared" si="331"/>
        <v>447581.728</v>
      </c>
      <c r="N1252" s="93">
        <f t="shared" si="332"/>
        <v>0</v>
      </c>
      <c r="O1252" s="93">
        <f t="shared" si="333"/>
        <v>447581.728</v>
      </c>
      <c r="P1252" s="23" t="str">
        <f t="shared" si="334"/>
        <v>Хирургия</v>
      </c>
      <c r="Q1252" s="23">
        <f t="shared" si="335"/>
        <v>0.9</v>
      </c>
      <c r="R1252" s="63" t="s">
        <v>360</v>
      </c>
      <c r="S1252" s="23">
        <f t="shared" si="336"/>
        <v>28.4</v>
      </c>
    </row>
    <row r="1253" spans="2:19" ht="15.75" x14ac:dyDescent="0.25">
      <c r="B1253" s="85">
        <v>150019</v>
      </c>
      <c r="C1253" s="23" t="str">
        <f t="shared" si="325"/>
        <v>ГБУЗ "Дигорская ЦРБ"</v>
      </c>
      <c r="D1253" s="23" t="str">
        <f t="shared" si="326"/>
        <v>КС</v>
      </c>
      <c r="E1253" s="55">
        <v>20171244</v>
      </c>
      <c r="F1253" s="23" t="str">
        <f t="shared" si="327"/>
        <v>Операции на коже, подкожной клетчатке, придатках кожи (уровень 2)</v>
      </c>
      <c r="G1253" s="38">
        <v>16</v>
      </c>
      <c r="H1253" s="38"/>
      <c r="I1253" s="25">
        <f t="shared" si="337"/>
        <v>16</v>
      </c>
      <c r="J1253" s="23">
        <f t="shared" si="328"/>
        <v>0.71</v>
      </c>
      <c r="K1253" s="149">
        <f t="shared" si="329"/>
        <v>0.875</v>
      </c>
      <c r="L1253" s="93">
        <f t="shared" si="330"/>
        <v>11125.966249999999</v>
      </c>
      <c r="M1253" s="93">
        <f t="shared" si="331"/>
        <v>178015.46</v>
      </c>
      <c r="N1253" s="93">
        <f t="shared" si="332"/>
        <v>0</v>
      </c>
      <c r="O1253" s="93">
        <f t="shared" si="333"/>
        <v>178015.46</v>
      </c>
      <c r="P1253" s="23" t="str">
        <f t="shared" si="334"/>
        <v>Хирургия</v>
      </c>
      <c r="Q1253" s="23">
        <f t="shared" si="335"/>
        <v>0.9</v>
      </c>
      <c r="R1253" s="63" t="s">
        <v>360</v>
      </c>
      <c r="S1253" s="23">
        <f t="shared" si="336"/>
        <v>11.36</v>
      </c>
    </row>
    <row r="1254" spans="2:19" x14ac:dyDescent="0.25">
      <c r="B1254" s="85">
        <v>150001</v>
      </c>
      <c r="C1254" s="23" t="str">
        <f t="shared" si="325"/>
        <v>ГБУЗ "РКБ"</v>
      </c>
      <c r="D1254" s="23" t="str">
        <f t="shared" si="326"/>
        <v>КС</v>
      </c>
      <c r="E1254" s="55">
        <v>20171244</v>
      </c>
      <c r="F1254" s="23" t="str">
        <f t="shared" si="327"/>
        <v>Операции на коже, подкожной клетчатке, придатках кожи (уровень 2)</v>
      </c>
      <c r="G1254" s="19">
        <v>20</v>
      </c>
      <c r="H1254" s="19">
        <v>5</v>
      </c>
      <c r="I1254" s="25">
        <f t="shared" si="337"/>
        <v>25</v>
      </c>
      <c r="J1254" s="23">
        <f t="shared" si="328"/>
        <v>0.71</v>
      </c>
      <c r="K1254" s="149">
        <f t="shared" si="329"/>
        <v>1</v>
      </c>
      <c r="L1254" s="93">
        <f t="shared" si="330"/>
        <v>12715.39</v>
      </c>
      <c r="M1254" s="93">
        <f t="shared" si="331"/>
        <v>254307.8</v>
      </c>
      <c r="N1254" s="93">
        <f t="shared" si="332"/>
        <v>63576.95</v>
      </c>
      <c r="O1254" s="93">
        <f t="shared" si="333"/>
        <v>317884.75</v>
      </c>
      <c r="P1254" s="23" t="str">
        <f t="shared" si="334"/>
        <v>Хирургия</v>
      </c>
      <c r="Q1254" s="23">
        <f t="shared" si="335"/>
        <v>0.9</v>
      </c>
      <c r="R1254" s="63" t="s">
        <v>196</v>
      </c>
      <c r="S1254" s="23">
        <f t="shared" si="336"/>
        <v>17.75</v>
      </c>
    </row>
    <row r="1255" spans="2:19" x14ac:dyDescent="0.25">
      <c r="B1255" s="85">
        <v>150001</v>
      </c>
      <c r="C1255" s="23" t="str">
        <f t="shared" si="325"/>
        <v>ГБУЗ "РКБ"</v>
      </c>
      <c r="D1255" s="23" t="str">
        <f t="shared" si="326"/>
        <v>КС</v>
      </c>
      <c r="E1255" s="55">
        <v>20171244</v>
      </c>
      <c r="F1255" s="23" t="str">
        <f t="shared" si="327"/>
        <v>Операции на коже, подкожной клетчатке, придатках кожи (уровень 2)</v>
      </c>
      <c r="G1255" s="19">
        <v>23</v>
      </c>
      <c r="H1255" s="19">
        <v>7</v>
      </c>
      <c r="I1255" s="25">
        <f t="shared" si="337"/>
        <v>30</v>
      </c>
      <c r="J1255" s="23">
        <f t="shared" si="328"/>
        <v>0.71</v>
      </c>
      <c r="K1255" s="149">
        <f t="shared" si="329"/>
        <v>1</v>
      </c>
      <c r="L1255" s="93">
        <f t="shared" si="330"/>
        <v>12715.39</v>
      </c>
      <c r="M1255" s="93">
        <f t="shared" si="331"/>
        <v>292453.96999999997</v>
      </c>
      <c r="N1255" s="93">
        <f t="shared" si="332"/>
        <v>89007.73</v>
      </c>
      <c r="O1255" s="93">
        <f t="shared" si="333"/>
        <v>381461.69999999995</v>
      </c>
      <c r="P1255" s="23" t="str">
        <f t="shared" si="334"/>
        <v>Хирургия</v>
      </c>
      <c r="Q1255" s="23">
        <f t="shared" si="335"/>
        <v>0.9</v>
      </c>
      <c r="R1255" s="63" t="s">
        <v>360</v>
      </c>
      <c r="S1255" s="23">
        <f t="shared" si="336"/>
        <v>21.299999999999997</v>
      </c>
    </row>
    <row r="1256" spans="2:19" x14ac:dyDescent="0.25">
      <c r="B1256" s="85">
        <v>150001</v>
      </c>
      <c r="C1256" s="23" t="str">
        <f t="shared" si="325"/>
        <v>ГБУЗ "РКБ"</v>
      </c>
      <c r="D1256" s="23" t="str">
        <f t="shared" si="326"/>
        <v>КС</v>
      </c>
      <c r="E1256" s="55">
        <v>20171244</v>
      </c>
      <c r="F1256" s="23" t="str">
        <f t="shared" si="327"/>
        <v>Операции на коже, подкожной клетчатке, придатках кожи (уровень 2)</v>
      </c>
      <c r="G1256" s="19">
        <v>20</v>
      </c>
      <c r="H1256" s="19">
        <v>5</v>
      </c>
      <c r="I1256" s="25">
        <f t="shared" si="337"/>
        <v>25</v>
      </c>
      <c r="J1256" s="23">
        <f t="shared" si="328"/>
        <v>0.71</v>
      </c>
      <c r="K1256" s="149">
        <f t="shared" si="329"/>
        <v>1</v>
      </c>
      <c r="L1256" s="93">
        <f t="shared" si="330"/>
        <v>12715.39</v>
      </c>
      <c r="M1256" s="93">
        <f t="shared" si="331"/>
        <v>254307.8</v>
      </c>
      <c r="N1256" s="93">
        <f t="shared" si="332"/>
        <v>63576.95</v>
      </c>
      <c r="O1256" s="93">
        <f t="shared" si="333"/>
        <v>317884.75</v>
      </c>
      <c r="P1256" s="23" t="str">
        <f t="shared" si="334"/>
        <v>Хирургия</v>
      </c>
      <c r="Q1256" s="23">
        <f t="shared" si="335"/>
        <v>0.9</v>
      </c>
      <c r="R1256" s="63" t="s">
        <v>407</v>
      </c>
      <c r="S1256" s="23">
        <f t="shared" si="336"/>
        <v>17.75</v>
      </c>
    </row>
    <row r="1257" spans="2:19" x14ac:dyDescent="0.25">
      <c r="B1257" s="85">
        <v>150015</v>
      </c>
      <c r="C1257" s="23" t="str">
        <f t="shared" si="325"/>
        <v>ФГБОУ ВО  СОГМА МЗ</v>
      </c>
      <c r="D1257" s="23" t="str">
        <f t="shared" si="326"/>
        <v>КС</v>
      </c>
      <c r="E1257" s="41">
        <v>20171244</v>
      </c>
      <c r="F1257" s="23" t="str">
        <f t="shared" si="327"/>
        <v>Операции на коже, подкожной клетчатке, придатках кожи (уровень 2)</v>
      </c>
      <c r="G1257" s="39">
        <v>44</v>
      </c>
      <c r="H1257" s="39">
        <v>6</v>
      </c>
      <c r="I1257" s="25">
        <f t="shared" si="337"/>
        <v>50</v>
      </c>
      <c r="J1257" s="23">
        <f t="shared" si="328"/>
        <v>0.71</v>
      </c>
      <c r="K1257" s="149">
        <f t="shared" si="329"/>
        <v>1.4</v>
      </c>
      <c r="L1257" s="93">
        <f t="shared" si="330"/>
        <v>17801.545999999998</v>
      </c>
      <c r="M1257" s="93">
        <f t="shared" si="331"/>
        <v>783268.02399999998</v>
      </c>
      <c r="N1257" s="93">
        <f t="shared" si="332"/>
        <v>106809.27599999998</v>
      </c>
      <c r="O1257" s="93">
        <f t="shared" si="333"/>
        <v>890077.29999999993</v>
      </c>
      <c r="P1257" s="23" t="str">
        <f t="shared" si="334"/>
        <v>Хирургия</v>
      </c>
      <c r="Q1257" s="23">
        <f t="shared" si="335"/>
        <v>0.9</v>
      </c>
      <c r="R1257" s="114" t="s">
        <v>360</v>
      </c>
      <c r="S1257" s="23">
        <f t="shared" si="336"/>
        <v>35.5</v>
      </c>
    </row>
    <row r="1258" spans="2:19" ht="18.75" x14ac:dyDescent="0.3">
      <c r="B1258" s="85">
        <v>150002</v>
      </c>
      <c r="C1258" s="23" t="str">
        <f t="shared" si="325"/>
        <v>ГБУЗ "РДКБ"</v>
      </c>
      <c r="D1258" s="23" t="str">
        <f t="shared" si="326"/>
        <v>КС</v>
      </c>
      <c r="E1258" s="55">
        <v>20171244</v>
      </c>
      <c r="F1258" s="23" t="str">
        <f t="shared" si="327"/>
        <v>Операции на коже, подкожной клетчатке, придатках кожи (уровень 2)</v>
      </c>
      <c r="G1258" s="45">
        <v>60</v>
      </c>
      <c r="H1258" s="45">
        <v>20</v>
      </c>
      <c r="I1258" s="25">
        <f t="shared" si="337"/>
        <v>80</v>
      </c>
      <c r="J1258" s="23">
        <f t="shared" si="328"/>
        <v>0.71</v>
      </c>
      <c r="K1258" s="149">
        <f t="shared" si="329"/>
        <v>1</v>
      </c>
      <c r="L1258" s="93">
        <f t="shared" si="330"/>
        <v>12715.39</v>
      </c>
      <c r="M1258" s="93">
        <f t="shared" si="331"/>
        <v>762923.39999999991</v>
      </c>
      <c r="N1258" s="93">
        <f t="shared" si="332"/>
        <v>254307.8</v>
      </c>
      <c r="O1258" s="93">
        <f t="shared" si="333"/>
        <v>1017231.2</v>
      </c>
      <c r="P1258" s="23" t="str">
        <f t="shared" si="334"/>
        <v>Хирургия</v>
      </c>
      <c r="Q1258" s="23">
        <f t="shared" si="335"/>
        <v>0.9</v>
      </c>
      <c r="R1258" s="63" t="s">
        <v>140</v>
      </c>
      <c r="S1258" s="23">
        <f t="shared" si="336"/>
        <v>56.8</v>
      </c>
    </row>
    <row r="1259" spans="2:19" x14ac:dyDescent="0.25">
      <c r="B1259" s="85">
        <v>150072</v>
      </c>
      <c r="C1259" s="23" t="str">
        <f t="shared" si="325"/>
        <v>ФГБУ "СКММ центр МЗ РФ" (Беслан)</v>
      </c>
      <c r="D1259" s="23" t="str">
        <f t="shared" si="326"/>
        <v>КС</v>
      </c>
      <c r="E1259" s="60">
        <v>20171244</v>
      </c>
      <c r="F1259" s="23" t="str">
        <f t="shared" si="327"/>
        <v>Операции на коже, подкожной клетчатке, придатках кожи (уровень 2)</v>
      </c>
      <c r="G1259" s="50">
        <v>30</v>
      </c>
      <c r="H1259" s="50">
        <v>15</v>
      </c>
      <c r="I1259" s="25">
        <f t="shared" si="337"/>
        <v>45</v>
      </c>
      <c r="J1259" s="23">
        <f t="shared" si="328"/>
        <v>0.71</v>
      </c>
      <c r="K1259" s="149">
        <f t="shared" si="329"/>
        <v>1.4</v>
      </c>
      <c r="L1259" s="93">
        <f t="shared" si="330"/>
        <v>17801.545999999998</v>
      </c>
      <c r="M1259" s="93">
        <f t="shared" si="331"/>
        <v>534046.38</v>
      </c>
      <c r="N1259" s="93">
        <f t="shared" si="332"/>
        <v>267023.19</v>
      </c>
      <c r="O1259" s="93">
        <f t="shared" si="333"/>
        <v>801069.57000000007</v>
      </c>
      <c r="P1259" s="23" t="str">
        <f t="shared" si="334"/>
        <v>Хирургия</v>
      </c>
      <c r="Q1259" s="23">
        <f t="shared" si="335"/>
        <v>0.9</v>
      </c>
      <c r="R1259" s="44" t="s">
        <v>360</v>
      </c>
      <c r="S1259" s="23">
        <f t="shared" si="336"/>
        <v>31.95</v>
      </c>
    </row>
    <row r="1260" spans="2:19" x14ac:dyDescent="0.25">
      <c r="B1260" s="14">
        <v>150007</v>
      </c>
      <c r="C1260" s="23" t="str">
        <f t="shared" ref="C1260:C1319" si="338">IF(B1260&gt;0,VLOOKUP(B1260,LPU,2,0),"")</f>
        <v>ГБУЗ "Алагирская ЦРБ"</v>
      </c>
      <c r="D1260" s="23" t="str">
        <f t="shared" ref="D1260:D1319" si="339">IF(E1260&gt;0,VLOOKUP(E1260,KSG,6,0),"")</f>
        <v>КС</v>
      </c>
      <c r="E1260" s="62">
        <v>20171244</v>
      </c>
      <c r="F1260" s="23" t="str">
        <f t="shared" ref="F1260:F1319" si="340">IF(E1260&gt;0,VLOOKUP(E1260,KSG,2,0),"")</f>
        <v>Операции на коже, подкожной клетчатке, придатках кожи (уровень 2)</v>
      </c>
      <c r="G1260" s="19">
        <v>200</v>
      </c>
      <c r="H1260" s="19">
        <v>30</v>
      </c>
      <c r="I1260" s="25">
        <f t="shared" si="337"/>
        <v>230</v>
      </c>
      <c r="J1260" s="23">
        <f t="shared" ref="J1260:J1319" si="341">IF(E1260&gt;0,VLOOKUP(E1260,KSG,3,0),"")</f>
        <v>0.71</v>
      </c>
      <c r="K1260" s="149">
        <f t="shared" ref="K1260:K1319" si="342">IF(VLOOKUP(E1260,KSG,7,0)=1,IF(D1260="КС",VLOOKUP(B1260,LPU,3,0),VLOOKUP(B1260,LPU,4,0)),1)</f>
        <v>0.875</v>
      </c>
      <c r="L1260" s="93">
        <f t="shared" ref="L1260:L1319" si="343">IF(D1260="КС",K1260*J1260*$D$2,K1260*J1260*$D$3)</f>
        <v>11125.966249999999</v>
      </c>
      <c r="M1260" s="93">
        <f t="shared" ref="M1260:M1319" si="344">L1260*G1260</f>
        <v>2225193.25</v>
      </c>
      <c r="N1260" s="93">
        <f t="shared" ref="N1260:N1319" si="345">L1260*H1260</f>
        <v>333778.98749999999</v>
      </c>
      <c r="O1260" s="93">
        <f t="shared" ref="O1260:O1319" si="346">M1260+N1260</f>
        <v>2558972.2374999998</v>
      </c>
      <c r="P1260" s="23" t="str">
        <f t="shared" ref="P1260:P1319" si="347">IF(E1260&gt;0,VLOOKUP(E1260,KSG,4,0),"")</f>
        <v>Хирургия</v>
      </c>
      <c r="Q1260" s="23">
        <f t="shared" ref="Q1260:Q1319" si="348">IF(E1260&gt;0,VLOOKUP(E1260,KSG,5,0),"")</f>
        <v>0.9</v>
      </c>
      <c r="R1260" s="63" t="s">
        <v>360</v>
      </c>
      <c r="S1260" s="23">
        <f t="shared" ref="S1260:S1319" si="349">I1260*J1260</f>
        <v>163.29999999999998</v>
      </c>
    </row>
    <row r="1261" spans="2:19" x14ac:dyDescent="0.25">
      <c r="B1261" s="14">
        <v>150031</v>
      </c>
      <c r="C1261" s="23" t="str">
        <f t="shared" si="338"/>
        <v>ГБУЗ "РОД"</v>
      </c>
      <c r="D1261" s="23" t="str">
        <f t="shared" si="339"/>
        <v>КС</v>
      </c>
      <c r="E1261" s="62">
        <v>20171244</v>
      </c>
      <c r="F1261" s="23" t="str">
        <f t="shared" si="340"/>
        <v>Операции на коже, подкожной клетчатке, придатках кожи (уровень 2)</v>
      </c>
      <c r="G1261" s="19">
        <v>20</v>
      </c>
      <c r="H1261" s="19">
        <v>10</v>
      </c>
      <c r="I1261" s="25">
        <f t="shared" si="337"/>
        <v>30</v>
      </c>
      <c r="J1261" s="23">
        <f t="shared" si="341"/>
        <v>0.71</v>
      </c>
      <c r="K1261" s="149">
        <f t="shared" si="342"/>
        <v>1</v>
      </c>
      <c r="L1261" s="93">
        <f t="shared" si="343"/>
        <v>12715.39</v>
      </c>
      <c r="M1261" s="93">
        <f t="shared" si="344"/>
        <v>254307.8</v>
      </c>
      <c r="N1261" s="93">
        <f t="shared" si="345"/>
        <v>127153.9</v>
      </c>
      <c r="O1261" s="93">
        <f t="shared" si="346"/>
        <v>381461.69999999995</v>
      </c>
      <c r="P1261" s="23" t="str">
        <f t="shared" si="347"/>
        <v>Хирургия</v>
      </c>
      <c r="Q1261" s="23">
        <f t="shared" si="348"/>
        <v>0.9</v>
      </c>
      <c r="R1261" s="63" t="s">
        <v>221</v>
      </c>
      <c r="S1261" s="23">
        <f t="shared" si="349"/>
        <v>21.299999999999997</v>
      </c>
    </row>
    <row r="1262" spans="2:19" x14ac:dyDescent="0.25">
      <c r="B1262" s="85">
        <v>150009</v>
      </c>
      <c r="C1262" s="23" t="str">
        <f t="shared" si="338"/>
        <v>ГБУЗ "Ардонская ЦРБ"</v>
      </c>
      <c r="D1262" s="23" t="str">
        <f t="shared" si="339"/>
        <v>КС</v>
      </c>
      <c r="E1262" s="55">
        <v>20171245</v>
      </c>
      <c r="F1262" s="23" t="str">
        <f t="shared" si="340"/>
        <v>Операции на коже, подкожной клетчатке, придатках кожи (уровень 3)</v>
      </c>
      <c r="G1262" s="19">
        <v>10</v>
      </c>
      <c r="H1262" s="19"/>
      <c r="I1262" s="25">
        <f t="shared" si="337"/>
        <v>10</v>
      </c>
      <c r="J1262" s="23">
        <f t="shared" si="341"/>
        <v>1.38</v>
      </c>
      <c r="K1262" s="149">
        <f t="shared" si="342"/>
        <v>0.95099999999999996</v>
      </c>
      <c r="L1262" s="93">
        <f t="shared" si="343"/>
        <v>23503.413419999997</v>
      </c>
      <c r="M1262" s="93">
        <f t="shared" si="344"/>
        <v>235034.13419999997</v>
      </c>
      <c r="N1262" s="93">
        <f t="shared" si="345"/>
        <v>0</v>
      </c>
      <c r="O1262" s="93">
        <f t="shared" si="346"/>
        <v>235034.13419999997</v>
      </c>
      <c r="P1262" s="23" t="str">
        <f t="shared" si="347"/>
        <v>Хирургия</v>
      </c>
      <c r="Q1262" s="23">
        <f t="shared" si="348"/>
        <v>0.9</v>
      </c>
      <c r="R1262" s="63" t="s">
        <v>360</v>
      </c>
      <c r="S1262" s="23">
        <f t="shared" si="349"/>
        <v>13.799999999999999</v>
      </c>
    </row>
    <row r="1263" spans="2:19" ht="15.75" x14ac:dyDescent="0.25">
      <c r="B1263" s="85">
        <v>150019</v>
      </c>
      <c r="C1263" s="23" t="str">
        <f t="shared" si="338"/>
        <v>ГБУЗ "Дигорская ЦРБ"</v>
      </c>
      <c r="D1263" s="23" t="str">
        <f t="shared" si="339"/>
        <v>КС</v>
      </c>
      <c r="E1263" s="55">
        <v>20171245</v>
      </c>
      <c r="F1263" s="23" t="str">
        <f t="shared" si="340"/>
        <v>Операции на коже, подкожной клетчатке, придатках кожи (уровень 3)</v>
      </c>
      <c r="G1263" s="38">
        <v>23</v>
      </c>
      <c r="H1263" s="38">
        <v>4</v>
      </c>
      <c r="I1263" s="25">
        <f t="shared" si="337"/>
        <v>27</v>
      </c>
      <c r="J1263" s="23">
        <f t="shared" si="341"/>
        <v>1.38</v>
      </c>
      <c r="K1263" s="149">
        <f t="shared" si="342"/>
        <v>0.875</v>
      </c>
      <c r="L1263" s="93">
        <f t="shared" si="343"/>
        <v>21625.1175</v>
      </c>
      <c r="M1263" s="93">
        <f t="shared" si="344"/>
        <v>497377.70250000001</v>
      </c>
      <c r="N1263" s="93">
        <f t="shared" si="345"/>
        <v>86500.47</v>
      </c>
      <c r="O1263" s="93">
        <f t="shared" si="346"/>
        <v>583878.17249999999</v>
      </c>
      <c r="P1263" s="23" t="str">
        <f t="shared" si="347"/>
        <v>Хирургия</v>
      </c>
      <c r="Q1263" s="23">
        <f t="shared" si="348"/>
        <v>0.9</v>
      </c>
      <c r="R1263" s="63" t="s">
        <v>360</v>
      </c>
      <c r="S1263" s="23">
        <f t="shared" si="349"/>
        <v>37.26</v>
      </c>
    </row>
    <row r="1264" spans="2:19" ht="18.75" x14ac:dyDescent="0.3">
      <c r="B1264" s="85">
        <v>150002</v>
      </c>
      <c r="C1264" s="23" t="str">
        <f t="shared" si="338"/>
        <v>ГБУЗ "РДКБ"</v>
      </c>
      <c r="D1264" s="23" t="str">
        <f t="shared" si="339"/>
        <v>КС</v>
      </c>
      <c r="E1264" s="55">
        <v>20171245</v>
      </c>
      <c r="F1264" s="23" t="str">
        <f t="shared" si="340"/>
        <v>Операции на коже, подкожной клетчатке, придатках кожи (уровень 3)</v>
      </c>
      <c r="G1264" s="45">
        <v>15</v>
      </c>
      <c r="H1264" s="45">
        <v>5</v>
      </c>
      <c r="I1264" s="25">
        <f t="shared" si="337"/>
        <v>20</v>
      </c>
      <c r="J1264" s="23">
        <f t="shared" si="341"/>
        <v>1.38</v>
      </c>
      <c r="K1264" s="149">
        <f t="shared" si="342"/>
        <v>1</v>
      </c>
      <c r="L1264" s="93">
        <f t="shared" si="343"/>
        <v>24714.42</v>
      </c>
      <c r="M1264" s="93">
        <f t="shared" si="344"/>
        <v>370716.3</v>
      </c>
      <c r="N1264" s="93">
        <f t="shared" si="345"/>
        <v>123572.09999999999</v>
      </c>
      <c r="O1264" s="93">
        <f t="shared" si="346"/>
        <v>494288.39999999997</v>
      </c>
      <c r="P1264" s="23" t="str">
        <f t="shared" si="347"/>
        <v>Хирургия</v>
      </c>
      <c r="Q1264" s="23">
        <f t="shared" si="348"/>
        <v>0.9</v>
      </c>
      <c r="R1264" s="63" t="s">
        <v>140</v>
      </c>
      <c r="S1264" s="23">
        <f t="shared" si="349"/>
        <v>27.599999999999998</v>
      </c>
    </row>
    <row r="1265" spans="2:19" x14ac:dyDescent="0.25">
      <c r="B1265" s="14">
        <v>150007</v>
      </c>
      <c r="C1265" s="23" t="str">
        <f t="shared" si="338"/>
        <v>ГБУЗ "Алагирская ЦРБ"</v>
      </c>
      <c r="D1265" s="23" t="str">
        <f t="shared" si="339"/>
        <v>КС</v>
      </c>
      <c r="E1265" s="62">
        <v>20171245</v>
      </c>
      <c r="F1265" s="23" t="str">
        <f t="shared" si="340"/>
        <v>Операции на коже, подкожной клетчатке, придатках кожи (уровень 3)</v>
      </c>
      <c r="G1265" s="19">
        <v>50</v>
      </c>
      <c r="H1265" s="19">
        <v>5</v>
      </c>
      <c r="I1265" s="25">
        <f t="shared" si="337"/>
        <v>55</v>
      </c>
      <c r="J1265" s="23">
        <f t="shared" si="341"/>
        <v>1.38</v>
      </c>
      <c r="K1265" s="149">
        <f t="shared" si="342"/>
        <v>0.875</v>
      </c>
      <c r="L1265" s="93">
        <f t="shared" si="343"/>
        <v>21625.1175</v>
      </c>
      <c r="M1265" s="93">
        <f t="shared" si="344"/>
        <v>1081255.875</v>
      </c>
      <c r="N1265" s="93">
        <f t="shared" si="345"/>
        <v>108125.58749999999</v>
      </c>
      <c r="O1265" s="93">
        <f t="shared" si="346"/>
        <v>1189381.4624999999</v>
      </c>
      <c r="P1265" s="23" t="str">
        <f t="shared" si="347"/>
        <v>Хирургия</v>
      </c>
      <c r="Q1265" s="23">
        <f t="shared" si="348"/>
        <v>0.9</v>
      </c>
      <c r="R1265" s="63" t="s">
        <v>360</v>
      </c>
      <c r="S1265" s="23">
        <f t="shared" si="349"/>
        <v>75.899999999999991</v>
      </c>
    </row>
    <row r="1266" spans="2:19" x14ac:dyDescent="0.25">
      <c r="B1266" s="14">
        <v>150031</v>
      </c>
      <c r="C1266" s="23" t="str">
        <f t="shared" si="338"/>
        <v>ГБУЗ "РОД"</v>
      </c>
      <c r="D1266" s="23" t="str">
        <f t="shared" si="339"/>
        <v>КС</v>
      </c>
      <c r="E1266" s="62">
        <v>20171245</v>
      </c>
      <c r="F1266" s="23" t="str">
        <f t="shared" si="340"/>
        <v>Операции на коже, подкожной клетчатке, придатках кожи (уровень 3)</v>
      </c>
      <c r="G1266" s="19">
        <v>0</v>
      </c>
      <c r="H1266" s="19">
        <v>0</v>
      </c>
      <c r="I1266" s="25">
        <f t="shared" si="337"/>
        <v>0</v>
      </c>
      <c r="J1266" s="23">
        <f t="shared" si="341"/>
        <v>1.38</v>
      </c>
      <c r="K1266" s="149">
        <f t="shared" si="342"/>
        <v>1</v>
      </c>
      <c r="L1266" s="93">
        <f t="shared" si="343"/>
        <v>24714.42</v>
      </c>
      <c r="M1266" s="93">
        <f t="shared" si="344"/>
        <v>0</v>
      </c>
      <c r="N1266" s="93">
        <f t="shared" si="345"/>
        <v>0</v>
      </c>
      <c r="O1266" s="93">
        <f t="shared" si="346"/>
        <v>0</v>
      </c>
      <c r="P1266" s="23" t="str">
        <f t="shared" si="347"/>
        <v>Хирургия</v>
      </c>
      <c r="Q1266" s="23">
        <f t="shared" si="348"/>
        <v>0.9</v>
      </c>
      <c r="R1266" s="63" t="s">
        <v>221</v>
      </c>
      <c r="S1266" s="23">
        <f t="shared" si="349"/>
        <v>0</v>
      </c>
    </row>
    <row r="1267" spans="2:19" x14ac:dyDescent="0.25">
      <c r="B1267" s="85">
        <v>150003</v>
      </c>
      <c r="C1267" s="23" t="str">
        <f t="shared" si="338"/>
        <v>ГБУЗ "КБСП"</v>
      </c>
      <c r="D1267" s="23" t="str">
        <f t="shared" si="339"/>
        <v>КС</v>
      </c>
      <c r="E1267" s="87">
        <v>20171246</v>
      </c>
      <c r="F1267" s="23" t="str">
        <f t="shared" si="340"/>
        <v>Операции на коже, подкожной клетчатке, придатках кожи (уровень 4)</v>
      </c>
      <c r="G1267" s="19">
        <v>7</v>
      </c>
      <c r="H1267" s="19">
        <v>3</v>
      </c>
      <c r="I1267" s="25">
        <f t="shared" si="337"/>
        <v>10</v>
      </c>
      <c r="J1267" s="23">
        <f t="shared" si="341"/>
        <v>2.41</v>
      </c>
      <c r="K1267" s="149">
        <f t="shared" si="342"/>
        <v>1.4</v>
      </c>
      <c r="L1267" s="93">
        <f t="shared" si="343"/>
        <v>60424.966</v>
      </c>
      <c r="M1267" s="93">
        <f t="shared" si="344"/>
        <v>422974.76199999999</v>
      </c>
      <c r="N1267" s="93">
        <f t="shared" si="345"/>
        <v>181274.89799999999</v>
      </c>
      <c r="O1267" s="93">
        <f t="shared" si="346"/>
        <v>604249.65999999992</v>
      </c>
      <c r="P1267" s="23" t="str">
        <f t="shared" si="347"/>
        <v>Хирургия</v>
      </c>
      <c r="Q1267" s="23">
        <f t="shared" si="348"/>
        <v>0.9</v>
      </c>
      <c r="R1267" s="63" t="s">
        <v>399</v>
      </c>
      <c r="S1267" s="23">
        <f t="shared" si="349"/>
        <v>24.1</v>
      </c>
    </row>
    <row r="1268" spans="2:19" x14ac:dyDescent="0.25">
      <c r="B1268" s="85">
        <v>150003</v>
      </c>
      <c r="C1268" s="23" t="str">
        <f t="shared" si="338"/>
        <v>ГБУЗ "КБСП"</v>
      </c>
      <c r="D1268" s="23" t="str">
        <f t="shared" si="339"/>
        <v>КС</v>
      </c>
      <c r="E1268" s="87">
        <v>20171246</v>
      </c>
      <c r="F1268" s="23" t="str">
        <f t="shared" si="340"/>
        <v>Операции на коже, подкожной клетчатке, придатках кожи (уровень 4)</v>
      </c>
      <c r="G1268" s="19">
        <v>7</v>
      </c>
      <c r="H1268" s="19">
        <v>3</v>
      </c>
      <c r="I1268" s="25">
        <f t="shared" si="337"/>
        <v>10</v>
      </c>
      <c r="J1268" s="23">
        <f t="shared" si="341"/>
        <v>2.41</v>
      </c>
      <c r="K1268" s="149">
        <f t="shared" si="342"/>
        <v>1.4</v>
      </c>
      <c r="L1268" s="93">
        <f t="shared" si="343"/>
        <v>60424.966</v>
      </c>
      <c r="M1268" s="93">
        <f t="shared" si="344"/>
        <v>422974.76199999999</v>
      </c>
      <c r="N1268" s="93">
        <f t="shared" si="345"/>
        <v>181274.89799999999</v>
      </c>
      <c r="O1268" s="93">
        <f t="shared" si="346"/>
        <v>604249.65999999992</v>
      </c>
      <c r="P1268" s="23" t="str">
        <f t="shared" si="347"/>
        <v>Хирургия</v>
      </c>
      <c r="Q1268" s="23">
        <f t="shared" si="348"/>
        <v>0.9</v>
      </c>
      <c r="R1268" s="63" t="s">
        <v>497</v>
      </c>
      <c r="S1268" s="23">
        <f t="shared" si="349"/>
        <v>24.1</v>
      </c>
    </row>
    <row r="1269" spans="2:19" x14ac:dyDescent="0.25">
      <c r="B1269" s="85">
        <v>150001</v>
      </c>
      <c r="C1269" s="23" t="str">
        <f t="shared" si="338"/>
        <v>ГБУЗ "РКБ"</v>
      </c>
      <c r="D1269" s="23" t="str">
        <f t="shared" si="339"/>
        <v>КС</v>
      </c>
      <c r="E1269" s="55">
        <v>20171246</v>
      </c>
      <c r="F1269" s="23" t="str">
        <f t="shared" si="340"/>
        <v>Операции на коже, подкожной клетчатке, придатках кожи (уровень 4)</v>
      </c>
      <c r="G1269" s="19">
        <v>1</v>
      </c>
      <c r="H1269" s="19">
        <v>1</v>
      </c>
      <c r="I1269" s="25">
        <f t="shared" si="337"/>
        <v>2</v>
      </c>
      <c r="J1269" s="23">
        <f t="shared" si="341"/>
        <v>2.41</v>
      </c>
      <c r="K1269" s="149">
        <f t="shared" si="342"/>
        <v>1</v>
      </c>
      <c r="L1269" s="93">
        <f t="shared" si="343"/>
        <v>43160.69</v>
      </c>
      <c r="M1269" s="93">
        <f t="shared" si="344"/>
        <v>43160.69</v>
      </c>
      <c r="N1269" s="93">
        <f t="shared" si="345"/>
        <v>43160.69</v>
      </c>
      <c r="O1269" s="93">
        <f t="shared" si="346"/>
        <v>86321.38</v>
      </c>
      <c r="P1269" s="23" t="str">
        <f t="shared" si="347"/>
        <v>Хирургия</v>
      </c>
      <c r="Q1269" s="23">
        <f t="shared" si="348"/>
        <v>0.9</v>
      </c>
      <c r="R1269" s="63" t="s">
        <v>360</v>
      </c>
      <c r="S1269" s="23">
        <f t="shared" si="349"/>
        <v>4.82</v>
      </c>
    </row>
    <row r="1270" spans="2:19" ht="18.75" x14ac:dyDescent="0.3">
      <c r="B1270" s="85">
        <v>150002</v>
      </c>
      <c r="C1270" s="23" t="str">
        <f t="shared" si="338"/>
        <v>ГБУЗ "РДКБ"</v>
      </c>
      <c r="D1270" s="23" t="str">
        <f t="shared" si="339"/>
        <v>КС</v>
      </c>
      <c r="E1270" s="55">
        <v>20171246</v>
      </c>
      <c r="F1270" s="23" t="str">
        <f t="shared" si="340"/>
        <v>Операции на коже, подкожной клетчатке, придатках кожи (уровень 4)</v>
      </c>
      <c r="G1270" s="45">
        <v>10</v>
      </c>
      <c r="H1270" s="45">
        <v>3</v>
      </c>
      <c r="I1270" s="25">
        <f t="shared" si="337"/>
        <v>13</v>
      </c>
      <c r="J1270" s="23">
        <f t="shared" si="341"/>
        <v>2.41</v>
      </c>
      <c r="K1270" s="149">
        <f t="shared" si="342"/>
        <v>1</v>
      </c>
      <c r="L1270" s="93">
        <f t="shared" si="343"/>
        <v>43160.69</v>
      </c>
      <c r="M1270" s="93">
        <f t="shared" si="344"/>
        <v>431606.9</v>
      </c>
      <c r="N1270" s="93">
        <f t="shared" si="345"/>
        <v>129482.07</v>
      </c>
      <c r="O1270" s="93">
        <f t="shared" si="346"/>
        <v>561088.97</v>
      </c>
      <c r="P1270" s="23" t="str">
        <f t="shared" si="347"/>
        <v>Хирургия</v>
      </c>
      <c r="Q1270" s="23">
        <f t="shared" si="348"/>
        <v>0.9</v>
      </c>
      <c r="R1270" s="63" t="s">
        <v>140</v>
      </c>
      <c r="S1270" s="23">
        <f t="shared" si="349"/>
        <v>31.330000000000002</v>
      </c>
    </row>
    <row r="1271" spans="2:19" x14ac:dyDescent="0.25">
      <c r="B1271" s="85">
        <v>150072</v>
      </c>
      <c r="C1271" s="23" t="str">
        <f t="shared" si="338"/>
        <v>ФГБУ "СКММ центр МЗ РФ" (Беслан)</v>
      </c>
      <c r="D1271" s="23" t="str">
        <f t="shared" si="339"/>
        <v>КС</v>
      </c>
      <c r="E1271" s="60">
        <v>20171246</v>
      </c>
      <c r="F1271" s="23" t="str">
        <f t="shared" si="340"/>
        <v>Операции на коже, подкожной клетчатке, придатках кожи (уровень 4)</v>
      </c>
      <c r="G1271" s="50">
        <v>7</v>
      </c>
      <c r="H1271" s="50">
        <v>3</v>
      </c>
      <c r="I1271" s="25">
        <f t="shared" si="337"/>
        <v>10</v>
      </c>
      <c r="J1271" s="23">
        <f t="shared" si="341"/>
        <v>2.41</v>
      </c>
      <c r="K1271" s="149">
        <f t="shared" si="342"/>
        <v>1.4</v>
      </c>
      <c r="L1271" s="93">
        <f t="shared" si="343"/>
        <v>60424.966</v>
      </c>
      <c r="M1271" s="93">
        <f t="shared" si="344"/>
        <v>422974.76199999999</v>
      </c>
      <c r="N1271" s="93">
        <f t="shared" si="345"/>
        <v>181274.89799999999</v>
      </c>
      <c r="O1271" s="93">
        <f t="shared" si="346"/>
        <v>604249.65999999992</v>
      </c>
      <c r="P1271" s="23" t="str">
        <f t="shared" si="347"/>
        <v>Хирургия</v>
      </c>
      <c r="Q1271" s="23">
        <f t="shared" si="348"/>
        <v>0.9</v>
      </c>
      <c r="R1271" s="44" t="s">
        <v>360</v>
      </c>
      <c r="S1271" s="23">
        <f t="shared" si="349"/>
        <v>24.1</v>
      </c>
    </row>
    <row r="1272" spans="2:19" x14ac:dyDescent="0.25">
      <c r="B1272" s="14">
        <v>150031</v>
      </c>
      <c r="C1272" s="23" t="str">
        <f t="shared" si="338"/>
        <v>ГБУЗ "РОД"</v>
      </c>
      <c r="D1272" s="23" t="str">
        <f t="shared" si="339"/>
        <v>КС</v>
      </c>
      <c r="E1272" s="62">
        <v>20171246</v>
      </c>
      <c r="F1272" s="23" t="str">
        <f t="shared" si="340"/>
        <v>Операции на коже, подкожной клетчатке, придатках кожи (уровень 4)</v>
      </c>
      <c r="G1272" s="19">
        <v>0</v>
      </c>
      <c r="H1272" s="19">
        <v>0</v>
      </c>
      <c r="I1272" s="25">
        <f t="shared" si="337"/>
        <v>0</v>
      </c>
      <c r="J1272" s="23">
        <f t="shared" si="341"/>
        <v>2.41</v>
      </c>
      <c r="K1272" s="149">
        <f t="shared" si="342"/>
        <v>1</v>
      </c>
      <c r="L1272" s="93">
        <f t="shared" si="343"/>
        <v>43160.69</v>
      </c>
      <c r="M1272" s="93">
        <f t="shared" si="344"/>
        <v>0</v>
      </c>
      <c r="N1272" s="93">
        <f t="shared" si="345"/>
        <v>0</v>
      </c>
      <c r="O1272" s="93">
        <f t="shared" si="346"/>
        <v>0</v>
      </c>
      <c r="P1272" s="23" t="str">
        <f t="shared" si="347"/>
        <v>Хирургия</v>
      </c>
      <c r="Q1272" s="23">
        <f t="shared" si="348"/>
        <v>0.9</v>
      </c>
      <c r="R1272" s="63" t="s">
        <v>221</v>
      </c>
      <c r="S1272" s="23">
        <f t="shared" si="349"/>
        <v>0</v>
      </c>
    </row>
    <row r="1273" spans="2:19" ht="18.75" x14ac:dyDescent="0.3">
      <c r="B1273" s="85">
        <v>150002</v>
      </c>
      <c r="C1273" s="23" t="str">
        <f t="shared" si="338"/>
        <v>ГБУЗ "РДКБ"</v>
      </c>
      <c r="D1273" s="23" t="str">
        <f t="shared" si="339"/>
        <v>КС</v>
      </c>
      <c r="E1273" s="55">
        <v>20171247</v>
      </c>
      <c r="F1273" s="23" t="str">
        <f t="shared" si="340"/>
        <v>Операции на органах кроветворения и иммунной системы (уровень 1)</v>
      </c>
      <c r="G1273" s="45">
        <v>2</v>
      </c>
      <c r="H1273" s="45">
        <v>2</v>
      </c>
      <c r="I1273" s="25">
        <f t="shared" si="337"/>
        <v>4</v>
      </c>
      <c r="J1273" s="23">
        <f t="shared" si="341"/>
        <v>1.43</v>
      </c>
      <c r="K1273" s="149">
        <f t="shared" si="342"/>
        <v>1</v>
      </c>
      <c r="L1273" s="93">
        <f t="shared" si="343"/>
        <v>25609.87</v>
      </c>
      <c r="M1273" s="93">
        <f t="shared" si="344"/>
        <v>51219.74</v>
      </c>
      <c r="N1273" s="93">
        <f t="shared" si="345"/>
        <v>51219.74</v>
      </c>
      <c r="O1273" s="93">
        <f t="shared" si="346"/>
        <v>102439.48</v>
      </c>
      <c r="P1273" s="23" t="str">
        <f t="shared" si="347"/>
        <v>Хирургия</v>
      </c>
      <c r="Q1273" s="23">
        <f t="shared" si="348"/>
        <v>0.9</v>
      </c>
      <c r="R1273" s="63" t="s">
        <v>140</v>
      </c>
      <c r="S1273" s="23">
        <f t="shared" si="349"/>
        <v>5.72</v>
      </c>
    </row>
    <row r="1274" spans="2:19" x14ac:dyDescent="0.25">
      <c r="B1274" s="14">
        <v>150007</v>
      </c>
      <c r="C1274" s="23" t="str">
        <f t="shared" si="338"/>
        <v>ГБУЗ "Алагирская ЦРБ"</v>
      </c>
      <c r="D1274" s="23" t="str">
        <f t="shared" si="339"/>
        <v>КС</v>
      </c>
      <c r="E1274" s="62">
        <v>20171247</v>
      </c>
      <c r="F1274" s="23" t="str">
        <f t="shared" si="340"/>
        <v>Операции на органах кроветворения и иммунной системы (уровень 1)</v>
      </c>
      <c r="G1274" s="19">
        <v>3</v>
      </c>
      <c r="H1274" s="19">
        <v>0</v>
      </c>
      <c r="I1274" s="25">
        <f t="shared" si="337"/>
        <v>3</v>
      </c>
      <c r="J1274" s="23">
        <f t="shared" si="341"/>
        <v>1.43</v>
      </c>
      <c r="K1274" s="149">
        <f t="shared" si="342"/>
        <v>0.875</v>
      </c>
      <c r="L1274" s="93">
        <f t="shared" si="343"/>
        <v>22408.63625</v>
      </c>
      <c r="M1274" s="93">
        <f t="shared" si="344"/>
        <v>67225.908750000002</v>
      </c>
      <c r="N1274" s="93">
        <f t="shared" si="345"/>
        <v>0</v>
      </c>
      <c r="O1274" s="93">
        <f t="shared" si="346"/>
        <v>67225.908750000002</v>
      </c>
      <c r="P1274" s="23" t="str">
        <f t="shared" si="347"/>
        <v>Хирургия</v>
      </c>
      <c r="Q1274" s="23">
        <f t="shared" si="348"/>
        <v>0.9</v>
      </c>
      <c r="R1274" s="63" t="s">
        <v>360</v>
      </c>
      <c r="S1274" s="23">
        <f t="shared" si="349"/>
        <v>4.29</v>
      </c>
    </row>
    <row r="1275" spans="2:19" x14ac:dyDescent="0.25">
      <c r="B1275" s="14">
        <v>150031</v>
      </c>
      <c r="C1275" s="23" t="str">
        <f t="shared" si="338"/>
        <v>ГБУЗ "РОД"</v>
      </c>
      <c r="D1275" s="23" t="str">
        <f t="shared" si="339"/>
        <v>КС</v>
      </c>
      <c r="E1275" s="62">
        <v>20171247</v>
      </c>
      <c r="F1275" s="23" t="str">
        <f t="shared" si="340"/>
        <v>Операции на органах кроветворения и иммунной системы (уровень 1)</v>
      </c>
      <c r="G1275" s="19">
        <v>13</v>
      </c>
      <c r="H1275" s="19">
        <v>3</v>
      </c>
      <c r="I1275" s="25">
        <f t="shared" si="337"/>
        <v>16</v>
      </c>
      <c r="J1275" s="23">
        <f t="shared" si="341"/>
        <v>1.43</v>
      </c>
      <c r="K1275" s="149">
        <f t="shared" si="342"/>
        <v>1</v>
      </c>
      <c r="L1275" s="93">
        <f t="shared" si="343"/>
        <v>25609.87</v>
      </c>
      <c r="M1275" s="93">
        <f t="shared" si="344"/>
        <v>332928.31</v>
      </c>
      <c r="N1275" s="93">
        <f t="shared" si="345"/>
        <v>76829.61</v>
      </c>
      <c r="O1275" s="93">
        <f t="shared" si="346"/>
        <v>409757.92</v>
      </c>
      <c r="P1275" s="23" t="str">
        <f t="shared" si="347"/>
        <v>Хирургия</v>
      </c>
      <c r="Q1275" s="23">
        <f t="shared" si="348"/>
        <v>0.9</v>
      </c>
      <c r="R1275" s="63" t="s">
        <v>221</v>
      </c>
      <c r="S1275" s="23">
        <f t="shared" si="349"/>
        <v>22.88</v>
      </c>
    </row>
    <row r="1276" spans="2:19" x14ac:dyDescent="0.25">
      <c r="B1276" s="85">
        <v>150001</v>
      </c>
      <c r="C1276" s="23" t="str">
        <f t="shared" si="338"/>
        <v>ГБУЗ "РКБ"</v>
      </c>
      <c r="D1276" s="23" t="str">
        <f t="shared" si="339"/>
        <v>КС</v>
      </c>
      <c r="E1276" s="55">
        <v>20171248</v>
      </c>
      <c r="F1276" s="23" t="str">
        <f t="shared" si="340"/>
        <v>Операции на органах кроветворения и иммунной системы (уровень 2)</v>
      </c>
      <c r="G1276" s="19">
        <v>4</v>
      </c>
      <c r="H1276" s="19">
        <v>1</v>
      </c>
      <c r="I1276" s="25">
        <f t="shared" si="337"/>
        <v>5</v>
      </c>
      <c r="J1276" s="23">
        <f t="shared" si="341"/>
        <v>1.83</v>
      </c>
      <c r="K1276" s="149">
        <f t="shared" si="342"/>
        <v>1</v>
      </c>
      <c r="L1276" s="93">
        <f t="shared" si="343"/>
        <v>32773.47</v>
      </c>
      <c r="M1276" s="93">
        <f t="shared" si="344"/>
        <v>131093.88</v>
      </c>
      <c r="N1276" s="93">
        <f t="shared" si="345"/>
        <v>32773.47</v>
      </c>
      <c r="O1276" s="93">
        <f t="shared" si="346"/>
        <v>163867.35</v>
      </c>
      <c r="P1276" s="23" t="str">
        <f t="shared" si="347"/>
        <v>Хирургия</v>
      </c>
      <c r="Q1276" s="23">
        <f t="shared" si="348"/>
        <v>0.9</v>
      </c>
      <c r="R1276" s="63" t="s">
        <v>360</v>
      </c>
      <c r="S1276" s="23">
        <f t="shared" si="349"/>
        <v>9.15</v>
      </c>
    </row>
    <row r="1277" spans="2:19" x14ac:dyDescent="0.25">
      <c r="B1277" s="85">
        <v>150015</v>
      </c>
      <c r="C1277" s="23" t="str">
        <f t="shared" si="338"/>
        <v>ФГБОУ ВО  СОГМА МЗ</v>
      </c>
      <c r="D1277" s="23" t="str">
        <f t="shared" si="339"/>
        <v>КС</v>
      </c>
      <c r="E1277" s="41">
        <v>20171248</v>
      </c>
      <c r="F1277" s="23" t="str">
        <f t="shared" si="340"/>
        <v>Операции на органах кроветворения и иммунной системы (уровень 2)</v>
      </c>
      <c r="G1277" s="39">
        <v>2</v>
      </c>
      <c r="H1277" s="39"/>
      <c r="I1277" s="25">
        <f t="shared" si="337"/>
        <v>2</v>
      </c>
      <c r="J1277" s="23">
        <f t="shared" si="341"/>
        <v>1.83</v>
      </c>
      <c r="K1277" s="149">
        <f t="shared" si="342"/>
        <v>1.4</v>
      </c>
      <c r="L1277" s="93">
        <f t="shared" si="343"/>
        <v>45882.858</v>
      </c>
      <c r="M1277" s="93">
        <f t="shared" si="344"/>
        <v>91765.716</v>
      </c>
      <c r="N1277" s="93">
        <f t="shared" si="345"/>
        <v>0</v>
      </c>
      <c r="O1277" s="93">
        <f t="shared" si="346"/>
        <v>91765.716</v>
      </c>
      <c r="P1277" s="23" t="str">
        <f t="shared" si="347"/>
        <v>Хирургия</v>
      </c>
      <c r="Q1277" s="23">
        <f t="shared" si="348"/>
        <v>0.9</v>
      </c>
      <c r="R1277" s="114" t="s">
        <v>360</v>
      </c>
      <c r="S1277" s="23">
        <f t="shared" si="349"/>
        <v>3.66</v>
      </c>
    </row>
    <row r="1278" spans="2:19" ht="18.75" x14ac:dyDescent="0.3">
      <c r="B1278" s="85">
        <v>150002</v>
      </c>
      <c r="C1278" s="23" t="str">
        <f t="shared" si="338"/>
        <v>ГБУЗ "РДКБ"</v>
      </c>
      <c r="D1278" s="23" t="str">
        <f t="shared" si="339"/>
        <v>КС</v>
      </c>
      <c r="E1278" s="55">
        <v>20171248</v>
      </c>
      <c r="F1278" s="23" t="str">
        <f t="shared" si="340"/>
        <v>Операции на органах кроветворения и иммунной системы (уровень 2)</v>
      </c>
      <c r="G1278" s="45">
        <v>4</v>
      </c>
      <c r="H1278" s="45">
        <v>2</v>
      </c>
      <c r="I1278" s="25">
        <f t="shared" si="337"/>
        <v>6</v>
      </c>
      <c r="J1278" s="23">
        <f t="shared" si="341"/>
        <v>1.83</v>
      </c>
      <c r="K1278" s="149">
        <f t="shared" si="342"/>
        <v>1</v>
      </c>
      <c r="L1278" s="93">
        <f t="shared" si="343"/>
        <v>32773.47</v>
      </c>
      <c r="M1278" s="93">
        <f t="shared" si="344"/>
        <v>131093.88</v>
      </c>
      <c r="N1278" s="93">
        <f t="shared" si="345"/>
        <v>65546.94</v>
      </c>
      <c r="O1278" s="93">
        <f t="shared" si="346"/>
        <v>196640.82</v>
      </c>
      <c r="P1278" s="23" t="str">
        <f t="shared" si="347"/>
        <v>Хирургия</v>
      </c>
      <c r="Q1278" s="23">
        <f t="shared" si="348"/>
        <v>0.9</v>
      </c>
      <c r="R1278" s="63" t="s">
        <v>140</v>
      </c>
      <c r="S1278" s="23">
        <f t="shared" si="349"/>
        <v>10.98</v>
      </c>
    </row>
    <row r="1279" spans="2:19" x14ac:dyDescent="0.25">
      <c r="B1279" s="85">
        <v>150072</v>
      </c>
      <c r="C1279" s="23" t="str">
        <f t="shared" si="338"/>
        <v>ФГБУ "СКММ центр МЗ РФ" (Беслан)</v>
      </c>
      <c r="D1279" s="23" t="str">
        <f t="shared" si="339"/>
        <v>КС</v>
      </c>
      <c r="E1279" s="60">
        <v>20171248</v>
      </c>
      <c r="F1279" s="23" t="str">
        <f t="shared" si="340"/>
        <v>Операции на органах кроветворения и иммунной системы (уровень 2)</v>
      </c>
      <c r="G1279" s="50">
        <v>2</v>
      </c>
      <c r="H1279" s="50">
        <v>0</v>
      </c>
      <c r="I1279" s="25">
        <f t="shared" si="337"/>
        <v>2</v>
      </c>
      <c r="J1279" s="23">
        <f t="shared" si="341"/>
        <v>1.83</v>
      </c>
      <c r="K1279" s="149">
        <f t="shared" si="342"/>
        <v>1.4</v>
      </c>
      <c r="L1279" s="93">
        <f t="shared" si="343"/>
        <v>45882.858</v>
      </c>
      <c r="M1279" s="93">
        <f t="shared" si="344"/>
        <v>91765.716</v>
      </c>
      <c r="N1279" s="93">
        <f t="shared" si="345"/>
        <v>0</v>
      </c>
      <c r="O1279" s="93">
        <f t="shared" si="346"/>
        <v>91765.716</v>
      </c>
      <c r="P1279" s="23" t="str">
        <f t="shared" si="347"/>
        <v>Хирургия</v>
      </c>
      <c r="Q1279" s="23">
        <f t="shared" si="348"/>
        <v>0.9</v>
      </c>
      <c r="R1279" s="44" t="s">
        <v>360</v>
      </c>
      <c r="S1279" s="23">
        <f t="shared" si="349"/>
        <v>3.66</v>
      </c>
    </row>
    <row r="1280" spans="2:19" x14ac:dyDescent="0.25">
      <c r="B1280" s="14">
        <v>150031</v>
      </c>
      <c r="C1280" s="23" t="str">
        <f t="shared" si="338"/>
        <v>ГБУЗ "РОД"</v>
      </c>
      <c r="D1280" s="23" t="str">
        <f t="shared" si="339"/>
        <v>КС</v>
      </c>
      <c r="E1280" s="62">
        <v>20171248</v>
      </c>
      <c r="F1280" s="23" t="str">
        <f t="shared" si="340"/>
        <v>Операции на органах кроветворения и иммунной системы (уровень 2)</v>
      </c>
      <c r="G1280" s="19">
        <v>0</v>
      </c>
      <c r="H1280" s="19">
        <v>0</v>
      </c>
      <c r="I1280" s="25">
        <f t="shared" si="337"/>
        <v>0</v>
      </c>
      <c r="J1280" s="23">
        <f t="shared" si="341"/>
        <v>1.83</v>
      </c>
      <c r="K1280" s="149">
        <f t="shared" si="342"/>
        <v>1</v>
      </c>
      <c r="L1280" s="93">
        <f t="shared" si="343"/>
        <v>32773.47</v>
      </c>
      <c r="M1280" s="93">
        <f t="shared" si="344"/>
        <v>0</v>
      </c>
      <c r="N1280" s="93">
        <f t="shared" si="345"/>
        <v>0</v>
      </c>
      <c r="O1280" s="93">
        <f t="shared" si="346"/>
        <v>0</v>
      </c>
      <c r="P1280" s="23" t="str">
        <f t="shared" si="347"/>
        <v>Хирургия</v>
      </c>
      <c r="Q1280" s="23">
        <f t="shared" si="348"/>
        <v>0.9</v>
      </c>
      <c r="R1280" s="63" t="s">
        <v>221</v>
      </c>
      <c r="S1280" s="23">
        <f t="shared" si="349"/>
        <v>0</v>
      </c>
    </row>
    <row r="1281" spans="2:19" x14ac:dyDescent="0.25">
      <c r="B1281" s="85">
        <v>150072</v>
      </c>
      <c r="C1281" s="23" t="str">
        <f t="shared" si="338"/>
        <v>ФГБУ "СКММ центр МЗ РФ" (Беслан)</v>
      </c>
      <c r="D1281" s="23" t="str">
        <f t="shared" si="339"/>
        <v>КС</v>
      </c>
      <c r="E1281" s="60">
        <v>20171249</v>
      </c>
      <c r="F1281" s="23" t="str">
        <f t="shared" si="340"/>
        <v>Операции на органах кроветворения и иммунной системы (уровень 3)</v>
      </c>
      <c r="G1281" s="50">
        <v>2</v>
      </c>
      <c r="H1281" s="50">
        <v>0</v>
      </c>
      <c r="I1281" s="25">
        <f t="shared" si="337"/>
        <v>2</v>
      </c>
      <c r="J1281" s="23">
        <f t="shared" si="341"/>
        <v>2.16</v>
      </c>
      <c r="K1281" s="149">
        <f t="shared" si="342"/>
        <v>1.4</v>
      </c>
      <c r="L1281" s="93">
        <f t="shared" si="343"/>
        <v>54156.815999999999</v>
      </c>
      <c r="M1281" s="93">
        <f t="shared" si="344"/>
        <v>108313.632</v>
      </c>
      <c r="N1281" s="93">
        <f t="shared" si="345"/>
        <v>0</v>
      </c>
      <c r="O1281" s="93">
        <f t="shared" si="346"/>
        <v>108313.632</v>
      </c>
      <c r="P1281" s="23" t="str">
        <f t="shared" si="347"/>
        <v>Хирургия</v>
      </c>
      <c r="Q1281" s="23">
        <f t="shared" si="348"/>
        <v>0.9</v>
      </c>
      <c r="R1281" s="44" t="s">
        <v>360</v>
      </c>
      <c r="S1281" s="23">
        <f t="shared" si="349"/>
        <v>4.32</v>
      </c>
    </row>
    <row r="1282" spans="2:19" x14ac:dyDescent="0.25">
      <c r="B1282" s="85">
        <v>150015</v>
      </c>
      <c r="C1282" s="23" t="str">
        <f t="shared" si="338"/>
        <v>ФГБОУ ВО  СОГМА МЗ</v>
      </c>
      <c r="D1282" s="23" t="str">
        <f t="shared" si="339"/>
        <v>КС</v>
      </c>
      <c r="E1282" s="41">
        <v>20171250</v>
      </c>
      <c r="F1282" s="23" t="str">
        <f t="shared" si="340"/>
        <v>Операции на эндокринных железах кроме гипофиза (уровень 1)</v>
      </c>
      <c r="G1282" s="39">
        <v>2</v>
      </c>
      <c r="H1282" s="39"/>
      <c r="I1282" s="25">
        <f t="shared" si="337"/>
        <v>2</v>
      </c>
      <c r="J1282" s="23">
        <f t="shared" si="341"/>
        <v>1.81</v>
      </c>
      <c r="K1282" s="149">
        <f t="shared" si="342"/>
        <v>1.4</v>
      </c>
      <c r="L1282" s="93">
        <f t="shared" si="343"/>
        <v>45381.405999999995</v>
      </c>
      <c r="M1282" s="93">
        <f t="shared" si="344"/>
        <v>90762.811999999991</v>
      </c>
      <c r="N1282" s="93">
        <f t="shared" si="345"/>
        <v>0</v>
      </c>
      <c r="O1282" s="93">
        <f t="shared" si="346"/>
        <v>90762.811999999991</v>
      </c>
      <c r="P1282" s="23" t="str">
        <f t="shared" si="347"/>
        <v>Хирургия</v>
      </c>
      <c r="Q1282" s="23">
        <f t="shared" si="348"/>
        <v>0.9</v>
      </c>
      <c r="R1282" s="114" t="s">
        <v>360</v>
      </c>
      <c r="S1282" s="23">
        <f t="shared" si="349"/>
        <v>3.62</v>
      </c>
    </row>
    <row r="1283" spans="2:19" x14ac:dyDescent="0.25">
      <c r="B1283" s="85">
        <v>150072</v>
      </c>
      <c r="C1283" s="23" t="str">
        <f t="shared" si="338"/>
        <v>ФГБУ "СКММ центр МЗ РФ" (Беслан)</v>
      </c>
      <c r="D1283" s="23" t="str">
        <f t="shared" si="339"/>
        <v>КС</v>
      </c>
      <c r="E1283" s="60">
        <v>20171250</v>
      </c>
      <c r="F1283" s="23" t="str">
        <f t="shared" si="340"/>
        <v>Операции на эндокринных железах кроме гипофиза (уровень 1)</v>
      </c>
      <c r="G1283" s="50">
        <v>60</v>
      </c>
      <c r="H1283" s="50">
        <v>30</v>
      </c>
      <c r="I1283" s="25">
        <f t="shared" si="337"/>
        <v>90</v>
      </c>
      <c r="J1283" s="23">
        <f t="shared" si="341"/>
        <v>1.81</v>
      </c>
      <c r="K1283" s="149">
        <f t="shared" si="342"/>
        <v>1.4</v>
      </c>
      <c r="L1283" s="93">
        <f t="shared" si="343"/>
        <v>45381.405999999995</v>
      </c>
      <c r="M1283" s="93">
        <f t="shared" si="344"/>
        <v>2722884.36</v>
      </c>
      <c r="N1283" s="93">
        <f t="shared" si="345"/>
        <v>1361442.18</v>
      </c>
      <c r="O1283" s="93">
        <f t="shared" si="346"/>
        <v>4084326.54</v>
      </c>
      <c r="P1283" s="23" t="str">
        <f t="shared" si="347"/>
        <v>Хирургия</v>
      </c>
      <c r="Q1283" s="23">
        <f t="shared" si="348"/>
        <v>0.9</v>
      </c>
      <c r="R1283" s="44" t="s">
        <v>360</v>
      </c>
      <c r="S1283" s="23">
        <f t="shared" si="349"/>
        <v>162.9</v>
      </c>
    </row>
    <row r="1284" spans="2:19" x14ac:dyDescent="0.25">
      <c r="B1284" s="85">
        <v>150112</v>
      </c>
      <c r="C1284" s="23" t="str">
        <f t="shared" si="338"/>
        <v>ГБУЗ "Моздокская ЦРБ"</v>
      </c>
      <c r="D1284" s="23" t="str">
        <f t="shared" si="339"/>
        <v>КС</v>
      </c>
      <c r="E1284" s="55">
        <v>20171252</v>
      </c>
      <c r="F1284" s="23" t="str">
        <f t="shared" si="340"/>
        <v>Болезни молочной железы, новообразования молочной железы доброкачественные, in situ, неопределенного и неизвестного характера</v>
      </c>
      <c r="G1284" s="19">
        <v>15</v>
      </c>
      <c r="H1284" s="19"/>
      <c r="I1284" s="25">
        <f t="shared" si="337"/>
        <v>15</v>
      </c>
      <c r="J1284" s="23">
        <f t="shared" si="341"/>
        <v>0.73</v>
      </c>
      <c r="K1284" s="149">
        <f t="shared" si="342"/>
        <v>0.88</v>
      </c>
      <c r="L1284" s="93">
        <f t="shared" si="343"/>
        <v>11504.741599999999</v>
      </c>
      <c r="M1284" s="93">
        <f t="shared" si="344"/>
        <v>172571.12399999998</v>
      </c>
      <c r="N1284" s="93">
        <f t="shared" si="345"/>
        <v>0</v>
      </c>
      <c r="O1284" s="93">
        <f t="shared" si="346"/>
        <v>172571.12399999998</v>
      </c>
      <c r="P1284" s="23" t="str">
        <f t="shared" si="347"/>
        <v>Хирургия</v>
      </c>
      <c r="Q1284" s="23">
        <f t="shared" si="348"/>
        <v>0.9</v>
      </c>
      <c r="R1284" s="63" t="s">
        <v>360</v>
      </c>
      <c r="S1284" s="23">
        <f t="shared" si="349"/>
        <v>10.95</v>
      </c>
    </row>
    <row r="1285" spans="2:19" ht="18.75" x14ac:dyDescent="0.3">
      <c r="B1285" s="85">
        <v>150002</v>
      </c>
      <c r="C1285" s="23" t="str">
        <f t="shared" si="338"/>
        <v>ГБУЗ "РДКБ"</v>
      </c>
      <c r="D1285" s="23" t="str">
        <f t="shared" si="339"/>
        <v>КС</v>
      </c>
      <c r="E1285" s="55">
        <v>20171252</v>
      </c>
      <c r="F1285" s="23" t="str">
        <f t="shared" si="340"/>
        <v>Болезни молочной железы, новообразования молочной железы доброкачественные, in situ, неопределенного и неизвестного характера</v>
      </c>
      <c r="G1285" s="45">
        <v>2</v>
      </c>
      <c r="H1285" s="45">
        <v>1</v>
      </c>
      <c r="I1285" s="25">
        <f t="shared" si="337"/>
        <v>3</v>
      </c>
      <c r="J1285" s="23">
        <f t="shared" si="341"/>
        <v>0.73</v>
      </c>
      <c r="K1285" s="149">
        <f t="shared" si="342"/>
        <v>1</v>
      </c>
      <c r="L1285" s="93">
        <f t="shared" si="343"/>
        <v>13073.57</v>
      </c>
      <c r="M1285" s="93">
        <f t="shared" si="344"/>
        <v>26147.14</v>
      </c>
      <c r="N1285" s="93">
        <f t="shared" si="345"/>
        <v>13073.57</v>
      </c>
      <c r="O1285" s="93">
        <f t="shared" si="346"/>
        <v>39220.71</v>
      </c>
      <c r="P1285" s="23" t="str">
        <f t="shared" si="347"/>
        <v>Хирургия</v>
      </c>
      <c r="Q1285" s="23">
        <f t="shared" si="348"/>
        <v>0.9</v>
      </c>
      <c r="R1285" s="63" t="s">
        <v>140</v>
      </c>
      <c r="S1285" s="23">
        <f t="shared" si="349"/>
        <v>2.19</v>
      </c>
    </row>
    <row r="1286" spans="2:19" x14ac:dyDescent="0.25">
      <c r="B1286" s="85">
        <v>150072</v>
      </c>
      <c r="C1286" s="23" t="str">
        <f t="shared" si="338"/>
        <v>ФГБУ "СКММ центр МЗ РФ" (Беслан)</v>
      </c>
      <c r="D1286" s="23" t="str">
        <f t="shared" si="339"/>
        <v>КС</v>
      </c>
      <c r="E1286" s="60">
        <v>20171252</v>
      </c>
      <c r="F1286" s="23" t="str">
        <f t="shared" si="340"/>
        <v>Болезни молочной железы, новообразования молочной железы доброкачественные, in situ, неопределенного и неизвестного характера</v>
      </c>
      <c r="G1286" s="50">
        <v>7</v>
      </c>
      <c r="H1286" s="50">
        <v>3</v>
      </c>
      <c r="I1286" s="25">
        <f t="shared" si="337"/>
        <v>10</v>
      </c>
      <c r="J1286" s="23">
        <f t="shared" si="341"/>
        <v>0.73</v>
      </c>
      <c r="K1286" s="149">
        <f t="shared" si="342"/>
        <v>1.4</v>
      </c>
      <c r="L1286" s="93">
        <f t="shared" si="343"/>
        <v>18302.998</v>
      </c>
      <c r="M1286" s="93">
        <f t="shared" si="344"/>
        <v>128120.986</v>
      </c>
      <c r="N1286" s="93">
        <f t="shared" si="345"/>
        <v>54908.993999999999</v>
      </c>
      <c r="O1286" s="93">
        <f t="shared" si="346"/>
        <v>183029.98</v>
      </c>
      <c r="P1286" s="23" t="str">
        <f t="shared" si="347"/>
        <v>Хирургия</v>
      </c>
      <c r="Q1286" s="23">
        <f t="shared" si="348"/>
        <v>0.9</v>
      </c>
      <c r="R1286" s="44" t="s">
        <v>360</v>
      </c>
      <c r="S1286" s="23">
        <f t="shared" si="349"/>
        <v>7.3</v>
      </c>
    </row>
    <row r="1287" spans="2:19" x14ac:dyDescent="0.25">
      <c r="B1287" s="85">
        <v>150009</v>
      </c>
      <c r="C1287" s="23" t="str">
        <f t="shared" si="338"/>
        <v>ГБУЗ "Ардонская ЦРБ"</v>
      </c>
      <c r="D1287" s="23" t="str">
        <f t="shared" si="339"/>
        <v>КС</v>
      </c>
      <c r="E1287" s="55">
        <v>20171253</v>
      </c>
      <c r="F1287" s="23" t="str">
        <f t="shared" si="340"/>
        <v>Артрозы, другие поражения суставов, болезни мягких тканей</v>
      </c>
      <c r="G1287" s="19">
        <v>167</v>
      </c>
      <c r="H1287" s="19">
        <v>13</v>
      </c>
      <c r="I1287" s="25">
        <f t="shared" si="337"/>
        <v>180</v>
      </c>
      <c r="J1287" s="23">
        <f t="shared" si="341"/>
        <v>0.76</v>
      </c>
      <c r="K1287" s="149">
        <f t="shared" si="342"/>
        <v>1</v>
      </c>
      <c r="L1287" s="93">
        <f t="shared" si="343"/>
        <v>13610.84</v>
      </c>
      <c r="M1287" s="93">
        <f t="shared" si="344"/>
        <v>2273010.2799999998</v>
      </c>
      <c r="N1287" s="93">
        <f t="shared" si="345"/>
        <v>176940.92</v>
      </c>
      <c r="O1287" s="93">
        <f t="shared" si="346"/>
        <v>2449951.1999999997</v>
      </c>
      <c r="P1287" s="23" t="str">
        <f t="shared" si="347"/>
        <v>Хирургия</v>
      </c>
      <c r="Q1287" s="23">
        <f t="shared" si="348"/>
        <v>0.9</v>
      </c>
      <c r="R1287" s="63" t="s">
        <v>497</v>
      </c>
      <c r="S1287" s="23">
        <f t="shared" si="349"/>
        <v>136.80000000000001</v>
      </c>
    </row>
    <row r="1288" spans="2:19" x14ac:dyDescent="0.25">
      <c r="B1288" s="85">
        <v>150009</v>
      </c>
      <c r="C1288" s="23" t="str">
        <f t="shared" si="338"/>
        <v>ГБУЗ "Ардонская ЦРБ"</v>
      </c>
      <c r="D1288" s="23" t="str">
        <f t="shared" si="339"/>
        <v>КС</v>
      </c>
      <c r="E1288" s="55">
        <v>20171253</v>
      </c>
      <c r="F1288" s="23" t="str">
        <f t="shared" si="340"/>
        <v>Артрозы, другие поражения суставов, болезни мягких тканей</v>
      </c>
      <c r="G1288" s="19">
        <v>30</v>
      </c>
      <c r="H1288" s="19"/>
      <c r="I1288" s="25">
        <f t="shared" si="337"/>
        <v>30</v>
      </c>
      <c r="J1288" s="23">
        <f t="shared" si="341"/>
        <v>0.76</v>
      </c>
      <c r="K1288" s="149">
        <f t="shared" si="342"/>
        <v>1</v>
      </c>
      <c r="L1288" s="93">
        <f t="shared" si="343"/>
        <v>13610.84</v>
      </c>
      <c r="M1288" s="93">
        <f t="shared" si="344"/>
        <v>408325.2</v>
      </c>
      <c r="N1288" s="93">
        <f t="shared" si="345"/>
        <v>0</v>
      </c>
      <c r="O1288" s="93">
        <f t="shared" si="346"/>
        <v>408325.2</v>
      </c>
      <c r="P1288" s="23" t="str">
        <f t="shared" si="347"/>
        <v>Хирургия</v>
      </c>
      <c r="Q1288" s="23">
        <f t="shared" si="348"/>
        <v>0.9</v>
      </c>
      <c r="R1288" s="63" t="s">
        <v>360</v>
      </c>
      <c r="S1288" s="23">
        <f t="shared" si="349"/>
        <v>22.8</v>
      </c>
    </row>
    <row r="1289" spans="2:19" x14ac:dyDescent="0.25">
      <c r="B1289" s="85">
        <v>150003</v>
      </c>
      <c r="C1289" s="23" t="str">
        <f t="shared" si="338"/>
        <v>ГБУЗ "КБСП"</v>
      </c>
      <c r="D1289" s="23" t="str">
        <f t="shared" si="339"/>
        <v>КС</v>
      </c>
      <c r="E1289" s="87">
        <v>20171253</v>
      </c>
      <c r="F1289" s="23" t="str">
        <f t="shared" si="340"/>
        <v>Артрозы, другие поражения суставов, болезни мягких тканей</v>
      </c>
      <c r="G1289" s="19">
        <v>35</v>
      </c>
      <c r="H1289" s="19">
        <v>15</v>
      </c>
      <c r="I1289" s="25">
        <f t="shared" si="337"/>
        <v>50</v>
      </c>
      <c r="J1289" s="23">
        <f t="shared" si="341"/>
        <v>0.76</v>
      </c>
      <c r="K1289" s="149">
        <f t="shared" si="342"/>
        <v>1</v>
      </c>
      <c r="L1289" s="93">
        <f t="shared" si="343"/>
        <v>13610.84</v>
      </c>
      <c r="M1289" s="93">
        <f t="shared" si="344"/>
        <v>476379.4</v>
      </c>
      <c r="N1289" s="93">
        <f t="shared" si="345"/>
        <v>204162.6</v>
      </c>
      <c r="O1289" s="93">
        <f t="shared" si="346"/>
        <v>680542</v>
      </c>
      <c r="P1289" s="23" t="str">
        <f t="shared" si="347"/>
        <v>Хирургия</v>
      </c>
      <c r="Q1289" s="23">
        <f t="shared" si="348"/>
        <v>0.9</v>
      </c>
      <c r="R1289" s="63" t="s">
        <v>153</v>
      </c>
      <c r="S1289" s="23">
        <f t="shared" si="349"/>
        <v>38</v>
      </c>
    </row>
    <row r="1290" spans="2:19" x14ac:dyDescent="0.25">
      <c r="B1290" s="85">
        <v>150003</v>
      </c>
      <c r="C1290" s="23" t="str">
        <f t="shared" si="338"/>
        <v>ГБУЗ "КБСП"</v>
      </c>
      <c r="D1290" s="23" t="str">
        <f t="shared" si="339"/>
        <v>КС</v>
      </c>
      <c r="E1290" s="87">
        <v>20171253</v>
      </c>
      <c r="F1290" s="23" t="str">
        <f t="shared" si="340"/>
        <v>Артрозы, другие поражения суставов, болезни мягких тканей</v>
      </c>
      <c r="G1290" s="19">
        <v>35</v>
      </c>
      <c r="H1290" s="19">
        <v>15</v>
      </c>
      <c r="I1290" s="25">
        <f t="shared" si="337"/>
        <v>50</v>
      </c>
      <c r="J1290" s="23">
        <f t="shared" si="341"/>
        <v>0.76</v>
      </c>
      <c r="K1290" s="149">
        <f t="shared" si="342"/>
        <v>1</v>
      </c>
      <c r="L1290" s="93">
        <f t="shared" si="343"/>
        <v>13610.84</v>
      </c>
      <c r="M1290" s="93">
        <f t="shared" si="344"/>
        <v>476379.4</v>
      </c>
      <c r="N1290" s="93">
        <f t="shared" si="345"/>
        <v>204162.6</v>
      </c>
      <c r="O1290" s="93">
        <f t="shared" si="346"/>
        <v>680542</v>
      </c>
      <c r="P1290" s="23" t="str">
        <f t="shared" si="347"/>
        <v>Хирургия</v>
      </c>
      <c r="Q1290" s="23">
        <f t="shared" si="348"/>
        <v>0.9</v>
      </c>
      <c r="R1290" s="63" t="s">
        <v>497</v>
      </c>
      <c r="S1290" s="23">
        <f t="shared" si="349"/>
        <v>38</v>
      </c>
    </row>
    <row r="1291" spans="2:19" x14ac:dyDescent="0.25">
      <c r="B1291" s="85">
        <v>150003</v>
      </c>
      <c r="C1291" s="23" t="str">
        <f t="shared" si="338"/>
        <v>ГБУЗ "КБСП"</v>
      </c>
      <c r="D1291" s="23" t="str">
        <f t="shared" si="339"/>
        <v>КС</v>
      </c>
      <c r="E1291" s="87">
        <v>20171253</v>
      </c>
      <c r="F1291" s="23" t="str">
        <f t="shared" si="340"/>
        <v>Артрозы, другие поражения суставов, болезни мягких тканей</v>
      </c>
      <c r="G1291" s="19">
        <v>11</v>
      </c>
      <c r="H1291" s="19">
        <v>5</v>
      </c>
      <c r="I1291" s="25">
        <f t="shared" si="337"/>
        <v>16</v>
      </c>
      <c r="J1291" s="23">
        <f t="shared" si="341"/>
        <v>0.76</v>
      </c>
      <c r="K1291" s="149">
        <f t="shared" si="342"/>
        <v>1</v>
      </c>
      <c r="L1291" s="93">
        <f t="shared" si="343"/>
        <v>13610.84</v>
      </c>
      <c r="M1291" s="93">
        <f t="shared" si="344"/>
        <v>149719.24</v>
      </c>
      <c r="N1291" s="93">
        <f t="shared" si="345"/>
        <v>68054.2</v>
      </c>
      <c r="O1291" s="93">
        <f t="shared" si="346"/>
        <v>217773.44</v>
      </c>
      <c r="P1291" s="23" t="str">
        <f t="shared" si="347"/>
        <v>Хирургия</v>
      </c>
      <c r="Q1291" s="23">
        <f t="shared" si="348"/>
        <v>0.9</v>
      </c>
      <c r="R1291" s="63" t="s">
        <v>360</v>
      </c>
      <c r="S1291" s="23">
        <f t="shared" si="349"/>
        <v>12.16</v>
      </c>
    </row>
    <row r="1292" spans="2:19" x14ac:dyDescent="0.25">
      <c r="B1292" s="85">
        <v>150112</v>
      </c>
      <c r="C1292" s="23" t="str">
        <f t="shared" si="338"/>
        <v>ГБУЗ "Моздокская ЦРБ"</v>
      </c>
      <c r="D1292" s="23" t="str">
        <f t="shared" si="339"/>
        <v>КС</v>
      </c>
      <c r="E1292" s="55">
        <v>20171253</v>
      </c>
      <c r="F1292" s="23" t="str">
        <f t="shared" si="340"/>
        <v>Артрозы, другие поражения суставов, болезни мягких тканей</v>
      </c>
      <c r="G1292" s="19">
        <v>61</v>
      </c>
      <c r="H1292" s="19"/>
      <c r="I1292" s="25">
        <f t="shared" si="337"/>
        <v>61</v>
      </c>
      <c r="J1292" s="23">
        <f t="shared" si="341"/>
        <v>0.76</v>
      </c>
      <c r="K1292" s="149">
        <f t="shared" si="342"/>
        <v>1</v>
      </c>
      <c r="L1292" s="93">
        <f t="shared" si="343"/>
        <v>13610.84</v>
      </c>
      <c r="M1292" s="93">
        <f t="shared" si="344"/>
        <v>830261.24</v>
      </c>
      <c r="N1292" s="93">
        <f t="shared" si="345"/>
        <v>0</v>
      </c>
      <c r="O1292" s="93">
        <f t="shared" si="346"/>
        <v>830261.24</v>
      </c>
      <c r="P1292" s="23" t="str">
        <f t="shared" si="347"/>
        <v>Хирургия</v>
      </c>
      <c r="Q1292" s="23">
        <f t="shared" si="348"/>
        <v>0.9</v>
      </c>
      <c r="R1292" s="63" t="s">
        <v>309</v>
      </c>
      <c r="S1292" s="23">
        <f t="shared" si="349"/>
        <v>46.36</v>
      </c>
    </row>
    <row r="1293" spans="2:19" x14ac:dyDescent="0.25">
      <c r="B1293" s="85">
        <v>150112</v>
      </c>
      <c r="C1293" s="23" t="str">
        <f t="shared" si="338"/>
        <v>ГБУЗ "Моздокская ЦРБ"</v>
      </c>
      <c r="D1293" s="23" t="str">
        <f t="shared" si="339"/>
        <v>КС</v>
      </c>
      <c r="E1293" s="55">
        <v>20171253</v>
      </c>
      <c r="F1293" s="23" t="str">
        <f t="shared" si="340"/>
        <v>Артрозы, другие поражения суставов, болезни мягких тканей</v>
      </c>
      <c r="G1293" s="19">
        <v>136</v>
      </c>
      <c r="H1293" s="19"/>
      <c r="I1293" s="25">
        <f t="shared" si="337"/>
        <v>136</v>
      </c>
      <c r="J1293" s="23">
        <f t="shared" si="341"/>
        <v>0.76</v>
      </c>
      <c r="K1293" s="149">
        <f t="shared" si="342"/>
        <v>1</v>
      </c>
      <c r="L1293" s="93">
        <f t="shared" si="343"/>
        <v>13610.84</v>
      </c>
      <c r="M1293" s="93">
        <f t="shared" si="344"/>
        <v>1851074.24</v>
      </c>
      <c r="N1293" s="93">
        <f t="shared" si="345"/>
        <v>0</v>
      </c>
      <c r="O1293" s="93">
        <f t="shared" si="346"/>
        <v>1851074.24</v>
      </c>
      <c r="P1293" s="23" t="str">
        <f t="shared" si="347"/>
        <v>Хирургия</v>
      </c>
      <c r="Q1293" s="23">
        <f t="shared" si="348"/>
        <v>0.9</v>
      </c>
      <c r="R1293" s="63" t="s">
        <v>497</v>
      </c>
      <c r="S1293" s="23">
        <f t="shared" si="349"/>
        <v>103.36</v>
      </c>
    </row>
    <row r="1294" spans="2:19" x14ac:dyDescent="0.25">
      <c r="B1294" s="85">
        <v>150112</v>
      </c>
      <c r="C1294" s="23" t="str">
        <f t="shared" si="338"/>
        <v>ГБУЗ "Моздокская ЦРБ"</v>
      </c>
      <c r="D1294" s="23" t="str">
        <f t="shared" si="339"/>
        <v>КС</v>
      </c>
      <c r="E1294" s="55">
        <v>20171253</v>
      </c>
      <c r="F1294" s="23" t="str">
        <f t="shared" si="340"/>
        <v>Артрозы, другие поражения суставов, болезни мягких тканей</v>
      </c>
      <c r="G1294" s="19">
        <v>70</v>
      </c>
      <c r="H1294" s="19"/>
      <c r="I1294" s="25">
        <f t="shared" ref="I1294:I1353" si="350">G1294+H1294</f>
        <v>70</v>
      </c>
      <c r="J1294" s="23">
        <f t="shared" si="341"/>
        <v>0.76</v>
      </c>
      <c r="K1294" s="149">
        <f t="shared" si="342"/>
        <v>1</v>
      </c>
      <c r="L1294" s="93">
        <f t="shared" si="343"/>
        <v>13610.84</v>
      </c>
      <c r="M1294" s="93">
        <f t="shared" si="344"/>
        <v>952758.8</v>
      </c>
      <c r="N1294" s="93">
        <f t="shared" si="345"/>
        <v>0</v>
      </c>
      <c r="O1294" s="93">
        <f t="shared" si="346"/>
        <v>952758.8</v>
      </c>
      <c r="P1294" s="23" t="str">
        <f t="shared" si="347"/>
        <v>Хирургия</v>
      </c>
      <c r="Q1294" s="23">
        <f t="shared" si="348"/>
        <v>0.9</v>
      </c>
      <c r="R1294" s="63" t="s">
        <v>360</v>
      </c>
      <c r="S1294" s="23">
        <f t="shared" si="349"/>
        <v>53.2</v>
      </c>
    </row>
    <row r="1295" spans="2:19" ht="15.75" x14ac:dyDescent="0.25">
      <c r="B1295" s="85">
        <v>150019</v>
      </c>
      <c r="C1295" s="23" t="str">
        <f t="shared" si="338"/>
        <v>ГБУЗ "Дигорская ЦРБ"</v>
      </c>
      <c r="D1295" s="23" t="str">
        <f t="shared" si="339"/>
        <v>КС</v>
      </c>
      <c r="E1295" s="55">
        <v>20171253</v>
      </c>
      <c r="F1295" s="23" t="str">
        <f t="shared" si="340"/>
        <v>Артрозы, другие поражения суставов, болезни мягких тканей</v>
      </c>
      <c r="G1295" s="38">
        <v>12</v>
      </c>
      <c r="H1295" s="38"/>
      <c r="I1295" s="25">
        <f t="shared" si="350"/>
        <v>12</v>
      </c>
      <c r="J1295" s="23">
        <f t="shared" si="341"/>
        <v>0.76</v>
      </c>
      <c r="K1295" s="149">
        <f t="shared" si="342"/>
        <v>1</v>
      </c>
      <c r="L1295" s="93">
        <f t="shared" si="343"/>
        <v>13610.84</v>
      </c>
      <c r="M1295" s="93">
        <f t="shared" si="344"/>
        <v>163330.08000000002</v>
      </c>
      <c r="N1295" s="93">
        <f t="shared" si="345"/>
        <v>0</v>
      </c>
      <c r="O1295" s="93">
        <f t="shared" si="346"/>
        <v>163330.08000000002</v>
      </c>
      <c r="P1295" s="23" t="str">
        <f t="shared" si="347"/>
        <v>Хирургия</v>
      </c>
      <c r="Q1295" s="23">
        <f t="shared" si="348"/>
        <v>0.9</v>
      </c>
      <c r="R1295" s="63" t="s">
        <v>153</v>
      </c>
      <c r="S1295" s="23">
        <f t="shared" si="349"/>
        <v>9.120000000000001</v>
      </c>
    </row>
    <row r="1296" spans="2:19" x14ac:dyDescent="0.25">
      <c r="B1296" s="85">
        <v>150001</v>
      </c>
      <c r="C1296" s="23" t="str">
        <f t="shared" si="338"/>
        <v>ГБУЗ "РКБ"</v>
      </c>
      <c r="D1296" s="23" t="str">
        <f t="shared" si="339"/>
        <v>КС</v>
      </c>
      <c r="E1296" s="55">
        <v>20171253</v>
      </c>
      <c r="F1296" s="23" t="str">
        <f t="shared" si="340"/>
        <v>Артрозы, другие поражения суставов, болезни мягких тканей</v>
      </c>
      <c r="G1296" s="19">
        <v>2</v>
      </c>
      <c r="H1296" s="19">
        <v>1</v>
      </c>
      <c r="I1296" s="25">
        <f t="shared" si="350"/>
        <v>3</v>
      </c>
      <c r="J1296" s="23">
        <f t="shared" si="341"/>
        <v>0.76</v>
      </c>
      <c r="K1296" s="149">
        <f t="shared" si="342"/>
        <v>1</v>
      </c>
      <c r="L1296" s="93">
        <f t="shared" si="343"/>
        <v>13610.84</v>
      </c>
      <c r="M1296" s="93">
        <f t="shared" si="344"/>
        <v>27221.68</v>
      </c>
      <c r="N1296" s="93">
        <f t="shared" si="345"/>
        <v>13610.84</v>
      </c>
      <c r="O1296" s="93">
        <f t="shared" si="346"/>
        <v>40832.520000000004</v>
      </c>
      <c r="P1296" s="23" t="str">
        <f t="shared" si="347"/>
        <v>Хирургия</v>
      </c>
      <c r="Q1296" s="23">
        <f t="shared" si="348"/>
        <v>0.9</v>
      </c>
      <c r="R1296" s="63" t="s">
        <v>497</v>
      </c>
      <c r="S1296" s="23">
        <f t="shared" si="349"/>
        <v>2.2800000000000002</v>
      </c>
    </row>
    <row r="1297" spans="2:19" x14ac:dyDescent="0.25">
      <c r="B1297" s="85">
        <v>150001</v>
      </c>
      <c r="C1297" s="23" t="str">
        <f t="shared" si="338"/>
        <v>ГБУЗ "РКБ"</v>
      </c>
      <c r="D1297" s="23" t="str">
        <f t="shared" si="339"/>
        <v>КС</v>
      </c>
      <c r="E1297" s="55">
        <v>20171253</v>
      </c>
      <c r="F1297" s="23" t="str">
        <f t="shared" si="340"/>
        <v>Артрозы, другие поражения суставов, болезни мягких тканей</v>
      </c>
      <c r="G1297" s="19">
        <v>23</v>
      </c>
      <c r="H1297" s="19">
        <v>7</v>
      </c>
      <c r="I1297" s="25">
        <f t="shared" si="350"/>
        <v>30</v>
      </c>
      <c r="J1297" s="23">
        <f t="shared" si="341"/>
        <v>0.76</v>
      </c>
      <c r="K1297" s="149">
        <f t="shared" si="342"/>
        <v>1</v>
      </c>
      <c r="L1297" s="93">
        <f t="shared" si="343"/>
        <v>13610.84</v>
      </c>
      <c r="M1297" s="93">
        <f t="shared" si="344"/>
        <v>313049.32</v>
      </c>
      <c r="N1297" s="93">
        <f t="shared" si="345"/>
        <v>95275.88</v>
      </c>
      <c r="O1297" s="93">
        <f t="shared" si="346"/>
        <v>408325.2</v>
      </c>
      <c r="P1297" s="23" t="str">
        <f t="shared" si="347"/>
        <v>Хирургия</v>
      </c>
      <c r="Q1297" s="23">
        <f t="shared" si="348"/>
        <v>0.9</v>
      </c>
      <c r="R1297" s="63" t="s">
        <v>360</v>
      </c>
      <c r="S1297" s="23">
        <f t="shared" si="349"/>
        <v>22.8</v>
      </c>
    </row>
    <row r="1298" spans="2:19" x14ac:dyDescent="0.25">
      <c r="B1298" s="85">
        <v>150001</v>
      </c>
      <c r="C1298" s="23" t="str">
        <f t="shared" si="338"/>
        <v>ГБУЗ "РКБ"</v>
      </c>
      <c r="D1298" s="23" t="str">
        <f t="shared" si="339"/>
        <v>КС</v>
      </c>
      <c r="E1298" s="55">
        <v>20171253</v>
      </c>
      <c r="F1298" s="23" t="str">
        <f t="shared" si="340"/>
        <v>Артрозы, другие поражения суставов, болезни мягких тканей</v>
      </c>
      <c r="G1298" s="19">
        <v>8</v>
      </c>
      <c r="H1298" s="19">
        <v>2</v>
      </c>
      <c r="I1298" s="25">
        <f t="shared" si="350"/>
        <v>10</v>
      </c>
      <c r="J1298" s="23">
        <f t="shared" si="341"/>
        <v>0.76</v>
      </c>
      <c r="K1298" s="149">
        <f t="shared" si="342"/>
        <v>1</v>
      </c>
      <c r="L1298" s="93">
        <f t="shared" si="343"/>
        <v>13610.84</v>
      </c>
      <c r="M1298" s="93">
        <f t="shared" si="344"/>
        <v>108886.72</v>
      </c>
      <c r="N1298" s="93">
        <f t="shared" si="345"/>
        <v>27221.68</v>
      </c>
      <c r="O1298" s="93">
        <f t="shared" si="346"/>
        <v>136108.4</v>
      </c>
      <c r="P1298" s="23" t="str">
        <f t="shared" si="347"/>
        <v>Хирургия</v>
      </c>
      <c r="Q1298" s="23">
        <f t="shared" si="348"/>
        <v>0.9</v>
      </c>
      <c r="R1298" s="63" t="s">
        <v>407</v>
      </c>
      <c r="S1298" s="23">
        <f t="shared" si="349"/>
        <v>7.6</v>
      </c>
    </row>
    <row r="1299" spans="2:19" x14ac:dyDescent="0.25">
      <c r="B1299" s="85">
        <v>150015</v>
      </c>
      <c r="C1299" s="23" t="str">
        <f t="shared" si="338"/>
        <v>ФГБОУ ВО  СОГМА МЗ</v>
      </c>
      <c r="D1299" s="23" t="str">
        <f t="shared" si="339"/>
        <v>КС</v>
      </c>
      <c r="E1299" s="41">
        <v>20171253</v>
      </c>
      <c r="F1299" s="23" t="str">
        <f t="shared" si="340"/>
        <v>Артрозы, другие поражения суставов, болезни мягких тканей</v>
      </c>
      <c r="G1299" s="39">
        <v>179</v>
      </c>
      <c r="H1299" s="39">
        <v>41</v>
      </c>
      <c r="I1299" s="25">
        <f t="shared" si="350"/>
        <v>220</v>
      </c>
      <c r="J1299" s="23">
        <f t="shared" si="341"/>
        <v>0.76</v>
      </c>
      <c r="K1299" s="149">
        <f t="shared" si="342"/>
        <v>1</v>
      </c>
      <c r="L1299" s="93">
        <f t="shared" si="343"/>
        <v>13610.84</v>
      </c>
      <c r="M1299" s="93">
        <f t="shared" si="344"/>
        <v>2436340.36</v>
      </c>
      <c r="N1299" s="93">
        <f t="shared" si="345"/>
        <v>558044.44000000006</v>
      </c>
      <c r="O1299" s="93">
        <f t="shared" si="346"/>
        <v>2994384.8</v>
      </c>
      <c r="P1299" s="23" t="str">
        <f t="shared" si="347"/>
        <v>Хирургия</v>
      </c>
      <c r="Q1299" s="23">
        <f t="shared" si="348"/>
        <v>0.9</v>
      </c>
      <c r="R1299" s="114" t="s">
        <v>289</v>
      </c>
      <c r="S1299" s="23">
        <f t="shared" si="349"/>
        <v>167.2</v>
      </c>
    </row>
    <row r="1300" spans="2:19" x14ac:dyDescent="0.25">
      <c r="B1300" s="85">
        <v>150012</v>
      </c>
      <c r="C1300" s="23" t="str">
        <f t="shared" si="338"/>
        <v>ГБУЗ "Кировская ЦРБ"</v>
      </c>
      <c r="D1300" s="23" t="str">
        <f t="shared" si="339"/>
        <v>КС</v>
      </c>
      <c r="E1300" s="55">
        <v>20171253</v>
      </c>
      <c r="F1300" s="23" t="str">
        <f t="shared" si="340"/>
        <v>Артрозы, другие поражения суставов, болезни мягких тканей</v>
      </c>
      <c r="G1300" s="19">
        <v>10</v>
      </c>
      <c r="H1300" s="19"/>
      <c r="I1300" s="25">
        <f t="shared" si="350"/>
        <v>10</v>
      </c>
      <c r="J1300" s="23">
        <f t="shared" si="341"/>
        <v>0.76</v>
      </c>
      <c r="K1300" s="149">
        <f t="shared" si="342"/>
        <v>1</v>
      </c>
      <c r="L1300" s="93">
        <f t="shared" si="343"/>
        <v>13610.84</v>
      </c>
      <c r="M1300" s="93">
        <f t="shared" si="344"/>
        <v>136108.4</v>
      </c>
      <c r="N1300" s="93">
        <f t="shared" si="345"/>
        <v>0</v>
      </c>
      <c r="O1300" s="93">
        <f t="shared" si="346"/>
        <v>136108.4</v>
      </c>
      <c r="P1300" s="23" t="str">
        <f t="shared" si="347"/>
        <v>Хирургия</v>
      </c>
      <c r="Q1300" s="23">
        <f t="shared" si="348"/>
        <v>0.9</v>
      </c>
      <c r="R1300" s="63" t="s">
        <v>360</v>
      </c>
      <c r="S1300" s="23">
        <f t="shared" si="349"/>
        <v>7.6</v>
      </c>
    </row>
    <row r="1301" spans="2:19" ht="18.75" x14ac:dyDescent="0.3">
      <c r="B1301" s="85">
        <v>150002</v>
      </c>
      <c r="C1301" s="23" t="str">
        <f t="shared" si="338"/>
        <v>ГБУЗ "РДКБ"</v>
      </c>
      <c r="D1301" s="23" t="str">
        <f t="shared" si="339"/>
        <v>КС</v>
      </c>
      <c r="E1301" s="55">
        <v>20171253</v>
      </c>
      <c r="F1301" s="23" t="str">
        <f t="shared" si="340"/>
        <v>Артрозы, другие поражения суставов, болезни мягких тканей</v>
      </c>
      <c r="G1301" s="45">
        <v>30</v>
      </c>
      <c r="H1301" s="45">
        <v>10</v>
      </c>
      <c r="I1301" s="25">
        <f t="shared" si="350"/>
        <v>40</v>
      </c>
      <c r="J1301" s="23">
        <f t="shared" si="341"/>
        <v>0.76</v>
      </c>
      <c r="K1301" s="149">
        <f t="shared" si="342"/>
        <v>1</v>
      </c>
      <c r="L1301" s="93">
        <f t="shared" si="343"/>
        <v>13610.84</v>
      </c>
      <c r="M1301" s="93">
        <f t="shared" si="344"/>
        <v>408325.2</v>
      </c>
      <c r="N1301" s="93">
        <f t="shared" si="345"/>
        <v>136108.4</v>
      </c>
      <c r="O1301" s="93">
        <f t="shared" si="346"/>
        <v>544433.6</v>
      </c>
      <c r="P1301" s="23" t="str">
        <f t="shared" si="347"/>
        <v>Хирургия</v>
      </c>
      <c r="Q1301" s="23">
        <f t="shared" si="348"/>
        <v>0.9</v>
      </c>
      <c r="R1301" s="63" t="s">
        <v>289</v>
      </c>
      <c r="S1301" s="23">
        <f t="shared" si="349"/>
        <v>30.4</v>
      </c>
    </row>
    <row r="1302" spans="2:19" ht="18.75" x14ac:dyDescent="0.3">
      <c r="B1302" s="85">
        <v>150002</v>
      </c>
      <c r="C1302" s="23" t="str">
        <f t="shared" si="338"/>
        <v>ГБУЗ "РДКБ"</v>
      </c>
      <c r="D1302" s="23" t="str">
        <f t="shared" si="339"/>
        <v>КС</v>
      </c>
      <c r="E1302" s="55">
        <v>20171253</v>
      </c>
      <c r="F1302" s="23" t="str">
        <f t="shared" si="340"/>
        <v>Артрозы, другие поражения суставов, болезни мягких тканей</v>
      </c>
      <c r="G1302" s="45">
        <v>70</v>
      </c>
      <c r="H1302" s="45">
        <v>20</v>
      </c>
      <c r="I1302" s="25">
        <f t="shared" si="350"/>
        <v>90</v>
      </c>
      <c r="J1302" s="23">
        <f t="shared" si="341"/>
        <v>0.76</v>
      </c>
      <c r="K1302" s="149">
        <f t="shared" si="342"/>
        <v>1</v>
      </c>
      <c r="L1302" s="93">
        <f t="shared" si="343"/>
        <v>13610.84</v>
      </c>
      <c r="M1302" s="93">
        <f t="shared" si="344"/>
        <v>952758.8</v>
      </c>
      <c r="N1302" s="93">
        <f t="shared" si="345"/>
        <v>272216.8</v>
      </c>
      <c r="O1302" s="93">
        <f t="shared" si="346"/>
        <v>1224975.6000000001</v>
      </c>
      <c r="P1302" s="23" t="str">
        <f t="shared" si="347"/>
        <v>Хирургия</v>
      </c>
      <c r="Q1302" s="23">
        <f t="shared" si="348"/>
        <v>0.9</v>
      </c>
      <c r="R1302" s="63" t="s">
        <v>498</v>
      </c>
      <c r="S1302" s="23">
        <f t="shared" si="349"/>
        <v>68.400000000000006</v>
      </c>
    </row>
    <row r="1303" spans="2:19" x14ac:dyDescent="0.25">
      <c r="B1303" s="85">
        <v>150072</v>
      </c>
      <c r="C1303" s="23" t="str">
        <f t="shared" si="338"/>
        <v>ФГБУ "СКММ центр МЗ РФ" (Беслан)</v>
      </c>
      <c r="D1303" s="23" t="str">
        <f t="shared" si="339"/>
        <v>КС</v>
      </c>
      <c r="E1303" s="60">
        <v>20171253</v>
      </c>
      <c r="F1303" s="23" t="str">
        <f t="shared" si="340"/>
        <v>Артрозы, другие поражения суставов, болезни мягких тканей</v>
      </c>
      <c r="G1303" s="50">
        <v>7</v>
      </c>
      <c r="H1303" s="50">
        <v>3</v>
      </c>
      <c r="I1303" s="25">
        <f t="shared" si="350"/>
        <v>10</v>
      </c>
      <c r="J1303" s="23">
        <f t="shared" si="341"/>
        <v>0.76</v>
      </c>
      <c r="K1303" s="149">
        <f t="shared" si="342"/>
        <v>1</v>
      </c>
      <c r="L1303" s="93">
        <f t="shared" si="343"/>
        <v>13610.84</v>
      </c>
      <c r="M1303" s="93">
        <f t="shared" si="344"/>
        <v>95275.88</v>
      </c>
      <c r="N1303" s="93">
        <f t="shared" si="345"/>
        <v>40832.520000000004</v>
      </c>
      <c r="O1303" s="93">
        <f t="shared" si="346"/>
        <v>136108.40000000002</v>
      </c>
      <c r="P1303" s="23" t="str">
        <f t="shared" si="347"/>
        <v>Хирургия</v>
      </c>
      <c r="Q1303" s="23">
        <f t="shared" si="348"/>
        <v>0.9</v>
      </c>
      <c r="R1303" s="44" t="s">
        <v>360</v>
      </c>
      <c r="S1303" s="23">
        <f t="shared" si="349"/>
        <v>7.6</v>
      </c>
    </row>
    <row r="1304" spans="2:19" x14ac:dyDescent="0.25">
      <c r="B1304" s="85">
        <v>150010</v>
      </c>
      <c r="C1304" s="23" t="str">
        <f t="shared" si="338"/>
        <v>ГБУЗ "Ирафская ЦРБ"</v>
      </c>
      <c r="D1304" s="23" t="str">
        <f t="shared" si="339"/>
        <v>КС</v>
      </c>
      <c r="E1304" s="62">
        <v>20171253</v>
      </c>
      <c r="F1304" s="23" t="str">
        <f t="shared" si="340"/>
        <v>Артрозы, другие поражения суставов, болезни мягких тканей</v>
      </c>
      <c r="G1304" s="19">
        <v>16</v>
      </c>
      <c r="H1304" s="19">
        <v>2</v>
      </c>
      <c r="I1304" s="25">
        <f t="shared" si="350"/>
        <v>18</v>
      </c>
      <c r="J1304" s="23">
        <f t="shared" si="341"/>
        <v>0.76</v>
      </c>
      <c r="K1304" s="149">
        <f t="shared" si="342"/>
        <v>1</v>
      </c>
      <c r="L1304" s="93">
        <f t="shared" si="343"/>
        <v>13610.84</v>
      </c>
      <c r="M1304" s="93">
        <f t="shared" si="344"/>
        <v>217773.44</v>
      </c>
      <c r="N1304" s="93">
        <f t="shared" si="345"/>
        <v>27221.68</v>
      </c>
      <c r="O1304" s="93">
        <f t="shared" si="346"/>
        <v>244995.12</v>
      </c>
      <c r="P1304" s="23" t="str">
        <f t="shared" si="347"/>
        <v>Хирургия</v>
      </c>
      <c r="Q1304" s="23">
        <f t="shared" si="348"/>
        <v>0.9</v>
      </c>
      <c r="R1304" s="63" t="s">
        <v>360</v>
      </c>
      <c r="S1304" s="23">
        <f t="shared" si="349"/>
        <v>13.68</v>
      </c>
    </row>
    <row r="1305" spans="2:19" x14ac:dyDescent="0.25">
      <c r="B1305" s="85">
        <v>150003</v>
      </c>
      <c r="C1305" s="23" t="str">
        <f t="shared" si="338"/>
        <v>ГБУЗ "КБСП"</v>
      </c>
      <c r="D1305" s="23" t="str">
        <f t="shared" si="339"/>
        <v>КС</v>
      </c>
      <c r="E1305" s="87">
        <v>20171254</v>
      </c>
      <c r="F1305" s="23" t="str">
        <f t="shared" si="340"/>
        <v>Остеомиелит (уровень 1)</v>
      </c>
      <c r="G1305" s="19">
        <v>11</v>
      </c>
      <c r="H1305" s="19">
        <v>5</v>
      </c>
      <c r="I1305" s="25">
        <f t="shared" si="350"/>
        <v>16</v>
      </c>
      <c r="J1305" s="23">
        <f t="shared" si="341"/>
        <v>2.42</v>
      </c>
      <c r="K1305" s="149">
        <f t="shared" si="342"/>
        <v>1.4</v>
      </c>
      <c r="L1305" s="93">
        <f t="shared" si="343"/>
        <v>60675.691999999995</v>
      </c>
      <c r="M1305" s="93">
        <f t="shared" si="344"/>
        <v>667432.61199999996</v>
      </c>
      <c r="N1305" s="93">
        <f t="shared" si="345"/>
        <v>303378.45999999996</v>
      </c>
      <c r="O1305" s="93">
        <f t="shared" si="346"/>
        <v>970811.07199999993</v>
      </c>
      <c r="P1305" s="23" t="str">
        <f t="shared" si="347"/>
        <v>Хирургия</v>
      </c>
      <c r="Q1305" s="23">
        <f t="shared" si="348"/>
        <v>0.9</v>
      </c>
      <c r="R1305" s="63" t="s">
        <v>497</v>
      </c>
      <c r="S1305" s="23">
        <f t="shared" si="349"/>
        <v>38.72</v>
      </c>
    </row>
    <row r="1306" spans="2:19" x14ac:dyDescent="0.25">
      <c r="B1306" s="85">
        <v>150012</v>
      </c>
      <c r="C1306" s="23" t="str">
        <f t="shared" si="338"/>
        <v>ГБУЗ "Кировская ЦРБ"</v>
      </c>
      <c r="D1306" s="23" t="str">
        <f t="shared" si="339"/>
        <v>КС</v>
      </c>
      <c r="E1306" s="55">
        <v>20171254</v>
      </c>
      <c r="F1306" s="23" t="str">
        <f t="shared" si="340"/>
        <v>Остеомиелит (уровень 1)</v>
      </c>
      <c r="G1306" s="19">
        <v>19</v>
      </c>
      <c r="H1306" s="19">
        <v>1</v>
      </c>
      <c r="I1306" s="25">
        <f t="shared" si="350"/>
        <v>20</v>
      </c>
      <c r="J1306" s="23">
        <f t="shared" si="341"/>
        <v>2.42</v>
      </c>
      <c r="K1306" s="149">
        <f t="shared" si="342"/>
        <v>0.875</v>
      </c>
      <c r="L1306" s="93">
        <f t="shared" si="343"/>
        <v>37922.307499999995</v>
      </c>
      <c r="M1306" s="93">
        <f t="shared" si="344"/>
        <v>720523.84249999991</v>
      </c>
      <c r="N1306" s="93">
        <f t="shared" si="345"/>
        <v>37922.307499999995</v>
      </c>
      <c r="O1306" s="93">
        <f t="shared" si="346"/>
        <v>758446.14999999991</v>
      </c>
      <c r="P1306" s="23" t="str">
        <f t="shared" si="347"/>
        <v>Хирургия</v>
      </c>
      <c r="Q1306" s="23">
        <f t="shared" si="348"/>
        <v>0.9</v>
      </c>
      <c r="R1306" s="63" t="s">
        <v>360</v>
      </c>
      <c r="S1306" s="23">
        <f t="shared" si="349"/>
        <v>48.4</v>
      </c>
    </row>
    <row r="1307" spans="2:19" ht="18.75" x14ac:dyDescent="0.3">
      <c r="B1307" s="85">
        <v>150002</v>
      </c>
      <c r="C1307" s="23" t="str">
        <f t="shared" si="338"/>
        <v>ГБУЗ "РДКБ"</v>
      </c>
      <c r="D1307" s="23" t="str">
        <f t="shared" si="339"/>
        <v>КС</v>
      </c>
      <c r="E1307" s="55">
        <v>20171254</v>
      </c>
      <c r="F1307" s="23" t="str">
        <f t="shared" si="340"/>
        <v>Остеомиелит (уровень 1)</v>
      </c>
      <c r="G1307" s="45">
        <v>6</v>
      </c>
      <c r="H1307" s="45">
        <v>2</v>
      </c>
      <c r="I1307" s="25">
        <f t="shared" si="350"/>
        <v>8</v>
      </c>
      <c r="J1307" s="23">
        <f t="shared" si="341"/>
        <v>2.42</v>
      </c>
      <c r="K1307" s="149">
        <f t="shared" si="342"/>
        <v>1</v>
      </c>
      <c r="L1307" s="93">
        <f t="shared" si="343"/>
        <v>43339.78</v>
      </c>
      <c r="M1307" s="93">
        <f t="shared" si="344"/>
        <v>260038.68</v>
      </c>
      <c r="N1307" s="93">
        <f t="shared" si="345"/>
        <v>86679.56</v>
      </c>
      <c r="O1307" s="93">
        <f t="shared" si="346"/>
        <v>346718.24</v>
      </c>
      <c r="P1307" s="23" t="str">
        <f t="shared" si="347"/>
        <v>Хирургия</v>
      </c>
      <c r="Q1307" s="23">
        <f t="shared" si="348"/>
        <v>0.9</v>
      </c>
      <c r="R1307" s="63" t="s">
        <v>140</v>
      </c>
      <c r="S1307" s="23">
        <f t="shared" si="349"/>
        <v>19.36</v>
      </c>
    </row>
    <row r="1308" spans="2:19" x14ac:dyDescent="0.25">
      <c r="B1308" s="85">
        <v>150072</v>
      </c>
      <c r="C1308" s="23" t="str">
        <f t="shared" si="338"/>
        <v>ФГБУ "СКММ центр МЗ РФ" (Беслан)</v>
      </c>
      <c r="D1308" s="23" t="str">
        <f t="shared" si="339"/>
        <v>КС</v>
      </c>
      <c r="E1308" s="60">
        <v>20171254</v>
      </c>
      <c r="F1308" s="23" t="str">
        <f t="shared" si="340"/>
        <v>Остеомиелит (уровень 1)</v>
      </c>
      <c r="G1308" s="50">
        <v>10</v>
      </c>
      <c r="H1308" s="50">
        <v>5</v>
      </c>
      <c r="I1308" s="25">
        <f t="shared" si="350"/>
        <v>15</v>
      </c>
      <c r="J1308" s="23">
        <f t="shared" si="341"/>
        <v>2.42</v>
      </c>
      <c r="K1308" s="149">
        <f t="shared" si="342"/>
        <v>1.4</v>
      </c>
      <c r="L1308" s="93">
        <f t="shared" si="343"/>
        <v>60675.691999999995</v>
      </c>
      <c r="M1308" s="93">
        <f t="shared" si="344"/>
        <v>606756.91999999993</v>
      </c>
      <c r="N1308" s="93">
        <f t="shared" si="345"/>
        <v>303378.45999999996</v>
      </c>
      <c r="O1308" s="93">
        <f t="shared" si="346"/>
        <v>910135.37999999989</v>
      </c>
      <c r="P1308" s="23" t="str">
        <f t="shared" si="347"/>
        <v>Хирургия</v>
      </c>
      <c r="Q1308" s="23">
        <f t="shared" si="348"/>
        <v>0.9</v>
      </c>
      <c r="R1308" s="44" t="s">
        <v>360</v>
      </c>
      <c r="S1308" s="23">
        <f t="shared" si="349"/>
        <v>36.299999999999997</v>
      </c>
    </row>
    <row r="1309" spans="2:19" x14ac:dyDescent="0.25">
      <c r="B1309" s="14">
        <v>150007</v>
      </c>
      <c r="C1309" s="23" t="str">
        <f t="shared" si="338"/>
        <v>ГБУЗ "Алагирская ЦРБ"</v>
      </c>
      <c r="D1309" s="23" t="str">
        <f t="shared" si="339"/>
        <v>КС</v>
      </c>
      <c r="E1309" s="62">
        <v>20171254</v>
      </c>
      <c r="F1309" s="23" t="str">
        <f t="shared" si="340"/>
        <v>Остеомиелит (уровень 1)</v>
      </c>
      <c r="G1309" s="19">
        <v>3</v>
      </c>
      <c r="H1309" s="19">
        <v>0</v>
      </c>
      <c r="I1309" s="25">
        <f t="shared" si="350"/>
        <v>3</v>
      </c>
      <c r="J1309" s="23">
        <f t="shared" si="341"/>
        <v>2.42</v>
      </c>
      <c r="K1309" s="149">
        <f t="shared" si="342"/>
        <v>0.875</v>
      </c>
      <c r="L1309" s="93">
        <f t="shared" si="343"/>
        <v>37922.307499999995</v>
      </c>
      <c r="M1309" s="93">
        <f t="shared" si="344"/>
        <v>113766.92249999999</v>
      </c>
      <c r="N1309" s="93">
        <f t="shared" si="345"/>
        <v>0</v>
      </c>
      <c r="O1309" s="93">
        <f t="shared" si="346"/>
        <v>113766.92249999999</v>
      </c>
      <c r="P1309" s="23" t="str">
        <f t="shared" si="347"/>
        <v>Хирургия</v>
      </c>
      <c r="Q1309" s="23">
        <f t="shared" si="348"/>
        <v>0.9</v>
      </c>
      <c r="R1309" s="63" t="s">
        <v>360</v>
      </c>
      <c r="S1309" s="23">
        <f t="shared" si="349"/>
        <v>7.26</v>
      </c>
    </row>
    <row r="1310" spans="2:19" x14ac:dyDescent="0.25">
      <c r="B1310" s="14">
        <v>150014</v>
      </c>
      <c r="C1310" s="23" t="str">
        <f t="shared" si="338"/>
        <v>ГБУЗ "Правобережная ЦРКБ"</v>
      </c>
      <c r="D1310" s="23" t="str">
        <f t="shared" si="339"/>
        <v>КС</v>
      </c>
      <c r="E1310" s="62">
        <v>20171254</v>
      </c>
      <c r="F1310" s="23" t="str">
        <f t="shared" si="340"/>
        <v>Остеомиелит (уровень 1)</v>
      </c>
      <c r="G1310" s="19">
        <v>5</v>
      </c>
      <c r="H1310" s="19">
        <v>0</v>
      </c>
      <c r="I1310" s="25">
        <f t="shared" si="350"/>
        <v>5</v>
      </c>
      <c r="J1310" s="23">
        <f t="shared" si="341"/>
        <v>2.42</v>
      </c>
      <c r="K1310" s="149">
        <f t="shared" si="342"/>
        <v>0.95099999999999996</v>
      </c>
      <c r="L1310" s="93">
        <f t="shared" si="343"/>
        <v>41216.13078</v>
      </c>
      <c r="M1310" s="93">
        <f t="shared" si="344"/>
        <v>206080.6539</v>
      </c>
      <c r="N1310" s="93">
        <f t="shared" si="345"/>
        <v>0</v>
      </c>
      <c r="O1310" s="93">
        <f t="shared" si="346"/>
        <v>206080.6539</v>
      </c>
      <c r="P1310" s="23" t="str">
        <f t="shared" si="347"/>
        <v>Хирургия</v>
      </c>
      <c r="Q1310" s="23">
        <f t="shared" si="348"/>
        <v>0.9</v>
      </c>
      <c r="R1310" s="63" t="s">
        <v>360</v>
      </c>
      <c r="S1310" s="23">
        <f t="shared" si="349"/>
        <v>12.1</v>
      </c>
    </row>
    <row r="1311" spans="2:19" x14ac:dyDescent="0.25">
      <c r="B1311" s="85">
        <v>150009</v>
      </c>
      <c r="C1311" s="23" t="str">
        <f t="shared" si="338"/>
        <v>ГБУЗ "Ардонская ЦРБ"</v>
      </c>
      <c r="D1311" s="23" t="str">
        <f t="shared" si="339"/>
        <v>КС</v>
      </c>
      <c r="E1311" s="55">
        <v>20171255</v>
      </c>
      <c r="F1311" s="23" t="str">
        <f t="shared" si="340"/>
        <v>Остеомиелит (уровень 2)</v>
      </c>
      <c r="G1311" s="19">
        <v>5</v>
      </c>
      <c r="H1311" s="19"/>
      <c r="I1311" s="25">
        <f t="shared" si="350"/>
        <v>5</v>
      </c>
      <c r="J1311" s="23">
        <f t="shared" si="341"/>
        <v>3.51</v>
      </c>
      <c r="K1311" s="149">
        <f t="shared" si="342"/>
        <v>0.95099999999999996</v>
      </c>
      <c r="L1311" s="93">
        <f t="shared" si="343"/>
        <v>59780.421089999996</v>
      </c>
      <c r="M1311" s="93">
        <f t="shared" si="344"/>
        <v>298902.10544999997</v>
      </c>
      <c r="N1311" s="93">
        <f t="shared" si="345"/>
        <v>0</v>
      </c>
      <c r="O1311" s="93">
        <f t="shared" si="346"/>
        <v>298902.10544999997</v>
      </c>
      <c r="P1311" s="23" t="str">
        <f t="shared" si="347"/>
        <v>Хирургия</v>
      </c>
      <c r="Q1311" s="23">
        <f t="shared" si="348"/>
        <v>0.9</v>
      </c>
      <c r="R1311" s="63" t="s">
        <v>497</v>
      </c>
      <c r="S1311" s="23">
        <f t="shared" si="349"/>
        <v>17.549999999999997</v>
      </c>
    </row>
    <row r="1312" spans="2:19" x14ac:dyDescent="0.25">
      <c r="B1312" s="85">
        <v>150009</v>
      </c>
      <c r="C1312" s="23" t="str">
        <f t="shared" si="338"/>
        <v>ГБУЗ "Ардонская ЦРБ"</v>
      </c>
      <c r="D1312" s="23" t="str">
        <f t="shared" si="339"/>
        <v>КС</v>
      </c>
      <c r="E1312" s="55">
        <v>20171255</v>
      </c>
      <c r="F1312" s="23" t="str">
        <f t="shared" si="340"/>
        <v>Остеомиелит (уровень 2)</v>
      </c>
      <c r="G1312" s="19">
        <v>20</v>
      </c>
      <c r="H1312" s="19"/>
      <c r="I1312" s="25">
        <f t="shared" si="350"/>
        <v>20</v>
      </c>
      <c r="J1312" s="23">
        <f t="shared" si="341"/>
        <v>3.51</v>
      </c>
      <c r="K1312" s="149">
        <f t="shared" si="342"/>
        <v>0.95099999999999996</v>
      </c>
      <c r="L1312" s="93">
        <f t="shared" si="343"/>
        <v>59780.421089999996</v>
      </c>
      <c r="M1312" s="93">
        <f t="shared" si="344"/>
        <v>1195608.4217999999</v>
      </c>
      <c r="N1312" s="93">
        <f t="shared" si="345"/>
        <v>0</v>
      </c>
      <c r="O1312" s="93">
        <f t="shared" si="346"/>
        <v>1195608.4217999999</v>
      </c>
      <c r="P1312" s="23" t="str">
        <f t="shared" si="347"/>
        <v>Хирургия</v>
      </c>
      <c r="Q1312" s="23">
        <f t="shared" si="348"/>
        <v>0.9</v>
      </c>
      <c r="R1312" s="63" t="s">
        <v>360</v>
      </c>
      <c r="S1312" s="23">
        <f t="shared" si="349"/>
        <v>70.199999999999989</v>
      </c>
    </row>
    <row r="1313" spans="2:19" x14ac:dyDescent="0.25">
      <c r="B1313" s="85">
        <v>150003</v>
      </c>
      <c r="C1313" s="23" t="str">
        <f t="shared" si="338"/>
        <v>ГБУЗ "КБСП"</v>
      </c>
      <c r="D1313" s="23" t="str">
        <f t="shared" si="339"/>
        <v>КС</v>
      </c>
      <c r="E1313" s="55">
        <v>20171255</v>
      </c>
      <c r="F1313" s="23" t="str">
        <f t="shared" si="340"/>
        <v>Остеомиелит (уровень 2)</v>
      </c>
      <c r="G1313" s="19">
        <v>7</v>
      </c>
      <c r="H1313" s="19">
        <v>3</v>
      </c>
      <c r="I1313" s="25">
        <f t="shared" si="350"/>
        <v>10</v>
      </c>
      <c r="J1313" s="23">
        <f t="shared" si="341"/>
        <v>3.51</v>
      </c>
      <c r="K1313" s="149">
        <f t="shared" si="342"/>
        <v>1.4</v>
      </c>
      <c r="L1313" s="93">
        <f t="shared" si="343"/>
        <v>88004.826000000001</v>
      </c>
      <c r="M1313" s="93">
        <f t="shared" si="344"/>
        <v>616033.78200000001</v>
      </c>
      <c r="N1313" s="93">
        <f t="shared" si="345"/>
        <v>264014.478</v>
      </c>
      <c r="O1313" s="93">
        <f t="shared" si="346"/>
        <v>880048.26</v>
      </c>
      <c r="P1313" s="23" t="str">
        <f t="shared" si="347"/>
        <v>Хирургия</v>
      </c>
      <c r="Q1313" s="23">
        <f t="shared" si="348"/>
        <v>0.9</v>
      </c>
      <c r="R1313" s="63" t="s">
        <v>498</v>
      </c>
      <c r="S1313" s="23">
        <f t="shared" si="349"/>
        <v>35.099999999999994</v>
      </c>
    </row>
    <row r="1314" spans="2:19" x14ac:dyDescent="0.25">
      <c r="B1314" s="85">
        <v>150003</v>
      </c>
      <c r="C1314" s="23" t="str">
        <f t="shared" si="338"/>
        <v>ГБУЗ "КБСП"</v>
      </c>
      <c r="D1314" s="23" t="str">
        <f t="shared" si="339"/>
        <v>КС</v>
      </c>
      <c r="E1314" s="87">
        <v>20171255</v>
      </c>
      <c r="F1314" s="23" t="str">
        <f t="shared" si="340"/>
        <v>Остеомиелит (уровень 2)</v>
      </c>
      <c r="G1314" s="19">
        <v>17</v>
      </c>
      <c r="H1314" s="19">
        <v>8</v>
      </c>
      <c r="I1314" s="25">
        <f t="shared" si="350"/>
        <v>25</v>
      </c>
      <c r="J1314" s="23">
        <f t="shared" si="341"/>
        <v>3.51</v>
      </c>
      <c r="K1314" s="149">
        <f t="shared" si="342"/>
        <v>1.4</v>
      </c>
      <c r="L1314" s="93">
        <f t="shared" si="343"/>
        <v>88004.826000000001</v>
      </c>
      <c r="M1314" s="93">
        <f t="shared" si="344"/>
        <v>1496082.0419999999</v>
      </c>
      <c r="N1314" s="93">
        <f t="shared" si="345"/>
        <v>704038.60800000001</v>
      </c>
      <c r="O1314" s="93">
        <f t="shared" si="346"/>
        <v>2200120.65</v>
      </c>
      <c r="P1314" s="23" t="str">
        <f t="shared" si="347"/>
        <v>Хирургия</v>
      </c>
      <c r="Q1314" s="23">
        <f t="shared" si="348"/>
        <v>0.9</v>
      </c>
      <c r="R1314" s="63" t="s">
        <v>497</v>
      </c>
      <c r="S1314" s="23">
        <f t="shared" si="349"/>
        <v>87.75</v>
      </c>
    </row>
    <row r="1315" spans="2:19" ht="15.75" x14ac:dyDescent="0.25">
      <c r="B1315" s="85">
        <v>150019</v>
      </c>
      <c r="C1315" s="23" t="str">
        <f t="shared" si="338"/>
        <v>ГБУЗ "Дигорская ЦРБ"</v>
      </c>
      <c r="D1315" s="23" t="str">
        <f t="shared" si="339"/>
        <v>КС</v>
      </c>
      <c r="E1315" s="55">
        <v>20171255</v>
      </c>
      <c r="F1315" s="23" t="str">
        <f t="shared" si="340"/>
        <v>Остеомиелит (уровень 2)</v>
      </c>
      <c r="G1315" s="38">
        <v>5</v>
      </c>
      <c r="H1315" s="38"/>
      <c r="I1315" s="25">
        <f t="shared" si="350"/>
        <v>5</v>
      </c>
      <c r="J1315" s="23">
        <f t="shared" si="341"/>
        <v>3.51</v>
      </c>
      <c r="K1315" s="149">
        <f t="shared" si="342"/>
        <v>0.875</v>
      </c>
      <c r="L1315" s="93">
        <f t="shared" si="343"/>
        <v>55003.016250000001</v>
      </c>
      <c r="M1315" s="93">
        <f t="shared" si="344"/>
        <v>275015.08124999999</v>
      </c>
      <c r="N1315" s="93">
        <f t="shared" si="345"/>
        <v>0</v>
      </c>
      <c r="O1315" s="93">
        <f t="shared" si="346"/>
        <v>275015.08124999999</v>
      </c>
      <c r="P1315" s="23" t="str">
        <f t="shared" si="347"/>
        <v>Хирургия</v>
      </c>
      <c r="Q1315" s="23">
        <f t="shared" si="348"/>
        <v>0.9</v>
      </c>
      <c r="R1315" s="63" t="s">
        <v>360</v>
      </c>
      <c r="S1315" s="23">
        <f t="shared" si="349"/>
        <v>17.549999999999997</v>
      </c>
    </row>
    <row r="1316" spans="2:19" ht="18.75" x14ac:dyDescent="0.3">
      <c r="B1316" s="85">
        <v>150002</v>
      </c>
      <c r="C1316" s="23" t="str">
        <f t="shared" si="338"/>
        <v>ГБУЗ "РДКБ"</v>
      </c>
      <c r="D1316" s="23" t="str">
        <f t="shared" si="339"/>
        <v>КС</v>
      </c>
      <c r="E1316" s="55">
        <v>20171255</v>
      </c>
      <c r="F1316" s="23" t="str">
        <f t="shared" si="340"/>
        <v>Остеомиелит (уровень 2)</v>
      </c>
      <c r="G1316" s="45">
        <v>8</v>
      </c>
      <c r="H1316" s="45">
        <v>1</v>
      </c>
      <c r="I1316" s="25">
        <f t="shared" si="350"/>
        <v>9</v>
      </c>
      <c r="J1316" s="23">
        <f t="shared" si="341"/>
        <v>3.51</v>
      </c>
      <c r="K1316" s="149">
        <f t="shared" si="342"/>
        <v>1</v>
      </c>
      <c r="L1316" s="93">
        <f t="shared" si="343"/>
        <v>62860.59</v>
      </c>
      <c r="M1316" s="93">
        <f t="shared" si="344"/>
        <v>502884.72</v>
      </c>
      <c r="N1316" s="93">
        <f t="shared" si="345"/>
        <v>62860.59</v>
      </c>
      <c r="O1316" s="93">
        <f t="shared" si="346"/>
        <v>565745.30999999994</v>
      </c>
      <c r="P1316" s="23" t="str">
        <f t="shared" si="347"/>
        <v>Хирургия</v>
      </c>
      <c r="Q1316" s="23">
        <f t="shared" si="348"/>
        <v>0.9</v>
      </c>
      <c r="R1316" s="63" t="s">
        <v>140</v>
      </c>
      <c r="S1316" s="23">
        <f t="shared" si="349"/>
        <v>31.589999999999996</v>
      </c>
    </row>
    <row r="1317" spans="2:19" x14ac:dyDescent="0.25">
      <c r="B1317" s="85">
        <v>150072</v>
      </c>
      <c r="C1317" s="23" t="str">
        <f t="shared" si="338"/>
        <v>ФГБУ "СКММ центр МЗ РФ" (Беслан)</v>
      </c>
      <c r="D1317" s="23" t="str">
        <f t="shared" si="339"/>
        <v>КС</v>
      </c>
      <c r="E1317" s="60">
        <v>20171255</v>
      </c>
      <c r="F1317" s="23" t="str">
        <f t="shared" si="340"/>
        <v>Остеомиелит (уровень 2)</v>
      </c>
      <c r="G1317" s="50">
        <v>7</v>
      </c>
      <c r="H1317" s="50">
        <v>3</v>
      </c>
      <c r="I1317" s="25">
        <f t="shared" si="350"/>
        <v>10</v>
      </c>
      <c r="J1317" s="23">
        <f t="shared" si="341"/>
        <v>3.51</v>
      </c>
      <c r="K1317" s="149">
        <f t="shared" si="342"/>
        <v>1.4</v>
      </c>
      <c r="L1317" s="93">
        <f t="shared" si="343"/>
        <v>88004.826000000001</v>
      </c>
      <c r="M1317" s="93">
        <f t="shared" si="344"/>
        <v>616033.78200000001</v>
      </c>
      <c r="N1317" s="93">
        <f t="shared" si="345"/>
        <v>264014.478</v>
      </c>
      <c r="O1317" s="93">
        <f t="shared" si="346"/>
        <v>880048.26</v>
      </c>
      <c r="P1317" s="23" t="str">
        <f t="shared" si="347"/>
        <v>Хирургия</v>
      </c>
      <c r="Q1317" s="23">
        <f t="shared" si="348"/>
        <v>0.9</v>
      </c>
      <c r="R1317" s="44" t="s">
        <v>360</v>
      </c>
      <c r="S1317" s="23">
        <f t="shared" si="349"/>
        <v>35.099999999999994</v>
      </c>
    </row>
    <row r="1318" spans="2:19" x14ac:dyDescent="0.25">
      <c r="B1318" s="85">
        <v>150072</v>
      </c>
      <c r="C1318" s="23" t="str">
        <f t="shared" si="338"/>
        <v>ФГБУ "СКММ центр МЗ РФ" (Беслан)</v>
      </c>
      <c r="D1318" s="23" t="str">
        <f t="shared" si="339"/>
        <v>КС</v>
      </c>
      <c r="E1318" s="60">
        <v>20171256</v>
      </c>
      <c r="F1318" s="23" t="str">
        <f t="shared" si="340"/>
        <v>Остеомиелит (уровень 3)</v>
      </c>
      <c r="G1318" s="50">
        <v>7</v>
      </c>
      <c r="H1318" s="50">
        <v>3</v>
      </c>
      <c r="I1318" s="25">
        <f t="shared" si="350"/>
        <v>10</v>
      </c>
      <c r="J1318" s="23">
        <f t="shared" si="341"/>
        <v>4.0199999999999996</v>
      </c>
      <c r="K1318" s="149">
        <f t="shared" si="342"/>
        <v>1.4</v>
      </c>
      <c r="L1318" s="93">
        <f t="shared" si="343"/>
        <v>100791.85199999998</v>
      </c>
      <c r="M1318" s="93">
        <f t="shared" si="344"/>
        <v>705542.96399999992</v>
      </c>
      <c r="N1318" s="93">
        <f t="shared" si="345"/>
        <v>302375.55599999998</v>
      </c>
      <c r="O1318" s="93">
        <f t="shared" si="346"/>
        <v>1007918.5199999999</v>
      </c>
      <c r="P1318" s="23" t="str">
        <f t="shared" si="347"/>
        <v>Хирургия</v>
      </c>
      <c r="Q1318" s="23">
        <f t="shared" si="348"/>
        <v>0.9</v>
      </c>
      <c r="R1318" s="44" t="s">
        <v>360</v>
      </c>
      <c r="S1318" s="23">
        <f t="shared" si="349"/>
        <v>40.199999999999996</v>
      </c>
    </row>
    <row r="1319" spans="2:19" x14ac:dyDescent="0.25">
      <c r="B1319" s="85">
        <v>150001</v>
      </c>
      <c r="C1319" s="23" t="str">
        <f t="shared" si="338"/>
        <v>ГБУЗ "РКБ"</v>
      </c>
      <c r="D1319" s="23" t="str">
        <f t="shared" si="339"/>
        <v>КС</v>
      </c>
      <c r="E1319" s="55">
        <v>20171257</v>
      </c>
      <c r="F1319" s="23" t="str">
        <f t="shared" si="340"/>
        <v>Доброкачественные новообразования костно-мышечной системы и соединительной ткани</v>
      </c>
      <c r="G1319" s="19">
        <v>1</v>
      </c>
      <c r="H1319" s="19">
        <v>1</v>
      </c>
      <c r="I1319" s="25">
        <f t="shared" si="350"/>
        <v>2</v>
      </c>
      <c r="J1319" s="23">
        <f t="shared" si="341"/>
        <v>0.84</v>
      </c>
      <c r="K1319" s="149">
        <f t="shared" si="342"/>
        <v>1</v>
      </c>
      <c r="L1319" s="93">
        <f t="shared" si="343"/>
        <v>15043.56</v>
      </c>
      <c r="M1319" s="93">
        <f t="shared" si="344"/>
        <v>15043.56</v>
      </c>
      <c r="N1319" s="93">
        <f t="shared" si="345"/>
        <v>15043.56</v>
      </c>
      <c r="O1319" s="93">
        <f t="shared" si="346"/>
        <v>30087.119999999999</v>
      </c>
      <c r="P1319" s="23" t="str">
        <f t="shared" si="347"/>
        <v>Хирургия</v>
      </c>
      <c r="Q1319" s="23">
        <f t="shared" si="348"/>
        <v>0.9</v>
      </c>
      <c r="R1319" s="63" t="s">
        <v>360</v>
      </c>
      <c r="S1319" s="23">
        <f t="shared" si="349"/>
        <v>1.68</v>
      </c>
    </row>
    <row r="1320" spans="2:19" x14ac:dyDescent="0.25">
      <c r="B1320" s="85">
        <v>150001</v>
      </c>
      <c r="C1320" s="23" t="str">
        <f t="shared" ref="C1320:C1379" si="351">IF(B1320&gt;0,VLOOKUP(B1320,LPU,2,0),"")</f>
        <v>ГБУЗ "РКБ"</v>
      </c>
      <c r="D1320" s="23" t="str">
        <f t="shared" ref="D1320:D1379" si="352">IF(E1320&gt;0,VLOOKUP(E1320,KSG,6,0),"")</f>
        <v>КС</v>
      </c>
      <c r="E1320" s="55">
        <v>20171257</v>
      </c>
      <c r="F1320" s="23" t="str">
        <f t="shared" ref="F1320:F1379" si="353">IF(E1320&gt;0,VLOOKUP(E1320,KSG,2,0),"")</f>
        <v>Доброкачественные новообразования костно-мышечной системы и соединительной ткани</v>
      </c>
      <c r="G1320" s="19">
        <v>4</v>
      </c>
      <c r="H1320" s="19">
        <v>1</v>
      </c>
      <c r="I1320" s="25">
        <f t="shared" si="350"/>
        <v>5</v>
      </c>
      <c r="J1320" s="23">
        <f t="shared" ref="J1320:J1379" si="354">IF(E1320&gt;0,VLOOKUP(E1320,KSG,3,0),"")</f>
        <v>0.84</v>
      </c>
      <c r="K1320" s="149">
        <f t="shared" ref="K1320:K1379" si="355">IF(VLOOKUP(E1320,KSG,7,0)=1,IF(D1320="КС",VLOOKUP(B1320,LPU,3,0),VLOOKUP(B1320,LPU,4,0)),1)</f>
        <v>1</v>
      </c>
      <c r="L1320" s="93">
        <f t="shared" ref="L1320:L1379" si="356">IF(D1320="КС",K1320*J1320*$D$2,K1320*J1320*$D$3)</f>
        <v>15043.56</v>
      </c>
      <c r="M1320" s="93">
        <f t="shared" ref="M1320:M1379" si="357">L1320*G1320</f>
        <v>60174.239999999998</v>
      </c>
      <c r="N1320" s="93">
        <f t="shared" ref="N1320:N1379" si="358">L1320*H1320</f>
        <v>15043.56</v>
      </c>
      <c r="O1320" s="93">
        <f t="shared" ref="O1320:O1379" si="359">M1320+N1320</f>
        <v>75217.8</v>
      </c>
      <c r="P1320" s="23" t="str">
        <f t="shared" ref="P1320:P1379" si="360">IF(E1320&gt;0,VLOOKUP(E1320,KSG,4,0),"")</f>
        <v>Хирургия</v>
      </c>
      <c r="Q1320" s="23">
        <f t="shared" ref="Q1320:Q1379" si="361">IF(E1320&gt;0,VLOOKUP(E1320,KSG,5,0),"")</f>
        <v>0.9</v>
      </c>
      <c r="R1320" s="63" t="s">
        <v>407</v>
      </c>
      <c r="S1320" s="23">
        <f t="shared" ref="S1320:S1379" si="362">I1320*J1320</f>
        <v>4.2</v>
      </c>
    </row>
    <row r="1321" spans="2:19" ht="18.75" x14ac:dyDescent="0.3">
      <c r="B1321" s="85">
        <v>150002</v>
      </c>
      <c r="C1321" s="23" t="str">
        <f t="shared" si="351"/>
        <v>ГБУЗ "РДКБ"</v>
      </c>
      <c r="D1321" s="23" t="str">
        <f t="shared" si="352"/>
        <v>КС</v>
      </c>
      <c r="E1321" s="55">
        <v>20171257</v>
      </c>
      <c r="F1321" s="23" t="str">
        <f t="shared" si="353"/>
        <v>Доброкачественные новообразования костно-мышечной системы и соединительной ткани</v>
      </c>
      <c r="G1321" s="45">
        <v>10</v>
      </c>
      <c r="H1321" s="45">
        <v>5</v>
      </c>
      <c r="I1321" s="25">
        <f t="shared" si="350"/>
        <v>15</v>
      </c>
      <c r="J1321" s="23">
        <f t="shared" si="354"/>
        <v>0.84</v>
      </c>
      <c r="K1321" s="149">
        <f t="shared" si="355"/>
        <v>1</v>
      </c>
      <c r="L1321" s="93">
        <f t="shared" si="356"/>
        <v>15043.56</v>
      </c>
      <c r="M1321" s="93">
        <f t="shared" si="357"/>
        <v>150435.6</v>
      </c>
      <c r="N1321" s="93">
        <f t="shared" si="358"/>
        <v>75217.8</v>
      </c>
      <c r="O1321" s="93">
        <f t="shared" si="359"/>
        <v>225653.40000000002</v>
      </c>
      <c r="P1321" s="23" t="str">
        <f t="shared" si="360"/>
        <v>Хирургия</v>
      </c>
      <c r="Q1321" s="23">
        <f t="shared" si="361"/>
        <v>0.9</v>
      </c>
      <c r="R1321" s="63" t="s">
        <v>140</v>
      </c>
      <c r="S1321" s="23">
        <f t="shared" si="362"/>
        <v>12.6</v>
      </c>
    </row>
    <row r="1322" spans="2:19" x14ac:dyDescent="0.25">
      <c r="B1322" s="85">
        <v>150003</v>
      </c>
      <c r="C1322" s="23" t="str">
        <f t="shared" si="351"/>
        <v>ГБУЗ "КБСП"</v>
      </c>
      <c r="D1322" s="23" t="str">
        <f t="shared" si="352"/>
        <v>КС</v>
      </c>
      <c r="E1322" s="87">
        <v>20171258</v>
      </c>
      <c r="F1322" s="23" t="str">
        <f t="shared" si="353"/>
        <v>Доброкачественные новообразования, новообразования in situ кожи, жировой ткани</v>
      </c>
      <c r="G1322" s="19">
        <v>3</v>
      </c>
      <c r="H1322" s="19">
        <v>2</v>
      </c>
      <c r="I1322" s="25">
        <f t="shared" si="350"/>
        <v>5</v>
      </c>
      <c r="J1322" s="23">
        <f t="shared" si="354"/>
        <v>0.66</v>
      </c>
      <c r="K1322" s="149">
        <f t="shared" si="355"/>
        <v>1.4</v>
      </c>
      <c r="L1322" s="93">
        <f t="shared" si="356"/>
        <v>16547.915999999997</v>
      </c>
      <c r="M1322" s="93">
        <f t="shared" si="357"/>
        <v>49643.747999999992</v>
      </c>
      <c r="N1322" s="93">
        <f t="shared" si="358"/>
        <v>33095.831999999995</v>
      </c>
      <c r="O1322" s="93">
        <f t="shared" si="359"/>
        <v>82739.579999999987</v>
      </c>
      <c r="P1322" s="23" t="str">
        <f t="shared" si="360"/>
        <v>Хирургия</v>
      </c>
      <c r="Q1322" s="23">
        <f t="shared" si="361"/>
        <v>0.9</v>
      </c>
      <c r="R1322" s="63" t="s">
        <v>360</v>
      </c>
      <c r="S1322" s="23">
        <f t="shared" si="362"/>
        <v>3.3000000000000003</v>
      </c>
    </row>
    <row r="1323" spans="2:19" ht="15.75" x14ac:dyDescent="0.25">
      <c r="B1323" s="85">
        <v>150019</v>
      </c>
      <c r="C1323" s="23" t="str">
        <f t="shared" si="351"/>
        <v>ГБУЗ "Дигорская ЦРБ"</v>
      </c>
      <c r="D1323" s="23" t="str">
        <f t="shared" si="352"/>
        <v>КС</v>
      </c>
      <c r="E1323" s="55">
        <v>20171258</v>
      </c>
      <c r="F1323" s="23" t="str">
        <f t="shared" si="353"/>
        <v>Доброкачественные новообразования, новообразования in situ кожи, жировой ткани</v>
      </c>
      <c r="G1323" s="38">
        <v>11</v>
      </c>
      <c r="H1323" s="38"/>
      <c r="I1323" s="25">
        <f t="shared" si="350"/>
        <v>11</v>
      </c>
      <c r="J1323" s="23">
        <f t="shared" si="354"/>
        <v>0.66</v>
      </c>
      <c r="K1323" s="149">
        <f t="shared" si="355"/>
        <v>0.875</v>
      </c>
      <c r="L1323" s="93">
        <f t="shared" si="356"/>
        <v>10342.4475</v>
      </c>
      <c r="M1323" s="93">
        <f t="shared" si="357"/>
        <v>113766.9225</v>
      </c>
      <c r="N1323" s="93">
        <f t="shared" si="358"/>
        <v>0</v>
      </c>
      <c r="O1323" s="93">
        <f t="shared" si="359"/>
        <v>113766.9225</v>
      </c>
      <c r="P1323" s="23" t="str">
        <f t="shared" si="360"/>
        <v>Хирургия</v>
      </c>
      <c r="Q1323" s="23">
        <f t="shared" si="361"/>
        <v>0.9</v>
      </c>
      <c r="R1323" s="63" t="s">
        <v>360</v>
      </c>
      <c r="S1323" s="23">
        <f t="shared" si="362"/>
        <v>7.2600000000000007</v>
      </c>
    </row>
    <row r="1324" spans="2:19" x14ac:dyDescent="0.25">
      <c r="B1324" s="85">
        <v>150001</v>
      </c>
      <c r="C1324" s="23" t="str">
        <f t="shared" si="351"/>
        <v>ГБУЗ "РКБ"</v>
      </c>
      <c r="D1324" s="23" t="str">
        <f t="shared" si="352"/>
        <v>КС</v>
      </c>
      <c r="E1324" s="55">
        <v>20171258</v>
      </c>
      <c r="F1324" s="23" t="str">
        <f t="shared" si="353"/>
        <v>Доброкачественные новообразования, новообразования in situ кожи, жировой ткани</v>
      </c>
      <c r="G1324" s="19">
        <v>2</v>
      </c>
      <c r="H1324" s="19">
        <v>1</v>
      </c>
      <c r="I1324" s="25">
        <f t="shared" si="350"/>
        <v>3</v>
      </c>
      <c r="J1324" s="23">
        <f t="shared" si="354"/>
        <v>0.66</v>
      </c>
      <c r="K1324" s="149">
        <f t="shared" si="355"/>
        <v>1</v>
      </c>
      <c r="L1324" s="93">
        <f t="shared" si="356"/>
        <v>11819.94</v>
      </c>
      <c r="M1324" s="93">
        <f t="shared" si="357"/>
        <v>23639.88</v>
      </c>
      <c r="N1324" s="93">
        <f t="shared" si="358"/>
        <v>11819.94</v>
      </c>
      <c r="O1324" s="93">
        <f t="shared" si="359"/>
        <v>35459.82</v>
      </c>
      <c r="P1324" s="23" t="str">
        <f t="shared" si="360"/>
        <v>Хирургия</v>
      </c>
      <c r="Q1324" s="23">
        <f t="shared" si="361"/>
        <v>0.9</v>
      </c>
      <c r="R1324" s="63" t="s">
        <v>360</v>
      </c>
      <c r="S1324" s="23">
        <f t="shared" si="362"/>
        <v>1.98</v>
      </c>
    </row>
    <row r="1325" spans="2:19" x14ac:dyDescent="0.25">
      <c r="B1325" s="85">
        <v>150001</v>
      </c>
      <c r="C1325" s="23" t="str">
        <f t="shared" si="351"/>
        <v>ГБУЗ "РКБ"</v>
      </c>
      <c r="D1325" s="23" t="str">
        <f t="shared" si="352"/>
        <v>КС</v>
      </c>
      <c r="E1325" s="55">
        <v>20171258</v>
      </c>
      <c r="F1325" s="23" t="str">
        <f t="shared" si="353"/>
        <v>Доброкачественные новообразования, новообразования in situ кожи, жировой ткани</v>
      </c>
      <c r="G1325" s="19">
        <v>2</v>
      </c>
      <c r="H1325" s="19">
        <v>1</v>
      </c>
      <c r="I1325" s="25">
        <f t="shared" si="350"/>
        <v>3</v>
      </c>
      <c r="J1325" s="23">
        <f t="shared" si="354"/>
        <v>0.66</v>
      </c>
      <c r="K1325" s="149">
        <f t="shared" si="355"/>
        <v>1</v>
      </c>
      <c r="L1325" s="93">
        <f t="shared" si="356"/>
        <v>11819.94</v>
      </c>
      <c r="M1325" s="93">
        <f t="shared" si="357"/>
        <v>23639.88</v>
      </c>
      <c r="N1325" s="93">
        <f t="shared" si="358"/>
        <v>11819.94</v>
      </c>
      <c r="O1325" s="93">
        <f t="shared" si="359"/>
        <v>35459.82</v>
      </c>
      <c r="P1325" s="23" t="str">
        <f t="shared" si="360"/>
        <v>Хирургия</v>
      </c>
      <c r="Q1325" s="23">
        <f t="shared" si="361"/>
        <v>0.9</v>
      </c>
      <c r="R1325" s="63" t="s">
        <v>407</v>
      </c>
      <c r="S1325" s="23">
        <f t="shared" si="362"/>
        <v>1.98</v>
      </c>
    </row>
    <row r="1326" spans="2:19" x14ac:dyDescent="0.25">
      <c r="B1326" s="85">
        <v>150012</v>
      </c>
      <c r="C1326" s="23" t="str">
        <f t="shared" si="351"/>
        <v>ГБУЗ "Кировская ЦРБ"</v>
      </c>
      <c r="D1326" s="23" t="str">
        <f t="shared" si="352"/>
        <v>КС</v>
      </c>
      <c r="E1326" s="55">
        <v>20171258</v>
      </c>
      <c r="F1326" s="23" t="str">
        <f t="shared" si="353"/>
        <v>Доброкачественные новообразования, новообразования in situ кожи, жировой ткани</v>
      </c>
      <c r="G1326" s="19">
        <v>29</v>
      </c>
      <c r="H1326" s="19">
        <v>1</v>
      </c>
      <c r="I1326" s="25">
        <f t="shared" si="350"/>
        <v>30</v>
      </c>
      <c r="J1326" s="23">
        <f t="shared" si="354"/>
        <v>0.66</v>
      </c>
      <c r="K1326" s="149">
        <f t="shared" si="355"/>
        <v>0.875</v>
      </c>
      <c r="L1326" s="93">
        <f t="shared" si="356"/>
        <v>10342.4475</v>
      </c>
      <c r="M1326" s="93">
        <f t="shared" si="357"/>
        <v>299930.97749999998</v>
      </c>
      <c r="N1326" s="93">
        <f t="shared" si="358"/>
        <v>10342.4475</v>
      </c>
      <c r="O1326" s="93">
        <f t="shared" si="359"/>
        <v>310273.42499999999</v>
      </c>
      <c r="P1326" s="23" t="str">
        <f t="shared" si="360"/>
        <v>Хирургия</v>
      </c>
      <c r="Q1326" s="23">
        <f t="shared" si="361"/>
        <v>0.9</v>
      </c>
      <c r="R1326" s="63" t="s">
        <v>360</v>
      </c>
      <c r="S1326" s="23">
        <f t="shared" si="362"/>
        <v>19.8</v>
      </c>
    </row>
    <row r="1327" spans="2:19" ht="18.75" x14ac:dyDescent="0.3">
      <c r="B1327" s="85">
        <v>150002</v>
      </c>
      <c r="C1327" s="23" t="str">
        <f t="shared" si="351"/>
        <v>ГБУЗ "РДКБ"</v>
      </c>
      <c r="D1327" s="23" t="str">
        <f t="shared" si="352"/>
        <v>КС</v>
      </c>
      <c r="E1327" s="55">
        <v>20171258</v>
      </c>
      <c r="F1327" s="23" t="str">
        <f t="shared" si="353"/>
        <v>Доброкачественные новообразования, новообразования in situ кожи, жировой ткани</v>
      </c>
      <c r="G1327" s="45">
        <v>40</v>
      </c>
      <c r="H1327" s="45">
        <v>30</v>
      </c>
      <c r="I1327" s="25">
        <f t="shared" si="350"/>
        <v>70</v>
      </c>
      <c r="J1327" s="23">
        <f t="shared" si="354"/>
        <v>0.66</v>
      </c>
      <c r="K1327" s="149">
        <f t="shared" si="355"/>
        <v>1</v>
      </c>
      <c r="L1327" s="93">
        <f t="shared" si="356"/>
        <v>11819.94</v>
      </c>
      <c r="M1327" s="93">
        <f t="shared" si="357"/>
        <v>472797.60000000003</v>
      </c>
      <c r="N1327" s="93">
        <f t="shared" si="358"/>
        <v>354598.2</v>
      </c>
      <c r="O1327" s="93">
        <f t="shared" si="359"/>
        <v>827395.8</v>
      </c>
      <c r="P1327" s="23" t="str">
        <f t="shared" si="360"/>
        <v>Хирургия</v>
      </c>
      <c r="Q1327" s="23">
        <f t="shared" si="361"/>
        <v>0.9</v>
      </c>
      <c r="R1327" s="63" t="s">
        <v>140</v>
      </c>
      <c r="S1327" s="23">
        <f t="shared" si="362"/>
        <v>46.2</v>
      </c>
    </row>
    <row r="1328" spans="2:19" x14ac:dyDescent="0.25">
      <c r="B1328" s="85">
        <v>150010</v>
      </c>
      <c r="C1328" s="23" t="str">
        <f t="shared" si="351"/>
        <v>ГБУЗ "Ирафская ЦРБ"</v>
      </c>
      <c r="D1328" s="23" t="str">
        <f t="shared" si="352"/>
        <v>КС</v>
      </c>
      <c r="E1328" s="62">
        <v>20171258</v>
      </c>
      <c r="F1328" s="23" t="str">
        <f t="shared" si="353"/>
        <v>Доброкачественные новообразования, новообразования in situ кожи, жировой ткани</v>
      </c>
      <c r="G1328" s="19">
        <v>3</v>
      </c>
      <c r="H1328" s="19">
        <v>0</v>
      </c>
      <c r="I1328" s="25">
        <f t="shared" si="350"/>
        <v>3</v>
      </c>
      <c r="J1328" s="23">
        <f t="shared" si="354"/>
        <v>0.66</v>
      </c>
      <c r="K1328" s="149">
        <f t="shared" si="355"/>
        <v>0.8</v>
      </c>
      <c r="L1328" s="93">
        <f t="shared" si="356"/>
        <v>9455.9520000000011</v>
      </c>
      <c r="M1328" s="93">
        <f t="shared" si="357"/>
        <v>28367.856000000003</v>
      </c>
      <c r="N1328" s="93">
        <f t="shared" si="358"/>
        <v>0</v>
      </c>
      <c r="O1328" s="93">
        <f t="shared" si="359"/>
        <v>28367.856000000003</v>
      </c>
      <c r="P1328" s="23" t="str">
        <f t="shared" si="360"/>
        <v>Хирургия</v>
      </c>
      <c r="Q1328" s="23">
        <f t="shared" si="361"/>
        <v>0.9</v>
      </c>
      <c r="R1328" s="63" t="s">
        <v>360</v>
      </c>
      <c r="S1328" s="23">
        <f t="shared" si="362"/>
        <v>1.98</v>
      </c>
    </row>
    <row r="1329" spans="2:19" x14ac:dyDescent="0.25">
      <c r="B1329" s="85">
        <v>150009</v>
      </c>
      <c r="C1329" s="23" t="str">
        <f t="shared" si="351"/>
        <v>ГБУЗ "Ардонская ЦРБ"</v>
      </c>
      <c r="D1329" s="23" t="str">
        <f t="shared" si="352"/>
        <v>КС</v>
      </c>
      <c r="E1329" s="55">
        <v>20171259</v>
      </c>
      <c r="F1329" s="23" t="str">
        <f t="shared" si="353"/>
        <v>Открытые раны, поверхностные, другие и неуточненные травмы</v>
      </c>
      <c r="G1329" s="19">
        <v>48</v>
      </c>
      <c r="H1329" s="19">
        <v>2</v>
      </c>
      <c r="I1329" s="25">
        <f t="shared" si="350"/>
        <v>50</v>
      </c>
      <c r="J1329" s="23">
        <f t="shared" si="354"/>
        <v>0.37</v>
      </c>
      <c r="K1329" s="149">
        <f t="shared" si="355"/>
        <v>1</v>
      </c>
      <c r="L1329" s="93">
        <f t="shared" si="356"/>
        <v>6626.33</v>
      </c>
      <c r="M1329" s="93">
        <f t="shared" si="357"/>
        <v>318063.83999999997</v>
      </c>
      <c r="N1329" s="93">
        <f t="shared" si="358"/>
        <v>13252.66</v>
      </c>
      <c r="O1329" s="93">
        <f t="shared" si="359"/>
        <v>331316.49999999994</v>
      </c>
      <c r="P1329" s="23" t="str">
        <f t="shared" si="360"/>
        <v>Хирургия</v>
      </c>
      <c r="Q1329" s="23">
        <f t="shared" si="361"/>
        <v>0.9</v>
      </c>
      <c r="R1329" s="63" t="s">
        <v>497</v>
      </c>
      <c r="S1329" s="23">
        <f t="shared" si="362"/>
        <v>18.5</v>
      </c>
    </row>
    <row r="1330" spans="2:19" x14ac:dyDescent="0.25">
      <c r="B1330" s="85">
        <v>150003</v>
      </c>
      <c r="C1330" s="23" t="str">
        <f t="shared" si="351"/>
        <v>ГБУЗ "КБСП"</v>
      </c>
      <c r="D1330" s="23" t="str">
        <f t="shared" si="352"/>
        <v>КС</v>
      </c>
      <c r="E1330" s="87">
        <v>20171259</v>
      </c>
      <c r="F1330" s="23" t="str">
        <f t="shared" si="353"/>
        <v>Открытые раны, поверхностные, другие и неуточненные травмы</v>
      </c>
      <c r="G1330" s="19">
        <v>70</v>
      </c>
      <c r="H1330" s="19">
        <v>30</v>
      </c>
      <c r="I1330" s="25">
        <f t="shared" si="350"/>
        <v>100</v>
      </c>
      <c r="J1330" s="23">
        <f t="shared" si="354"/>
        <v>0.37</v>
      </c>
      <c r="K1330" s="149">
        <f t="shared" si="355"/>
        <v>1</v>
      </c>
      <c r="L1330" s="93">
        <f t="shared" si="356"/>
        <v>6626.33</v>
      </c>
      <c r="M1330" s="93">
        <f t="shared" si="357"/>
        <v>463843.1</v>
      </c>
      <c r="N1330" s="93">
        <f t="shared" si="358"/>
        <v>198789.9</v>
      </c>
      <c r="O1330" s="93">
        <f t="shared" si="359"/>
        <v>662633</v>
      </c>
      <c r="P1330" s="23" t="str">
        <f t="shared" si="360"/>
        <v>Хирургия</v>
      </c>
      <c r="Q1330" s="23">
        <f t="shared" si="361"/>
        <v>0.9</v>
      </c>
      <c r="R1330" s="63" t="s">
        <v>497</v>
      </c>
      <c r="S1330" s="23">
        <f t="shared" si="362"/>
        <v>37</v>
      </c>
    </row>
    <row r="1331" spans="2:19" x14ac:dyDescent="0.25">
      <c r="B1331" s="85">
        <v>150003</v>
      </c>
      <c r="C1331" s="23" t="str">
        <f t="shared" si="351"/>
        <v>ГБУЗ "КБСП"</v>
      </c>
      <c r="D1331" s="23" t="str">
        <f t="shared" si="352"/>
        <v>КС</v>
      </c>
      <c r="E1331" s="87">
        <v>20171259</v>
      </c>
      <c r="F1331" s="23" t="str">
        <f t="shared" si="353"/>
        <v>Открытые раны, поверхностные, другие и неуточненные травмы</v>
      </c>
      <c r="G1331" s="19">
        <v>6</v>
      </c>
      <c r="H1331" s="19">
        <v>3</v>
      </c>
      <c r="I1331" s="25">
        <f t="shared" si="350"/>
        <v>9</v>
      </c>
      <c r="J1331" s="23">
        <f t="shared" si="354"/>
        <v>0.37</v>
      </c>
      <c r="K1331" s="149">
        <f t="shared" si="355"/>
        <v>1</v>
      </c>
      <c r="L1331" s="93">
        <f t="shared" si="356"/>
        <v>6626.33</v>
      </c>
      <c r="M1331" s="93">
        <f t="shared" si="357"/>
        <v>39757.979999999996</v>
      </c>
      <c r="N1331" s="93">
        <f t="shared" si="358"/>
        <v>19878.989999999998</v>
      </c>
      <c r="O1331" s="93">
        <f t="shared" si="359"/>
        <v>59636.969999999994</v>
      </c>
      <c r="P1331" s="23" t="str">
        <f t="shared" si="360"/>
        <v>Хирургия</v>
      </c>
      <c r="Q1331" s="23">
        <f t="shared" si="361"/>
        <v>0.9</v>
      </c>
      <c r="R1331" s="63" t="s">
        <v>360</v>
      </c>
      <c r="S1331" s="23">
        <f t="shared" si="362"/>
        <v>3.33</v>
      </c>
    </row>
    <row r="1332" spans="2:19" x14ac:dyDescent="0.25">
      <c r="B1332" s="85">
        <v>150112</v>
      </c>
      <c r="C1332" s="23" t="str">
        <f t="shared" si="351"/>
        <v>ГБУЗ "Моздокская ЦРБ"</v>
      </c>
      <c r="D1332" s="23" t="str">
        <f t="shared" si="352"/>
        <v>КС</v>
      </c>
      <c r="E1332" s="55">
        <v>20171259</v>
      </c>
      <c r="F1332" s="23" t="str">
        <f t="shared" si="353"/>
        <v>Открытые раны, поверхностные, другие и неуточненные травмы</v>
      </c>
      <c r="G1332" s="19">
        <v>68</v>
      </c>
      <c r="H1332" s="19">
        <v>1</v>
      </c>
      <c r="I1332" s="25">
        <f t="shared" si="350"/>
        <v>69</v>
      </c>
      <c r="J1332" s="23">
        <f t="shared" si="354"/>
        <v>0.37</v>
      </c>
      <c r="K1332" s="149">
        <f t="shared" si="355"/>
        <v>1</v>
      </c>
      <c r="L1332" s="93">
        <f t="shared" si="356"/>
        <v>6626.33</v>
      </c>
      <c r="M1332" s="93">
        <f t="shared" si="357"/>
        <v>450590.44</v>
      </c>
      <c r="N1332" s="93">
        <f t="shared" si="358"/>
        <v>6626.33</v>
      </c>
      <c r="O1332" s="93">
        <f t="shared" si="359"/>
        <v>457216.77</v>
      </c>
      <c r="P1332" s="23" t="str">
        <f t="shared" si="360"/>
        <v>Хирургия</v>
      </c>
      <c r="Q1332" s="23">
        <f t="shared" si="361"/>
        <v>0.9</v>
      </c>
      <c r="R1332" s="63" t="s">
        <v>497</v>
      </c>
      <c r="S1332" s="23">
        <f t="shared" si="362"/>
        <v>25.53</v>
      </c>
    </row>
    <row r="1333" spans="2:19" ht="15.75" x14ac:dyDescent="0.25">
      <c r="B1333" s="85">
        <v>150019</v>
      </c>
      <c r="C1333" s="23" t="str">
        <f t="shared" si="351"/>
        <v>ГБУЗ "Дигорская ЦРБ"</v>
      </c>
      <c r="D1333" s="23" t="str">
        <f t="shared" si="352"/>
        <v>КС</v>
      </c>
      <c r="E1333" s="55">
        <v>20171259</v>
      </c>
      <c r="F1333" s="23" t="str">
        <f t="shared" si="353"/>
        <v>Открытые раны, поверхностные, другие и неуточненные травмы</v>
      </c>
      <c r="G1333" s="38">
        <v>11</v>
      </c>
      <c r="H1333" s="38"/>
      <c r="I1333" s="25">
        <f t="shared" si="350"/>
        <v>11</v>
      </c>
      <c r="J1333" s="23">
        <f t="shared" si="354"/>
        <v>0.37</v>
      </c>
      <c r="K1333" s="149">
        <f t="shared" si="355"/>
        <v>1</v>
      </c>
      <c r="L1333" s="93">
        <f t="shared" si="356"/>
        <v>6626.33</v>
      </c>
      <c r="M1333" s="93">
        <f t="shared" si="357"/>
        <v>72889.63</v>
      </c>
      <c r="N1333" s="93">
        <f t="shared" si="358"/>
        <v>0</v>
      </c>
      <c r="O1333" s="93">
        <f t="shared" si="359"/>
        <v>72889.63</v>
      </c>
      <c r="P1333" s="23" t="str">
        <f t="shared" si="360"/>
        <v>Хирургия</v>
      </c>
      <c r="Q1333" s="23">
        <f t="shared" si="361"/>
        <v>0.9</v>
      </c>
      <c r="R1333" s="63" t="s">
        <v>360</v>
      </c>
      <c r="S1333" s="23">
        <f t="shared" si="362"/>
        <v>4.07</v>
      </c>
    </row>
    <row r="1334" spans="2:19" x14ac:dyDescent="0.25">
      <c r="B1334" s="85">
        <v>150001</v>
      </c>
      <c r="C1334" s="23" t="str">
        <f t="shared" si="351"/>
        <v>ГБУЗ "РКБ"</v>
      </c>
      <c r="D1334" s="23" t="str">
        <f t="shared" si="352"/>
        <v>КС</v>
      </c>
      <c r="E1334" s="55">
        <v>20171259</v>
      </c>
      <c r="F1334" s="23" t="str">
        <f t="shared" si="353"/>
        <v>Открытые раны, поверхностные, другие и неуточненные травмы</v>
      </c>
      <c r="G1334" s="19">
        <v>1</v>
      </c>
      <c r="H1334" s="19">
        <v>1</v>
      </c>
      <c r="I1334" s="25">
        <f t="shared" si="350"/>
        <v>2</v>
      </c>
      <c r="J1334" s="23">
        <f t="shared" si="354"/>
        <v>0.37</v>
      </c>
      <c r="K1334" s="149">
        <f t="shared" si="355"/>
        <v>1</v>
      </c>
      <c r="L1334" s="93">
        <f t="shared" si="356"/>
        <v>6626.33</v>
      </c>
      <c r="M1334" s="93">
        <f t="shared" si="357"/>
        <v>6626.33</v>
      </c>
      <c r="N1334" s="93">
        <f t="shared" si="358"/>
        <v>6626.33</v>
      </c>
      <c r="O1334" s="93">
        <f t="shared" si="359"/>
        <v>13252.66</v>
      </c>
      <c r="P1334" s="23" t="str">
        <f t="shared" si="360"/>
        <v>Хирургия</v>
      </c>
      <c r="Q1334" s="23">
        <f t="shared" si="361"/>
        <v>0.9</v>
      </c>
      <c r="R1334" s="63" t="s">
        <v>196</v>
      </c>
      <c r="S1334" s="23">
        <f t="shared" si="362"/>
        <v>0.74</v>
      </c>
    </row>
    <row r="1335" spans="2:19" x14ac:dyDescent="0.25">
      <c r="B1335" s="85">
        <v>150001</v>
      </c>
      <c r="C1335" s="23" t="str">
        <f t="shared" si="351"/>
        <v>ГБУЗ "РКБ"</v>
      </c>
      <c r="D1335" s="23" t="str">
        <f t="shared" si="352"/>
        <v>КС</v>
      </c>
      <c r="E1335" s="55">
        <v>20171259</v>
      </c>
      <c r="F1335" s="23" t="str">
        <f t="shared" si="353"/>
        <v>Открытые раны, поверхностные, другие и неуточненные травмы</v>
      </c>
      <c r="G1335" s="19">
        <v>16</v>
      </c>
      <c r="H1335" s="19">
        <v>4</v>
      </c>
      <c r="I1335" s="25">
        <f t="shared" si="350"/>
        <v>20</v>
      </c>
      <c r="J1335" s="23">
        <f t="shared" si="354"/>
        <v>0.37</v>
      </c>
      <c r="K1335" s="149">
        <f t="shared" si="355"/>
        <v>1</v>
      </c>
      <c r="L1335" s="93">
        <f t="shared" si="356"/>
        <v>6626.33</v>
      </c>
      <c r="M1335" s="93">
        <f t="shared" si="357"/>
        <v>106021.28</v>
      </c>
      <c r="N1335" s="93">
        <f t="shared" si="358"/>
        <v>26505.32</v>
      </c>
      <c r="O1335" s="93">
        <f t="shared" si="359"/>
        <v>132526.6</v>
      </c>
      <c r="P1335" s="23" t="str">
        <f t="shared" si="360"/>
        <v>Хирургия</v>
      </c>
      <c r="Q1335" s="23">
        <f t="shared" si="361"/>
        <v>0.9</v>
      </c>
      <c r="R1335" s="63" t="s">
        <v>497</v>
      </c>
      <c r="S1335" s="23">
        <f t="shared" si="362"/>
        <v>7.4</v>
      </c>
    </row>
    <row r="1336" spans="2:19" x14ac:dyDescent="0.25">
      <c r="B1336" s="85">
        <v>150001</v>
      </c>
      <c r="C1336" s="23" t="str">
        <f t="shared" si="351"/>
        <v>ГБУЗ "РКБ"</v>
      </c>
      <c r="D1336" s="23" t="str">
        <f t="shared" si="352"/>
        <v>КС</v>
      </c>
      <c r="E1336" s="55">
        <v>20171259</v>
      </c>
      <c r="F1336" s="23" t="str">
        <f t="shared" si="353"/>
        <v>Открытые раны, поверхностные, другие и неуточненные травмы</v>
      </c>
      <c r="G1336" s="19">
        <v>4</v>
      </c>
      <c r="H1336" s="19">
        <v>1</v>
      </c>
      <c r="I1336" s="25">
        <f t="shared" si="350"/>
        <v>5</v>
      </c>
      <c r="J1336" s="23">
        <f t="shared" si="354"/>
        <v>0.37</v>
      </c>
      <c r="K1336" s="149">
        <f t="shared" si="355"/>
        <v>1</v>
      </c>
      <c r="L1336" s="93">
        <f t="shared" si="356"/>
        <v>6626.33</v>
      </c>
      <c r="M1336" s="93">
        <f t="shared" si="357"/>
        <v>26505.32</v>
      </c>
      <c r="N1336" s="93">
        <f t="shared" si="358"/>
        <v>6626.33</v>
      </c>
      <c r="O1336" s="93">
        <f t="shared" si="359"/>
        <v>33131.65</v>
      </c>
      <c r="P1336" s="23" t="str">
        <f t="shared" si="360"/>
        <v>Хирургия</v>
      </c>
      <c r="Q1336" s="23">
        <f t="shared" si="361"/>
        <v>0.9</v>
      </c>
      <c r="R1336" s="63" t="s">
        <v>360</v>
      </c>
      <c r="S1336" s="23">
        <f t="shared" si="362"/>
        <v>1.85</v>
      </c>
    </row>
    <row r="1337" spans="2:19" x14ac:dyDescent="0.25">
      <c r="B1337" s="85">
        <v>150012</v>
      </c>
      <c r="C1337" s="23" t="str">
        <f t="shared" si="351"/>
        <v>ГБУЗ "Кировская ЦРБ"</v>
      </c>
      <c r="D1337" s="23" t="str">
        <f t="shared" si="352"/>
        <v>КС</v>
      </c>
      <c r="E1337" s="55">
        <v>20171259</v>
      </c>
      <c r="F1337" s="23" t="str">
        <f t="shared" si="353"/>
        <v>Открытые раны, поверхностные, другие и неуточненные травмы</v>
      </c>
      <c r="G1337" s="19">
        <v>29</v>
      </c>
      <c r="H1337" s="19">
        <v>1</v>
      </c>
      <c r="I1337" s="25">
        <f t="shared" si="350"/>
        <v>30</v>
      </c>
      <c r="J1337" s="23">
        <f t="shared" si="354"/>
        <v>0.37</v>
      </c>
      <c r="K1337" s="149">
        <f t="shared" si="355"/>
        <v>1</v>
      </c>
      <c r="L1337" s="93">
        <f t="shared" si="356"/>
        <v>6626.33</v>
      </c>
      <c r="M1337" s="93">
        <f t="shared" si="357"/>
        <v>192163.57</v>
      </c>
      <c r="N1337" s="93">
        <f t="shared" si="358"/>
        <v>6626.33</v>
      </c>
      <c r="O1337" s="93">
        <f t="shared" si="359"/>
        <v>198789.9</v>
      </c>
      <c r="P1337" s="23" t="str">
        <f t="shared" si="360"/>
        <v>Хирургия</v>
      </c>
      <c r="Q1337" s="23">
        <f t="shared" si="361"/>
        <v>0.9</v>
      </c>
      <c r="R1337" s="63" t="s">
        <v>360</v>
      </c>
      <c r="S1337" s="23">
        <f t="shared" si="362"/>
        <v>11.1</v>
      </c>
    </row>
    <row r="1338" spans="2:19" ht="18.75" x14ac:dyDescent="0.3">
      <c r="B1338" s="85">
        <v>150002</v>
      </c>
      <c r="C1338" s="23" t="str">
        <f t="shared" si="351"/>
        <v>ГБУЗ "РДКБ"</v>
      </c>
      <c r="D1338" s="23" t="str">
        <f t="shared" si="352"/>
        <v>КС</v>
      </c>
      <c r="E1338" s="55">
        <v>20171259</v>
      </c>
      <c r="F1338" s="23" t="str">
        <f t="shared" si="353"/>
        <v>Открытые раны, поверхностные, другие и неуточненные травмы</v>
      </c>
      <c r="G1338" s="45">
        <v>20</v>
      </c>
      <c r="H1338" s="45">
        <v>4</v>
      </c>
      <c r="I1338" s="25">
        <f t="shared" si="350"/>
        <v>24</v>
      </c>
      <c r="J1338" s="23">
        <f t="shared" si="354"/>
        <v>0.37</v>
      </c>
      <c r="K1338" s="149">
        <f t="shared" si="355"/>
        <v>1</v>
      </c>
      <c r="L1338" s="93">
        <f t="shared" si="356"/>
        <v>6626.33</v>
      </c>
      <c r="M1338" s="93">
        <f t="shared" si="357"/>
        <v>132526.6</v>
      </c>
      <c r="N1338" s="93">
        <f t="shared" si="358"/>
        <v>26505.32</v>
      </c>
      <c r="O1338" s="93">
        <f t="shared" si="359"/>
        <v>159031.92000000001</v>
      </c>
      <c r="P1338" s="23" t="str">
        <f t="shared" si="360"/>
        <v>Хирургия</v>
      </c>
      <c r="Q1338" s="23">
        <f t="shared" si="361"/>
        <v>0.9</v>
      </c>
      <c r="R1338" s="63" t="s">
        <v>140</v>
      </c>
      <c r="S1338" s="23">
        <f t="shared" si="362"/>
        <v>8.879999999999999</v>
      </c>
    </row>
    <row r="1339" spans="2:19" ht="18.75" x14ac:dyDescent="0.3">
      <c r="B1339" s="85">
        <v>150002</v>
      </c>
      <c r="C1339" s="23" t="str">
        <f t="shared" si="351"/>
        <v>ГБУЗ "РДКБ"</v>
      </c>
      <c r="D1339" s="23" t="str">
        <f t="shared" si="352"/>
        <v>КС</v>
      </c>
      <c r="E1339" s="55">
        <v>20171259</v>
      </c>
      <c r="F1339" s="23" t="str">
        <f t="shared" si="353"/>
        <v>Открытые раны, поверхностные, другие и неуточненные травмы</v>
      </c>
      <c r="G1339" s="45">
        <v>100</v>
      </c>
      <c r="H1339" s="45">
        <v>11</v>
      </c>
      <c r="I1339" s="25">
        <f t="shared" si="350"/>
        <v>111</v>
      </c>
      <c r="J1339" s="23">
        <f t="shared" si="354"/>
        <v>0.37</v>
      </c>
      <c r="K1339" s="149">
        <f t="shared" si="355"/>
        <v>1</v>
      </c>
      <c r="L1339" s="93">
        <f t="shared" si="356"/>
        <v>6626.33</v>
      </c>
      <c r="M1339" s="93">
        <f t="shared" si="357"/>
        <v>662633</v>
      </c>
      <c r="N1339" s="93">
        <f t="shared" si="358"/>
        <v>72889.63</v>
      </c>
      <c r="O1339" s="93">
        <f t="shared" si="359"/>
        <v>735522.63</v>
      </c>
      <c r="P1339" s="23" t="str">
        <f t="shared" si="360"/>
        <v>Хирургия</v>
      </c>
      <c r="Q1339" s="23">
        <f t="shared" si="361"/>
        <v>0.9</v>
      </c>
      <c r="R1339" s="63" t="s">
        <v>497</v>
      </c>
      <c r="S1339" s="23">
        <f t="shared" si="362"/>
        <v>41.07</v>
      </c>
    </row>
    <row r="1340" spans="2:19" x14ac:dyDescent="0.25">
      <c r="B1340" s="85">
        <v>150010</v>
      </c>
      <c r="C1340" s="23" t="str">
        <f t="shared" si="351"/>
        <v>ГБУЗ "Ирафская ЦРБ"</v>
      </c>
      <c r="D1340" s="23" t="str">
        <f t="shared" si="352"/>
        <v>КС</v>
      </c>
      <c r="E1340" s="62">
        <v>20171259</v>
      </c>
      <c r="F1340" s="23" t="str">
        <f t="shared" si="353"/>
        <v>Открытые раны, поверхностные, другие и неуточненные травмы</v>
      </c>
      <c r="G1340" s="19">
        <v>2</v>
      </c>
      <c r="H1340" s="19">
        <v>0</v>
      </c>
      <c r="I1340" s="25">
        <f t="shared" si="350"/>
        <v>2</v>
      </c>
      <c r="J1340" s="23">
        <f t="shared" si="354"/>
        <v>0.37</v>
      </c>
      <c r="K1340" s="149">
        <f t="shared" si="355"/>
        <v>1</v>
      </c>
      <c r="L1340" s="93">
        <f t="shared" si="356"/>
        <v>6626.33</v>
      </c>
      <c r="M1340" s="93">
        <f t="shared" si="357"/>
        <v>13252.66</v>
      </c>
      <c r="N1340" s="93">
        <f t="shared" si="358"/>
        <v>0</v>
      </c>
      <c r="O1340" s="93">
        <f t="shared" si="359"/>
        <v>13252.66</v>
      </c>
      <c r="P1340" s="23" t="str">
        <f t="shared" si="360"/>
        <v>Хирургия</v>
      </c>
      <c r="Q1340" s="23">
        <f t="shared" si="361"/>
        <v>0.9</v>
      </c>
      <c r="R1340" s="63" t="s">
        <v>360</v>
      </c>
      <c r="S1340" s="23">
        <f t="shared" si="362"/>
        <v>0.74</v>
      </c>
    </row>
    <row r="1341" spans="2:19" x14ac:dyDescent="0.25">
      <c r="B1341" s="14">
        <v>150007</v>
      </c>
      <c r="C1341" s="23" t="str">
        <f t="shared" si="351"/>
        <v>ГБУЗ "Алагирская ЦРБ"</v>
      </c>
      <c r="D1341" s="23" t="str">
        <f t="shared" si="352"/>
        <v>КС</v>
      </c>
      <c r="E1341" s="62">
        <v>20171259</v>
      </c>
      <c r="F1341" s="23" t="str">
        <f t="shared" si="353"/>
        <v>Открытые раны, поверхностные, другие и неуточненные травмы</v>
      </c>
      <c r="G1341" s="19">
        <v>28</v>
      </c>
      <c r="H1341" s="19">
        <v>2</v>
      </c>
      <c r="I1341" s="25">
        <f t="shared" si="350"/>
        <v>30</v>
      </c>
      <c r="J1341" s="23">
        <f t="shared" si="354"/>
        <v>0.37</v>
      </c>
      <c r="K1341" s="149">
        <f t="shared" si="355"/>
        <v>1</v>
      </c>
      <c r="L1341" s="93">
        <f t="shared" si="356"/>
        <v>6626.33</v>
      </c>
      <c r="M1341" s="93">
        <f t="shared" si="357"/>
        <v>185537.24</v>
      </c>
      <c r="N1341" s="93">
        <f t="shared" si="358"/>
        <v>13252.66</v>
      </c>
      <c r="O1341" s="93">
        <f t="shared" si="359"/>
        <v>198789.9</v>
      </c>
      <c r="P1341" s="23" t="str">
        <f t="shared" si="360"/>
        <v>Хирургия</v>
      </c>
      <c r="Q1341" s="23">
        <f t="shared" si="361"/>
        <v>0.9</v>
      </c>
      <c r="R1341" s="63" t="s">
        <v>360</v>
      </c>
      <c r="S1341" s="23">
        <f t="shared" si="362"/>
        <v>11.1</v>
      </c>
    </row>
    <row r="1342" spans="2:19" x14ac:dyDescent="0.25">
      <c r="B1342" s="14">
        <v>150014</v>
      </c>
      <c r="C1342" s="23" t="str">
        <f t="shared" si="351"/>
        <v>ГБУЗ "Правобережная ЦРКБ"</v>
      </c>
      <c r="D1342" s="23" t="str">
        <f t="shared" si="352"/>
        <v>КС</v>
      </c>
      <c r="E1342" s="62">
        <v>20171259</v>
      </c>
      <c r="F1342" s="23" t="str">
        <f t="shared" si="353"/>
        <v>Открытые раны, поверхностные, другие и неуточненные травмы</v>
      </c>
      <c r="G1342" s="19">
        <v>5</v>
      </c>
      <c r="H1342" s="19">
        <v>0</v>
      </c>
      <c r="I1342" s="25">
        <f t="shared" si="350"/>
        <v>5</v>
      </c>
      <c r="J1342" s="23">
        <f t="shared" si="354"/>
        <v>0.37</v>
      </c>
      <c r="K1342" s="149">
        <f t="shared" si="355"/>
        <v>1</v>
      </c>
      <c r="L1342" s="93">
        <f t="shared" si="356"/>
        <v>6626.33</v>
      </c>
      <c r="M1342" s="93">
        <f t="shared" si="357"/>
        <v>33131.65</v>
      </c>
      <c r="N1342" s="93">
        <f t="shared" si="358"/>
        <v>0</v>
      </c>
      <c r="O1342" s="93">
        <f t="shared" si="359"/>
        <v>33131.65</v>
      </c>
      <c r="P1342" s="23" t="str">
        <f t="shared" si="360"/>
        <v>Хирургия</v>
      </c>
      <c r="Q1342" s="23">
        <f t="shared" si="361"/>
        <v>0.9</v>
      </c>
      <c r="R1342" s="63" t="s">
        <v>360</v>
      </c>
      <c r="S1342" s="23">
        <f t="shared" si="362"/>
        <v>1.85</v>
      </c>
    </row>
    <row r="1343" spans="2:19" x14ac:dyDescent="0.25">
      <c r="B1343" s="85">
        <v>150013</v>
      </c>
      <c r="C1343" s="23" t="str">
        <f t="shared" si="351"/>
        <v>НУЗ "Узловая больница на ст. Владикавказ ОАО "РЖД"</v>
      </c>
      <c r="D1343" s="23" t="str">
        <f t="shared" si="352"/>
        <v>КС</v>
      </c>
      <c r="E1343" s="55">
        <v>20171260</v>
      </c>
      <c r="F1343" s="23" t="str">
        <f t="shared" si="353"/>
        <v>Операции на молочной железе (кроме злокачественных новообразований)</v>
      </c>
      <c r="G1343" s="19">
        <v>4</v>
      </c>
      <c r="H1343" s="19">
        <v>2</v>
      </c>
      <c r="I1343" s="25">
        <f t="shared" si="350"/>
        <v>6</v>
      </c>
      <c r="J1343" s="23">
        <f t="shared" si="354"/>
        <v>1.19</v>
      </c>
      <c r="K1343" s="149">
        <f t="shared" si="355"/>
        <v>0.88</v>
      </c>
      <c r="L1343" s="93">
        <f t="shared" si="356"/>
        <v>18754.304799999998</v>
      </c>
      <c r="M1343" s="93">
        <f t="shared" si="357"/>
        <v>75017.219199999992</v>
      </c>
      <c r="N1343" s="93">
        <f t="shared" si="358"/>
        <v>37508.609599999996</v>
      </c>
      <c r="O1343" s="93">
        <f t="shared" si="359"/>
        <v>112525.82879999999</v>
      </c>
      <c r="P1343" s="23" t="str">
        <f t="shared" si="360"/>
        <v>Хирургия</v>
      </c>
      <c r="Q1343" s="23">
        <f t="shared" si="361"/>
        <v>0.9</v>
      </c>
      <c r="R1343" s="63" t="s">
        <v>360</v>
      </c>
      <c r="S1343" s="23">
        <f t="shared" si="362"/>
        <v>7.14</v>
      </c>
    </row>
    <row r="1344" spans="2:19" x14ac:dyDescent="0.25">
      <c r="B1344" s="85">
        <v>150072</v>
      </c>
      <c r="C1344" s="23" t="str">
        <f t="shared" si="351"/>
        <v>ФГБУ "СКММ центр МЗ РФ" (Беслан)</v>
      </c>
      <c r="D1344" s="23" t="str">
        <f t="shared" si="352"/>
        <v>КС</v>
      </c>
      <c r="E1344" s="60">
        <v>20171260</v>
      </c>
      <c r="F1344" s="23" t="str">
        <f t="shared" si="353"/>
        <v>Операции на молочной железе (кроме злокачественных новообразований)</v>
      </c>
      <c r="G1344" s="50">
        <v>7</v>
      </c>
      <c r="H1344" s="50">
        <v>3</v>
      </c>
      <c r="I1344" s="25">
        <f t="shared" si="350"/>
        <v>10</v>
      </c>
      <c r="J1344" s="23">
        <f t="shared" si="354"/>
        <v>1.19</v>
      </c>
      <c r="K1344" s="149">
        <f t="shared" si="355"/>
        <v>1.4</v>
      </c>
      <c r="L1344" s="93">
        <f t="shared" si="356"/>
        <v>29836.394</v>
      </c>
      <c r="M1344" s="93">
        <f t="shared" si="357"/>
        <v>208854.758</v>
      </c>
      <c r="N1344" s="93">
        <f t="shared" si="358"/>
        <v>89509.182000000001</v>
      </c>
      <c r="O1344" s="93">
        <f t="shared" si="359"/>
        <v>298363.94</v>
      </c>
      <c r="P1344" s="23" t="str">
        <f t="shared" si="360"/>
        <v>Хирургия</v>
      </c>
      <c r="Q1344" s="23">
        <f t="shared" si="361"/>
        <v>0.9</v>
      </c>
      <c r="R1344" s="44" t="s">
        <v>360</v>
      </c>
      <c r="S1344" s="23">
        <f t="shared" si="362"/>
        <v>11.899999999999999</v>
      </c>
    </row>
    <row r="1345" spans="2:19" x14ac:dyDescent="0.25">
      <c r="B1345" s="14">
        <v>150031</v>
      </c>
      <c r="C1345" s="23" t="str">
        <f t="shared" si="351"/>
        <v>ГБУЗ "РОД"</v>
      </c>
      <c r="D1345" s="23" t="str">
        <f t="shared" si="352"/>
        <v>КС</v>
      </c>
      <c r="E1345" s="62">
        <v>20171260</v>
      </c>
      <c r="F1345" s="23" t="str">
        <f t="shared" si="353"/>
        <v>Операции на молочной железе (кроме злокачественных новообразований)</v>
      </c>
      <c r="G1345" s="19">
        <v>200</v>
      </c>
      <c r="H1345" s="19">
        <v>50</v>
      </c>
      <c r="I1345" s="25">
        <f t="shared" si="350"/>
        <v>250</v>
      </c>
      <c r="J1345" s="23">
        <f t="shared" si="354"/>
        <v>1.19</v>
      </c>
      <c r="K1345" s="149">
        <f t="shared" si="355"/>
        <v>1</v>
      </c>
      <c r="L1345" s="93">
        <f t="shared" si="356"/>
        <v>21311.71</v>
      </c>
      <c r="M1345" s="93">
        <f t="shared" si="357"/>
        <v>4262342</v>
      </c>
      <c r="N1345" s="93">
        <f t="shared" si="358"/>
        <v>1065585.5</v>
      </c>
      <c r="O1345" s="93">
        <f t="shared" si="359"/>
        <v>5327927.5</v>
      </c>
      <c r="P1345" s="23" t="str">
        <f t="shared" si="360"/>
        <v>Хирургия</v>
      </c>
      <c r="Q1345" s="23">
        <f t="shared" si="361"/>
        <v>0.9</v>
      </c>
      <c r="R1345" s="63" t="s">
        <v>221</v>
      </c>
      <c r="S1345" s="23">
        <f t="shared" si="362"/>
        <v>297.5</v>
      </c>
    </row>
    <row r="1346" spans="2:19" x14ac:dyDescent="0.25">
      <c r="B1346" s="85">
        <v>150003</v>
      </c>
      <c r="C1346" s="23" t="str">
        <f t="shared" si="351"/>
        <v>ГБУЗ "КБСП"</v>
      </c>
      <c r="D1346" s="23" t="str">
        <f t="shared" si="352"/>
        <v>КС</v>
      </c>
      <c r="E1346" s="87">
        <v>20171261</v>
      </c>
      <c r="F1346" s="23" t="str">
        <f t="shared" si="353"/>
        <v>Операции на желчном пузыре и желчевыводящих путях (уровень 1)</v>
      </c>
      <c r="G1346" s="19">
        <v>22</v>
      </c>
      <c r="H1346" s="19">
        <v>9</v>
      </c>
      <c r="I1346" s="25">
        <f t="shared" si="350"/>
        <v>31</v>
      </c>
      <c r="J1346" s="23">
        <f t="shared" si="354"/>
        <v>1.1499999999999999</v>
      </c>
      <c r="K1346" s="149">
        <f t="shared" si="355"/>
        <v>1.4</v>
      </c>
      <c r="L1346" s="93">
        <f t="shared" si="356"/>
        <v>28833.489999999998</v>
      </c>
      <c r="M1346" s="93">
        <f t="shared" si="357"/>
        <v>634336.77999999991</v>
      </c>
      <c r="N1346" s="93">
        <f t="shared" si="358"/>
        <v>259501.40999999997</v>
      </c>
      <c r="O1346" s="93">
        <f t="shared" si="359"/>
        <v>893838.19</v>
      </c>
      <c r="P1346" s="23" t="str">
        <f t="shared" si="360"/>
        <v>Хирургия (абдоминальная)</v>
      </c>
      <c r="Q1346" s="23">
        <f t="shared" si="361"/>
        <v>1.2</v>
      </c>
      <c r="R1346" s="63" t="s">
        <v>360</v>
      </c>
      <c r="S1346" s="23">
        <f t="shared" si="362"/>
        <v>35.65</v>
      </c>
    </row>
    <row r="1347" spans="2:19" ht="15.75" x14ac:dyDescent="0.25">
      <c r="B1347" s="85">
        <v>150019</v>
      </c>
      <c r="C1347" s="23" t="str">
        <f t="shared" si="351"/>
        <v>ГБУЗ "Дигорская ЦРБ"</v>
      </c>
      <c r="D1347" s="23" t="str">
        <f t="shared" si="352"/>
        <v>КС</v>
      </c>
      <c r="E1347" s="55">
        <v>20171261</v>
      </c>
      <c r="F1347" s="23" t="str">
        <f t="shared" si="353"/>
        <v>Операции на желчном пузыре и желчевыводящих путях (уровень 1)</v>
      </c>
      <c r="G1347" s="38">
        <v>11</v>
      </c>
      <c r="H1347" s="38"/>
      <c r="I1347" s="25">
        <f t="shared" si="350"/>
        <v>11</v>
      </c>
      <c r="J1347" s="23">
        <f t="shared" si="354"/>
        <v>1.1499999999999999</v>
      </c>
      <c r="K1347" s="149">
        <f t="shared" si="355"/>
        <v>0.875</v>
      </c>
      <c r="L1347" s="93">
        <f t="shared" si="356"/>
        <v>18020.931249999998</v>
      </c>
      <c r="M1347" s="93">
        <f t="shared" si="357"/>
        <v>198230.24374999997</v>
      </c>
      <c r="N1347" s="93">
        <f t="shared" si="358"/>
        <v>0</v>
      </c>
      <c r="O1347" s="93">
        <f t="shared" si="359"/>
        <v>198230.24374999997</v>
      </c>
      <c r="P1347" s="23" t="str">
        <f t="shared" si="360"/>
        <v>Хирургия (абдоминальная)</v>
      </c>
      <c r="Q1347" s="23">
        <f t="shared" si="361"/>
        <v>1.2</v>
      </c>
      <c r="R1347" s="63" t="s">
        <v>360</v>
      </c>
      <c r="S1347" s="23">
        <f t="shared" si="362"/>
        <v>12.649999999999999</v>
      </c>
    </row>
    <row r="1348" spans="2:19" x14ac:dyDescent="0.25">
      <c r="B1348" s="85">
        <v>150001</v>
      </c>
      <c r="C1348" s="23" t="str">
        <f t="shared" si="351"/>
        <v>ГБУЗ "РКБ"</v>
      </c>
      <c r="D1348" s="23" t="str">
        <f t="shared" si="352"/>
        <v>КС</v>
      </c>
      <c r="E1348" s="55">
        <v>20171261</v>
      </c>
      <c r="F1348" s="23" t="str">
        <f t="shared" si="353"/>
        <v>Операции на желчном пузыре и желчевыводящих путях (уровень 1)</v>
      </c>
      <c r="G1348" s="19">
        <v>16</v>
      </c>
      <c r="H1348" s="19">
        <v>4</v>
      </c>
      <c r="I1348" s="25">
        <f t="shared" si="350"/>
        <v>20</v>
      </c>
      <c r="J1348" s="23">
        <f t="shared" si="354"/>
        <v>1.1499999999999999</v>
      </c>
      <c r="K1348" s="149">
        <f t="shared" si="355"/>
        <v>1</v>
      </c>
      <c r="L1348" s="93">
        <f t="shared" si="356"/>
        <v>20595.349999999999</v>
      </c>
      <c r="M1348" s="93">
        <f t="shared" si="357"/>
        <v>329525.59999999998</v>
      </c>
      <c r="N1348" s="93">
        <f t="shared" si="358"/>
        <v>82381.399999999994</v>
      </c>
      <c r="O1348" s="93">
        <f t="shared" si="359"/>
        <v>411907</v>
      </c>
      <c r="P1348" s="23" t="str">
        <f t="shared" si="360"/>
        <v>Хирургия (абдоминальная)</v>
      </c>
      <c r="Q1348" s="23">
        <f t="shared" si="361"/>
        <v>1.2</v>
      </c>
      <c r="R1348" s="63" t="s">
        <v>360</v>
      </c>
      <c r="S1348" s="23">
        <f t="shared" si="362"/>
        <v>23</v>
      </c>
    </row>
    <row r="1349" spans="2:19" ht="30" x14ac:dyDescent="0.25">
      <c r="B1349" s="85">
        <v>150015</v>
      </c>
      <c r="C1349" s="23" t="str">
        <f t="shared" si="351"/>
        <v>ФГБОУ ВО  СОГМА МЗ</v>
      </c>
      <c r="D1349" s="23" t="str">
        <f t="shared" si="352"/>
        <v>КС</v>
      </c>
      <c r="E1349" s="41">
        <v>20171261</v>
      </c>
      <c r="F1349" s="23" t="str">
        <f t="shared" si="353"/>
        <v>Операции на желчном пузыре и желчевыводящих путях (уровень 1)</v>
      </c>
      <c r="G1349" s="39">
        <v>4</v>
      </c>
      <c r="H1349" s="39">
        <v>1</v>
      </c>
      <c r="I1349" s="25">
        <f t="shared" si="350"/>
        <v>5</v>
      </c>
      <c r="J1349" s="23">
        <f t="shared" si="354"/>
        <v>1.1499999999999999</v>
      </c>
      <c r="K1349" s="149">
        <f t="shared" si="355"/>
        <v>1.4</v>
      </c>
      <c r="L1349" s="93">
        <f t="shared" si="356"/>
        <v>28833.489999999998</v>
      </c>
      <c r="M1349" s="93">
        <f t="shared" si="357"/>
        <v>115333.95999999999</v>
      </c>
      <c r="N1349" s="93">
        <f t="shared" si="358"/>
        <v>28833.489999999998</v>
      </c>
      <c r="O1349" s="93">
        <f t="shared" si="359"/>
        <v>144167.44999999998</v>
      </c>
      <c r="P1349" s="23" t="str">
        <f t="shared" si="360"/>
        <v>Хирургия (абдоминальная)</v>
      </c>
      <c r="Q1349" s="23">
        <f t="shared" si="361"/>
        <v>1.2</v>
      </c>
      <c r="R1349" s="114" t="s">
        <v>532</v>
      </c>
      <c r="S1349" s="23">
        <f t="shared" si="362"/>
        <v>5.75</v>
      </c>
    </row>
    <row r="1350" spans="2:19" x14ac:dyDescent="0.25">
      <c r="B1350" s="85">
        <v>150012</v>
      </c>
      <c r="C1350" s="23" t="str">
        <f t="shared" si="351"/>
        <v>ГБУЗ "Кировская ЦРБ"</v>
      </c>
      <c r="D1350" s="23" t="str">
        <f t="shared" si="352"/>
        <v>КС</v>
      </c>
      <c r="E1350" s="55">
        <v>20171261</v>
      </c>
      <c r="F1350" s="23" t="str">
        <f t="shared" si="353"/>
        <v>Операции на желчном пузыре и желчевыводящих путях (уровень 1)</v>
      </c>
      <c r="G1350" s="19">
        <v>10</v>
      </c>
      <c r="H1350" s="19"/>
      <c r="I1350" s="25">
        <f t="shared" si="350"/>
        <v>10</v>
      </c>
      <c r="J1350" s="23">
        <f t="shared" si="354"/>
        <v>1.1499999999999999</v>
      </c>
      <c r="K1350" s="149">
        <f t="shared" si="355"/>
        <v>0.875</v>
      </c>
      <c r="L1350" s="93">
        <f t="shared" si="356"/>
        <v>18020.931249999998</v>
      </c>
      <c r="M1350" s="93">
        <f t="shared" si="357"/>
        <v>180209.31249999997</v>
      </c>
      <c r="N1350" s="93">
        <f t="shared" si="358"/>
        <v>0</v>
      </c>
      <c r="O1350" s="93">
        <f t="shared" si="359"/>
        <v>180209.31249999997</v>
      </c>
      <c r="P1350" s="23" t="str">
        <f t="shared" si="360"/>
        <v>Хирургия (абдоминальная)</v>
      </c>
      <c r="Q1350" s="23">
        <f t="shared" si="361"/>
        <v>1.2</v>
      </c>
      <c r="R1350" s="63" t="s">
        <v>360</v>
      </c>
      <c r="S1350" s="23">
        <f t="shared" si="362"/>
        <v>11.5</v>
      </c>
    </row>
    <row r="1351" spans="2:19" ht="18.75" x14ac:dyDescent="0.3">
      <c r="B1351" s="85">
        <v>150002</v>
      </c>
      <c r="C1351" s="23" t="str">
        <f t="shared" si="351"/>
        <v>ГБУЗ "РДКБ"</v>
      </c>
      <c r="D1351" s="23" t="str">
        <f t="shared" si="352"/>
        <v>КС</v>
      </c>
      <c r="E1351" s="55">
        <v>20171261</v>
      </c>
      <c r="F1351" s="23" t="str">
        <f t="shared" si="353"/>
        <v>Операции на желчном пузыре и желчевыводящих путях (уровень 1)</v>
      </c>
      <c r="G1351" s="45">
        <v>10</v>
      </c>
      <c r="H1351" s="45">
        <v>5</v>
      </c>
      <c r="I1351" s="25">
        <f t="shared" si="350"/>
        <v>15</v>
      </c>
      <c r="J1351" s="23">
        <f t="shared" si="354"/>
        <v>1.1499999999999999</v>
      </c>
      <c r="K1351" s="149">
        <f t="shared" si="355"/>
        <v>1</v>
      </c>
      <c r="L1351" s="93">
        <f t="shared" si="356"/>
        <v>20595.349999999999</v>
      </c>
      <c r="M1351" s="93">
        <f t="shared" si="357"/>
        <v>205953.5</v>
      </c>
      <c r="N1351" s="93">
        <f t="shared" si="358"/>
        <v>102976.75</v>
      </c>
      <c r="O1351" s="93">
        <f t="shared" si="359"/>
        <v>308930.25</v>
      </c>
      <c r="P1351" s="23" t="str">
        <f t="shared" si="360"/>
        <v>Хирургия (абдоминальная)</v>
      </c>
      <c r="Q1351" s="23">
        <f t="shared" si="361"/>
        <v>1.2</v>
      </c>
      <c r="R1351" s="63" t="s">
        <v>140</v>
      </c>
      <c r="S1351" s="23">
        <f t="shared" si="362"/>
        <v>17.25</v>
      </c>
    </row>
    <row r="1352" spans="2:19" x14ac:dyDescent="0.25">
      <c r="B1352" s="85">
        <v>150072</v>
      </c>
      <c r="C1352" s="23" t="str">
        <f t="shared" si="351"/>
        <v>ФГБУ "СКММ центр МЗ РФ" (Беслан)</v>
      </c>
      <c r="D1352" s="23" t="str">
        <f t="shared" si="352"/>
        <v>КС</v>
      </c>
      <c r="E1352" s="60">
        <v>20171261</v>
      </c>
      <c r="F1352" s="23" t="str">
        <f t="shared" si="353"/>
        <v>Операции на желчном пузыре и желчевыводящих путях (уровень 1)</v>
      </c>
      <c r="G1352" s="50">
        <v>3</v>
      </c>
      <c r="H1352" s="50">
        <v>2</v>
      </c>
      <c r="I1352" s="25">
        <f t="shared" si="350"/>
        <v>5</v>
      </c>
      <c r="J1352" s="23">
        <f t="shared" si="354"/>
        <v>1.1499999999999999</v>
      </c>
      <c r="K1352" s="149">
        <f t="shared" si="355"/>
        <v>1.4</v>
      </c>
      <c r="L1352" s="93">
        <f t="shared" si="356"/>
        <v>28833.489999999998</v>
      </c>
      <c r="M1352" s="93">
        <f t="shared" si="357"/>
        <v>86500.47</v>
      </c>
      <c r="N1352" s="93">
        <f t="shared" si="358"/>
        <v>57666.979999999996</v>
      </c>
      <c r="O1352" s="93">
        <f t="shared" si="359"/>
        <v>144167.45000000001</v>
      </c>
      <c r="P1352" s="23" t="str">
        <f t="shared" si="360"/>
        <v>Хирургия (абдоминальная)</v>
      </c>
      <c r="Q1352" s="23">
        <f t="shared" si="361"/>
        <v>1.2</v>
      </c>
      <c r="R1352" s="44" t="s">
        <v>532</v>
      </c>
      <c r="S1352" s="23">
        <f t="shared" si="362"/>
        <v>5.75</v>
      </c>
    </row>
    <row r="1353" spans="2:19" x14ac:dyDescent="0.25">
      <c r="B1353" s="14">
        <v>150007</v>
      </c>
      <c r="C1353" s="23" t="str">
        <f t="shared" si="351"/>
        <v>ГБУЗ "Алагирская ЦРБ"</v>
      </c>
      <c r="D1353" s="23" t="str">
        <f t="shared" si="352"/>
        <v>КС</v>
      </c>
      <c r="E1353" s="62">
        <v>20171261</v>
      </c>
      <c r="F1353" s="23" t="str">
        <f t="shared" si="353"/>
        <v>Операции на желчном пузыре и желчевыводящих путях (уровень 1)</v>
      </c>
      <c r="G1353" s="19">
        <v>16</v>
      </c>
      <c r="H1353" s="19">
        <v>2</v>
      </c>
      <c r="I1353" s="25">
        <f t="shared" si="350"/>
        <v>18</v>
      </c>
      <c r="J1353" s="23">
        <f t="shared" si="354"/>
        <v>1.1499999999999999</v>
      </c>
      <c r="K1353" s="149">
        <f t="shared" si="355"/>
        <v>0.875</v>
      </c>
      <c r="L1353" s="93">
        <f t="shared" si="356"/>
        <v>18020.931249999998</v>
      </c>
      <c r="M1353" s="93">
        <f t="shared" si="357"/>
        <v>288334.89999999997</v>
      </c>
      <c r="N1353" s="93">
        <f t="shared" si="358"/>
        <v>36041.862499999996</v>
      </c>
      <c r="O1353" s="93">
        <f t="shared" si="359"/>
        <v>324376.76249999995</v>
      </c>
      <c r="P1353" s="23" t="str">
        <f t="shared" si="360"/>
        <v>Хирургия (абдоминальная)</v>
      </c>
      <c r="Q1353" s="23">
        <f t="shared" si="361"/>
        <v>1.2</v>
      </c>
      <c r="R1353" s="63" t="s">
        <v>360</v>
      </c>
      <c r="S1353" s="23">
        <f t="shared" si="362"/>
        <v>20.7</v>
      </c>
    </row>
    <row r="1354" spans="2:19" x14ac:dyDescent="0.25">
      <c r="B1354" s="85">
        <v>150013</v>
      </c>
      <c r="C1354" s="23" t="str">
        <f t="shared" si="351"/>
        <v>НУЗ "Узловая больница на ст. Владикавказ ОАО "РЖД"</v>
      </c>
      <c r="D1354" s="23" t="str">
        <f t="shared" si="352"/>
        <v>КС</v>
      </c>
      <c r="E1354" s="55">
        <v>20171262</v>
      </c>
      <c r="F1354" s="23" t="str">
        <f t="shared" si="353"/>
        <v>Операции на желчном пузыре и желчевыводящих путях (уровень 2)</v>
      </c>
      <c r="G1354" s="19">
        <v>35</v>
      </c>
      <c r="H1354" s="19">
        <v>10</v>
      </c>
      <c r="I1354" s="25">
        <f t="shared" ref="I1354:I1414" si="363">G1354+H1354</f>
        <v>45</v>
      </c>
      <c r="J1354" s="23">
        <f t="shared" si="354"/>
        <v>1.43</v>
      </c>
      <c r="K1354" s="149">
        <f t="shared" si="355"/>
        <v>0.88</v>
      </c>
      <c r="L1354" s="93">
        <f t="shared" si="356"/>
        <v>22536.685600000001</v>
      </c>
      <c r="M1354" s="93">
        <f t="shared" si="357"/>
        <v>788783.99600000004</v>
      </c>
      <c r="N1354" s="93">
        <f t="shared" si="358"/>
        <v>225366.856</v>
      </c>
      <c r="O1354" s="93">
        <f t="shared" si="359"/>
        <v>1014150.8520000001</v>
      </c>
      <c r="P1354" s="23" t="str">
        <f t="shared" si="360"/>
        <v>Хирургия (абдоминальная)</v>
      </c>
      <c r="Q1354" s="23">
        <f t="shared" si="361"/>
        <v>1.2</v>
      </c>
      <c r="R1354" s="63" t="s">
        <v>360</v>
      </c>
      <c r="S1354" s="23">
        <f t="shared" si="362"/>
        <v>64.349999999999994</v>
      </c>
    </row>
    <row r="1355" spans="2:19" x14ac:dyDescent="0.25">
      <c r="B1355" s="85">
        <v>150113</v>
      </c>
      <c r="C1355" s="23" t="str">
        <f t="shared" si="351"/>
        <v>ФГКУ "412 ВГ" Минобороны России"</v>
      </c>
      <c r="D1355" s="23" t="str">
        <f t="shared" si="352"/>
        <v>КС</v>
      </c>
      <c r="E1355" s="55">
        <v>20171262</v>
      </c>
      <c r="F1355" s="23" t="str">
        <f t="shared" si="353"/>
        <v>Операции на желчном пузыре и желчевыводящих путях (уровень 2)</v>
      </c>
      <c r="G1355" s="19">
        <v>4</v>
      </c>
      <c r="H1355" s="19">
        <v>2</v>
      </c>
      <c r="I1355" s="25">
        <f t="shared" si="363"/>
        <v>6</v>
      </c>
      <c r="J1355" s="23">
        <f t="shared" si="354"/>
        <v>1.43</v>
      </c>
      <c r="K1355" s="149">
        <f t="shared" si="355"/>
        <v>0.7</v>
      </c>
      <c r="L1355" s="93">
        <f t="shared" si="356"/>
        <v>17926.909</v>
      </c>
      <c r="M1355" s="93">
        <f t="shared" si="357"/>
        <v>71707.635999999999</v>
      </c>
      <c r="N1355" s="93">
        <f t="shared" si="358"/>
        <v>35853.817999999999</v>
      </c>
      <c r="O1355" s="93">
        <f t="shared" si="359"/>
        <v>107561.454</v>
      </c>
      <c r="P1355" s="23" t="str">
        <f t="shared" si="360"/>
        <v>Хирургия (абдоминальная)</v>
      </c>
      <c r="Q1355" s="23">
        <f t="shared" si="361"/>
        <v>1.2</v>
      </c>
      <c r="R1355" s="63" t="s">
        <v>344</v>
      </c>
      <c r="S1355" s="23">
        <f t="shared" si="362"/>
        <v>8.58</v>
      </c>
    </row>
    <row r="1356" spans="2:19" x14ac:dyDescent="0.25">
      <c r="B1356" s="85">
        <v>150003</v>
      </c>
      <c r="C1356" s="23" t="str">
        <f t="shared" si="351"/>
        <v>ГБУЗ "КБСП"</v>
      </c>
      <c r="D1356" s="23" t="str">
        <f t="shared" si="352"/>
        <v>КС</v>
      </c>
      <c r="E1356" s="87">
        <v>20171262</v>
      </c>
      <c r="F1356" s="23" t="str">
        <f t="shared" si="353"/>
        <v>Операции на желчном пузыре и желчевыводящих путях (уровень 2)</v>
      </c>
      <c r="G1356" s="19">
        <v>202</v>
      </c>
      <c r="H1356" s="19">
        <v>86</v>
      </c>
      <c r="I1356" s="25">
        <f t="shared" si="363"/>
        <v>288</v>
      </c>
      <c r="J1356" s="23">
        <f t="shared" si="354"/>
        <v>1.43</v>
      </c>
      <c r="K1356" s="149">
        <f t="shared" si="355"/>
        <v>1.4</v>
      </c>
      <c r="L1356" s="93">
        <f t="shared" si="356"/>
        <v>35853.817999999999</v>
      </c>
      <c r="M1356" s="93">
        <f t="shared" si="357"/>
        <v>7242471.2359999996</v>
      </c>
      <c r="N1356" s="93">
        <f t="shared" si="358"/>
        <v>3083428.3479999998</v>
      </c>
      <c r="O1356" s="93">
        <f t="shared" si="359"/>
        <v>10325899.583999999</v>
      </c>
      <c r="P1356" s="23" t="str">
        <f t="shared" si="360"/>
        <v>Хирургия (абдоминальная)</v>
      </c>
      <c r="Q1356" s="23">
        <f t="shared" si="361"/>
        <v>1.2</v>
      </c>
      <c r="R1356" s="63" t="s">
        <v>360</v>
      </c>
      <c r="S1356" s="23">
        <f t="shared" si="362"/>
        <v>411.84</v>
      </c>
    </row>
    <row r="1357" spans="2:19" x14ac:dyDescent="0.25">
      <c r="B1357" s="85">
        <v>150001</v>
      </c>
      <c r="C1357" s="23" t="str">
        <f t="shared" si="351"/>
        <v>ГБУЗ "РКБ"</v>
      </c>
      <c r="D1357" s="23" t="str">
        <f t="shared" si="352"/>
        <v>КС</v>
      </c>
      <c r="E1357" s="55">
        <v>20171262</v>
      </c>
      <c r="F1357" s="23" t="str">
        <f t="shared" si="353"/>
        <v>Операции на желчном пузыре и желчевыводящих путях (уровень 2)</v>
      </c>
      <c r="G1357" s="19">
        <v>179</v>
      </c>
      <c r="H1357" s="19">
        <v>51</v>
      </c>
      <c r="I1357" s="25">
        <f t="shared" si="363"/>
        <v>230</v>
      </c>
      <c r="J1357" s="23">
        <f t="shared" si="354"/>
        <v>1.43</v>
      </c>
      <c r="K1357" s="149">
        <f t="shared" si="355"/>
        <v>1</v>
      </c>
      <c r="L1357" s="93">
        <f t="shared" si="356"/>
        <v>25609.87</v>
      </c>
      <c r="M1357" s="93">
        <f t="shared" si="357"/>
        <v>4584166.7299999995</v>
      </c>
      <c r="N1357" s="93">
        <f t="shared" si="358"/>
        <v>1306103.3699999999</v>
      </c>
      <c r="O1357" s="93">
        <f t="shared" si="359"/>
        <v>5890270.0999999996</v>
      </c>
      <c r="P1357" s="23" t="str">
        <f t="shared" si="360"/>
        <v>Хирургия (абдоминальная)</v>
      </c>
      <c r="Q1357" s="23">
        <f t="shared" si="361"/>
        <v>1.2</v>
      </c>
      <c r="R1357" s="63" t="s">
        <v>360</v>
      </c>
      <c r="S1357" s="23">
        <f t="shared" si="362"/>
        <v>328.9</v>
      </c>
    </row>
    <row r="1358" spans="2:19" ht="30" x14ac:dyDescent="0.25">
      <c r="B1358" s="85">
        <v>150015</v>
      </c>
      <c r="C1358" s="23" t="str">
        <f t="shared" si="351"/>
        <v>ФГБОУ ВО  СОГМА МЗ</v>
      </c>
      <c r="D1358" s="23" t="str">
        <f t="shared" si="352"/>
        <v>КС</v>
      </c>
      <c r="E1358" s="41">
        <v>20171262</v>
      </c>
      <c r="F1358" s="23" t="str">
        <f t="shared" si="353"/>
        <v>Операции на желчном пузыре и желчевыводящих путях (уровень 2)</v>
      </c>
      <c r="G1358" s="39">
        <v>121</v>
      </c>
      <c r="H1358" s="39">
        <v>25</v>
      </c>
      <c r="I1358" s="25">
        <f t="shared" si="363"/>
        <v>146</v>
      </c>
      <c r="J1358" s="23">
        <f t="shared" si="354"/>
        <v>1.43</v>
      </c>
      <c r="K1358" s="149">
        <f t="shared" si="355"/>
        <v>1.4</v>
      </c>
      <c r="L1358" s="93">
        <f t="shared" si="356"/>
        <v>35853.817999999999</v>
      </c>
      <c r="M1358" s="93">
        <f t="shared" si="357"/>
        <v>4338311.9780000001</v>
      </c>
      <c r="N1358" s="93">
        <f t="shared" si="358"/>
        <v>896345.45</v>
      </c>
      <c r="O1358" s="93">
        <f t="shared" si="359"/>
        <v>5234657.4280000003</v>
      </c>
      <c r="P1358" s="23" t="str">
        <f t="shared" si="360"/>
        <v>Хирургия (абдоминальная)</v>
      </c>
      <c r="Q1358" s="23">
        <f t="shared" si="361"/>
        <v>1.2</v>
      </c>
      <c r="R1358" s="114" t="s">
        <v>532</v>
      </c>
      <c r="S1358" s="23">
        <f t="shared" si="362"/>
        <v>208.78</v>
      </c>
    </row>
    <row r="1359" spans="2:19" x14ac:dyDescent="0.25">
      <c r="B1359" s="85">
        <v>150012</v>
      </c>
      <c r="C1359" s="23" t="str">
        <f t="shared" si="351"/>
        <v>ГБУЗ "Кировская ЦРБ"</v>
      </c>
      <c r="D1359" s="23" t="str">
        <f t="shared" si="352"/>
        <v>КС</v>
      </c>
      <c r="E1359" s="55">
        <v>20171262</v>
      </c>
      <c r="F1359" s="23" t="str">
        <f t="shared" si="353"/>
        <v>Операции на желчном пузыре и желчевыводящих путях (уровень 2)</v>
      </c>
      <c r="G1359" s="19">
        <v>20</v>
      </c>
      <c r="H1359" s="19"/>
      <c r="I1359" s="25">
        <f t="shared" si="363"/>
        <v>20</v>
      </c>
      <c r="J1359" s="23">
        <f t="shared" si="354"/>
        <v>1.43</v>
      </c>
      <c r="K1359" s="149">
        <f t="shared" si="355"/>
        <v>0.875</v>
      </c>
      <c r="L1359" s="93">
        <f t="shared" si="356"/>
        <v>22408.63625</v>
      </c>
      <c r="M1359" s="93">
        <f t="shared" si="357"/>
        <v>448172.72499999998</v>
      </c>
      <c r="N1359" s="93">
        <f t="shared" si="358"/>
        <v>0</v>
      </c>
      <c r="O1359" s="93">
        <f t="shared" si="359"/>
        <v>448172.72499999998</v>
      </c>
      <c r="P1359" s="23" t="str">
        <f t="shared" si="360"/>
        <v>Хирургия (абдоминальная)</v>
      </c>
      <c r="Q1359" s="23">
        <f t="shared" si="361"/>
        <v>1.2</v>
      </c>
      <c r="R1359" s="63" t="s">
        <v>360</v>
      </c>
      <c r="S1359" s="23">
        <f t="shared" si="362"/>
        <v>28.599999999999998</v>
      </c>
    </row>
    <row r="1360" spans="2:19" ht="18.75" x14ac:dyDescent="0.3">
      <c r="B1360" s="85">
        <v>150002</v>
      </c>
      <c r="C1360" s="23" t="str">
        <f t="shared" si="351"/>
        <v>ГБУЗ "РДКБ"</v>
      </c>
      <c r="D1360" s="23" t="str">
        <f t="shared" si="352"/>
        <v>КС</v>
      </c>
      <c r="E1360" s="55">
        <v>20171262</v>
      </c>
      <c r="F1360" s="23" t="str">
        <f t="shared" si="353"/>
        <v>Операции на желчном пузыре и желчевыводящих путях (уровень 2)</v>
      </c>
      <c r="G1360" s="45">
        <v>7</v>
      </c>
      <c r="H1360" s="45">
        <v>3</v>
      </c>
      <c r="I1360" s="25">
        <f t="shared" si="363"/>
        <v>10</v>
      </c>
      <c r="J1360" s="23">
        <f t="shared" si="354"/>
        <v>1.43</v>
      </c>
      <c r="K1360" s="149">
        <f t="shared" si="355"/>
        <v>1</v>
      </c>
      <c r="L1360" s="93">
        <f t="shared" si="356"/>
        <v>25609.87</v>
      </c>
      <c r="M1360" s="93">
        <f t="shared" si="357"/>
        <v>179269.09</v>
      </c>
      <c r="N1360" s="93">
        <f t="shared" si="358"/>
        <v>76829.61</v>
      </c>
      <c r="O1360" s="93">
        <f t="shared" si="359"/>
        <v>256098.7</v>
      </c>
      <c r="P1360" s="23" t="str">
        <f t="shared" si="360"/>
        <v>Хирургия (абдоминальная)</v>
      </c>
      <c r="Q1360" s="23">
        <f t="shared" si="361"/>
        <v>1.2</v>
      </c>
      <c r="R1360" s="63" t="s">
        <v>140</v>
      </c>
      <c r="S1360" s="23">
        <f t="shared" si="362"/>
        <v>14.299999999999999</v>
      </c>
    </row>
    <row r="1361" spans="2:19" x14ac:dyDescent="0.25">
      <c r="B1361" s="85">
        <v>150072</v>
      </c>
      <c r="C1361" s="23" t="str">
        <f t="shared" si="351"/>
        <v>ФГБУ "СКММ центр МЗ РФ" (Беслан)</v>
      </c>
      <c r="D1361" s="23" t="str">
        <f t="shared" si="352"/>
        <v>КС</v>
      </c>
      <c r="E1361" s="60">
        <v>20171262</v>
      </c>
      <c r="F1361" s="23" t="str">
        <f t="shared" si="353"/>
        <v>Операции на желчном пузыре и желчевыводящих путях (уровень 2)</v>
      </c>
      <c r="G1361" s="50">
        <v>50</v>
      </c>
      <c r="H1361" s="50">
        <v>25</v>
      </c>
      <c r="I1361" s="25">
        <f t="shared" si="363"/>
        <v>75</v>
      </c>
      <c r="J1361" s="23">
        <f t="shared" si="354"/>
        <v>1.43</v>
      </c>
      <c r="K1361" s="149">
        <f t="shared" si="355"/>
        <v>1.4</v>
      </c>
      <c r="L1361" s="93">
        <f t="shared" si="356"/>
        <v>35853.817999999999</v>
      </c>
      <c r="M1361" s="93">
        <f t="shared" si="357"/>
        <v>1792690.9</v>
      </c>
      <c r="N1361" s="93">
        <f t="shared" si="358"/>
        <v>896345.45</v>
      </c>
      <c r="O1361" s="93">
        <f t="shared" si="359"/>
        <v>2689036.3499999996</v>
      </c>
      <c r="P1361" s="23" t="str">
        <f t="shared" si="360"/>
        <v>Хирургия (абдоминальная)</v>
      </c>
      <c r="Q1361" s="23">
        <f t="shared" si="361"/>
        <v>1.2</v>
      </c>
      <c r="R1361" s="44" t="s">
        <v>532</v>
      </c>
      <c r="S1361" s="23">
        <f t="shared" si="362"/>
        <v>107.25</v>
      </c>
    </row>
    <row r="1362" spans="2:19" x14ac:dyDescent="0.25">
      <c r="B1362" s="14">
        <v>150014</v>
      </c>
      <c r="C1362" s="23" t="str">
        <f t="shared" si="351"/>
        <v>ГБУЗ "Правобережная ЦРКБ"</v>
      </c>
      <c r="D1362" s="23" t="str">
        <f t="shared" si="352"/>
        <v>КС</v>
      </c>
      <c r="E1362" s="62">
        <v>20171262</v>
      </c>
      <c r="F1362" s="23" t="str">
        <f t="shared" si="353"/>
        <v>Операции на желчном пузыре и желчевыводящих путях (уровень 2)</v>
      </c>
      <c r="G1362" s="19">
        <v>38</v>
      </c>
      <c r="H1362" s="19">
        <v>2</v>
      </c>
      <c r="I1362" s="25">
        <f t="shared" si="363"/>
        <v>40</v>
      </c>
      <c r="J1362" s="23">
        <f t="shared" si="354"/>
        <v>1.43</v>
      </c>
      <c r="K1362" s="149">
        <f t="shared" si="355"/>
        <v>0.95099999999999996</v>
      </c>
      <c r="L1362" s="93">
        <f t="shared" si="356"/>
        <v>24354.986369999999</v>
      </c>
      <c r="M1362" s="93">
        <f t="shared" si="357"/>
        <v>925489.48205999995</v>
      </c>
      <c r="N1362" s="93">
        <f t="shared" si="358"/>
        <v>48709.972739999997</v>
      </c>
      <c r="O1362" s="93">
        <f t="shared" si="359"/>
        <v>974199.45479999995</v>
      </c>
      <c r="P1362" s="23" t="str">
        <f t="shared" si="360"/>
        <v>Хирургия (абдоминальная)</v>
      </c>
      <c r="Q1362" s="23">
        <f t="shared" si="361"/>
        <v>1.2</v>
      </c>
      <c r="R1362" s="63" t="s">
        <v>360</v>
      </c>
      <c r="S1362" s="23">
        <f t="shared" si="362"/>
        <v>57.199999999999996</v>
      </c>
    </row>
    <row r="1363" spans="2:19" x14ac:dyDescent="0.25">
      <c r="B1363" s="85">
        <v>150013</v>
      </c>
      <c r="C1363" s="23" t="str">
        <f t="shared" si="351"/>
        <v>НУЗ "Узловая больница на ст. Владикавказ ОАО "РЖД"</v>
      </c>
      <c r="D1363" s="23" t="str">
        <f t="shared" si="352"/>
        <v>КС</v>
      </c>
      <c r="E1363" s="55">
        <v>20171263</v>
      </c>
      <c r="F1363" s="23" t="str">
        <f t="shared" si="353"/>
        <v>Операции на желчном пузыре и желчевыводящих путях (уровень 3)</v>
      </c>
      <c r="G1363" s="19">
        <v>10</v>
      </c>
      <c r="H1363" s="19">
        <v>4</v>
      </c>
      <c r="I1363" s="25">
        <f t="shared" si="363"/>
        <v>14</v>
      </c>
      <c r="J1363" s="23">
        <f t="shared" si="354"/>
        <v>3</v>
      </c>
      <c r="K1363" s="149">
        <f t="shared" si="355"/>
        <v>0.88</v>
      </c>
      <c r="L1363" s="93">
        <f t="shared" si="356"/>
        <v>47279.76</v>
      </c>
      <c r="M1363" s="93">
        <f t="shared" si="357"/>
        <v>472797.60000000003</v>
      </c>
      <c r="N1363" s="93">
        <f t="shared" si="358"/>
        <v>189119.04</v>
      </c>
      <c r="O1363" s="93">
        <f t="shared" si="359"/>
        <v>661916.64</v>
      </c>
      <c r="P1363" s="23" t="str">
        <f t="shared" si="360"/>
        <v>Хирургия (абдоминальная)</v>
      </c>
      <c r="Q1363" s="23">
        <f t="shared" si="361"/>
        <v>1.2</v>
      </c>
      <c r="R1363" s="63" t="s">
        <v>360</v>
      </c>
      <c r="S1363" s="23">
        <f t="shared" si="362"/>
        <v>42</v>
      </c>
    </row>
    <row r="1364" spans="2:19" x14ac:dyDescent="0.25">
      <c r="B1364" s="85">
        <v>150003</v>
      </c>
      <c r="C1364" s="23" t="str">
        <f t="shared" si="351"/>
        <v>ГБУЗ "КБСП"</v>
      </c>
      <c r="D1364" s="23" t="str">
        <f t="shared" si="352"/>
        <v>КС</v>
      </c>
      <c r="E1364" s="87">
        <v>20171263</v>
      </c>
      <c r="F1364" s="23" t="str">
        <f t="shared" si="353"/>
        <v>Операции на желчном пузыре и желчевыводящих путях (уровень 3)</v>
      </c>
      <c r="G1364" s="19">
        <v>5</v>
      </c>
      <c r="H1364" s="19">
        <v>2</v>
      </c>
      <c r="I1364" s="25">
        <f t="shared" si="363"/>
        <v>7</v>
      </c>
      <c r="J1364" s="23">
        <f t="shared" si="354"/>
        <v>3</v>
      </c>
      <c r="K1364" s="149">
        <f t="shared" si="355"/>
        <v>1.4</v>
      </c>
      <c r="L1364" s="93">
        <f t="shared" si="356"/>
        <v>75217.799999999988</v>
      </c>
      <c r="M1364" s="93">
        <f t="shared" si="357"/>
        <v>376088.99999999994</v>
      </c>
      <c r="N1364" s="93">
        <f t="shared" si="358"/>
        <v>150435.59999999998</v>
      </c>
      <c r="O1364" s="93">
        <f t="shared" si="359"/>
        <v>526524.59999999986</v>
      </c>
      <c r="P1364" s="23" t="str">
        <f t="shared" si="360"/>
        <v>Хирургия (абдоминальная)</v>
      </c>
      <c r="Q1364" s="23">
        <f t="shared" si="361"/>
        <v>1.2</v>
      </c>
      <c r="R1364" s="63" t="s">
        <v>360</v>
      </c>
      <c r="S1364" s="23">
        <f t="shared" si="362"/>
        <v>21</v>
      </c>
    </row>
    <row r="1365" spans="2:19" x14ac:dyDescent="0.25">
      <c r="B1365" s="85">
        <v>150001</v>
      </c>
      <c r="C1365" s="23" t="str">
        <f t="shared" si="351"/>
        <v>ГБУЗ "РКБ"</v>
      </c>
      <c r="D1365" s="23" t="str">
        <f t="shared" si="352"/>
        <v>КС</v>
      </c>
      <c r="E1365" s="55">
        <v>20171263</v>
      </c>
      <c r="F1365" s="23" t="str">
        <f t="shared" si="353"/>
        <v>Операции на желчном пузыре и желчевыводящих путях (уровень 3)</v>
      </c>
      <c r="G1365" s="19">
        <v>16</v>
      </c>
      <c r="H1365" s="19">
        <v>4</v>
      </c>
      <c r="I1365" s="25">
        <f t="shared" si="363"/>
        <v>20</v>
      </c>
      <c r="J1365" s="23">
        <f t="shared" si="354"/>
        <v>3</v>
      </c>
      <c r="K1365" s="149">
        <f t="shared" si="355"/>
        <v>1</v>
      </c>
      <c r="L1365" s="93">
        <f t="shared" si="356"/>
        <v>53727</v>
      </c>
      <c r="M1365" s="93">
        <f t="shared" si="357"/>
        <v>859632</v>
      </c>
      <c r="N1365" s="93">
        <f t="shared" si="358"/>
        <v>214908</v>
      </c>
      <c r="O1365" s="93">
        <f t="shared" si="359"/>
        <v>1074540</v>
      </c>
      <c r="P1365" s="23" t="str">
        <f t="shared" si="360"/>
        <v>Хирургия (абдоминальная)</v>
      </c>
      <c r="Q1365" s="23">
        <f t="shared" si="361"/>
        <v>1.2</v>
      </c>
      <c r="R1365" s="63" t="s">
        <v>360</v>
      </c>
      <c r="S1365" s="23">
        <f t="shared" si="362"/>
        <v>60</v>
      </c>
    </row>
    <row r="1366" spans="2:19" ht="30" x14ac:dyDescent="0.25">
      <c r="B1366" s="85">
        <v>150015</v>
      </c>
      <c r="C1366" s="23" t="str">
        <f t="shared" si="351"/>
        <v>ФГБОУ ВО  СОГМА МЗ</v>
      </c>
      <c r="D1366" s="23" t="str">
        <f t="shared" si="352"/>
        <v>КС</v>
      </c>
      <c r="E1366" s="41">
        <v>20171263</v>
      </c>
      <c r="F1366" s="23" t="str">
        <f t="shared" si="353"/>
        <v>Операции на желчном пузыре и желчевыводящих путях (уровень 3)</v>
      </c>
      <c r="G1366" s="39">
        <v>22</v>
      </c>
      <c r="H1366" s="39">
        <v>5</v>
      </c>
      <c r="I1366" s="25">
        <f t="shared" si="363"/>
        <v>27</v>
      </c>
      <c r="J1366" s="23">
        <f t="shared" si="354"/>
        <v>3</v>
      </c>
      <c r="K1366" s="149">
        <f t="shared" si="355"/>
        <v>1.4</v>
      </c>
      <c r="L1366" s="93">
        <f t="shared" si="356"/>
        <v>75217.799999999988</v>
      </c>
      <c r="M1366" s="93">
        <f t="shared" si="357"/>
        <v>1654791.5999999996</v>
      </c>
      <c r="N1366" s="93">
        <f t="shared" si="358"/>
        <v>376088.99999999994</v>
      </c>
      <c r="O1366" s="93">
        <f t="shared" si="359"/>
        <v>2030880.5999999996</v>
      </c>
      <c r="P1366" s="23" t="str">
        <f t="shared" si="360"/>
        <v>Хирургия (абдоминальная)</v>
      </c>
      <c r="Q1366" s="23">
        <f t="shared" si="361"/>
        <v>1.2</v>
      </c>
      <c r="R1366" s="114" t="s">
        <v>532</v>
      </c>
      <c r="S1366" s="23">
        <f t="shared" si="362"/>
        <v>81</v>
      </c>
    </row>
    <row r="1367" spans="2:19" x14ac:dyDescent="0.25">
      <c r="B1367" s="85">
        <v>150072</v>
      </c>
      <c r="C1367" s="23" t="str">
        <f t="shared" si="351"/>
        <v>ФГБУ "СКММ центр МЗ РФ" (Беслан)</v>
      </c>
      <c r="D1367" s="23" t="str">
        <f t="shared" si="352"/>
        <v>КС</v>
      </c>
      <c r="E1367" s="60">
        <v>20171263</v>
      </c>
      <c r="F1367" s="23" t="str">
        <f t="shared" si="353"/>
        <v>Операции на желчном пузыре и желчевыводящих путях (уровень 3)</v>
      </c>
      <c r="G1367" s="50">
        <v>6</v>
      </c>
      <c r="H1367" s="50">
        <v>2</v>
      </c>
      <c r="I1367" s="25">
        <f t="shared" si="363"/>
        <v>8</v>
      </c>
      <c r="J1367" s="23">
        <f t="shared" si="354"/>
        <v>3</v>
      </c>
      <c r="K1367" s="149">
        <f t="shared" si="355"/>
        <v>1.4</v>
      </c>
      <c r="L1367" s="93">
        <f t="shared" si="356"/>
        <v>75217.799999999988</v>
      </c>
      <c r="M1367" s="93">
        <f t="shared" si="357"/>
        <v>451306.79999999993</v>
      </c>
      <c r="N1367" s="93">
        <f t="shared" si="358"/>
        <v>150435.59999999998</v>
      </c>
      <c r="O1367" s="93">
        <f t="shared" si="359"/>
        <v>601742.39999999991</v>
      </c>
      <c r="P1367" s="23" t="str">
        <f t="shared" si="360"/>
        <v>Хирургия (абдоминальная)</v>
      </c>
      <c r="Q1367" s="23">
        <f t="shared" si="361"/>
        <v>1.2</v>
      </c>
      <c r="R1367" s="44" t="s">
        <v>532</v>
      </c>
      <c r="S1367" s="23">
        <f t="shared" si="362"/>
        <v>24</v>
      </c>
    </row>
    <row r="1368" spans="2:19" x14ac:dyDescent="0.25">
      <c r="B1368" s="85">
        <v>150001</v>
      </c>
      <c r="C1368" s="23" t="str">
        <f t="shared" si="351"/>
        <v>ГБУЗ "РКБ"</v>
      </c>
      <c r="D1368" s="23" t="str">
        <f t="shared" si="352"/>
        <v>КС</v>
      </c>
      <c r="E1368" s="55">
        <v>20171264</v>
      </c>
      <c r="F1368" s="23" t="str">
        <f t="shared" si="353"/>
        <v>Операции на желчном пузыре и желчевыводящих путях (уровень 4)</v>
      </c>
      <c r="G1368" s="19">
        <v>20</v>
      </c>
      <c r="H1368" s="19">
        <v>5</v>
      </c>
      <c r="I1368" s="25">
        <f t="shared" si="363"/>
        <v>25</v>
      </c>
      <c r="J1368" s="23">
        <f t="shared" si="354"/>
        <v>4.3</v>
      </c>
      <c r="K1368" s="149">
        <f t="shared" si="355"/>
        <v>1</v>
      </c>
      <c r="L1368" s="93">
        <f t="shared" si="356"/>
        <v>77008.7</v>
      </c>
      <c r="M1368" s="93">
        <f t="shared" si="357"/>
        <v>1540174</v>
      </c>
      <c r="N1368" s="93">
        <f t="shared" si="358"/>
        <v>385043.5</v>
      </c>
      <c r="O1368" s="93">
        <f t="shared" si="359"/>
        <v>1925217.5</v>
      </c>
      <c r="P1368" s="23" t="str">
        <f t="shared" si="360"/>
        <v>Хирургия (абдоминальная)</v>
      </c>
      <c r="Q1368" s="23">
        <f t="shared" si="361"/>
        <v>1.2</v>
      </c>
      <c r="R1368" s="63" t="s">
        <v>360</v>
      </c>
      <c r="S1368" s="23">
        <f t="shared" si="362"/>
        <v>107.5</v>
      </c>
    </row>
    <row r="1369" spans="2:19" ht="30" x14ac:dyDescent="0.25">
      <c r="B1369" s="85">
        <v>150015</v>
      </c>
      <c r="C1369" s="23" t="str">
        <f t="shared" si="351"/>
        <v>ФГБОУ ВО  СОГМА МЗ</v>
      </c>
      <c r="D1369" s="23" t="str">
        <f t="shared" si="352"/>
        <v>КС</v>
      </c>
      <c r="E1369" s="41">
        <v>20171264</v>
      </c>
      <c r="F1369" s="23" t="str">
        <f t="shared" si="353"/>
        <v>Операции на желчном пузыре и желчевыводящих путях (уровень 4)</v>
      </c>
      <c r="G1369" s="39">
        <v>2</v>
      </c>
      <c r="H1369" s="39">
        <v>1</v>
      </c>
      <c r="I1369" s="25">
        <f t="shared" si="363"/>
        <v>3</v>
      </c>
      <c r="J1369" s="23">
        <f t="shared" si="354"/>
        <v>4.3</v>
      </c>
      <c r="K1369" s="149">
        <f t="shared" si="355"/>
        <v>1.4</v>
      </c>
      <c r="L1369" s="93">
        <f t="shared" si="356"/>
        <v>107812.18</v>
      </c>
      <c r="M1369" s="93">
        <f t="shared" si="357"/>
        <v>215624.36</v>
      </c>
      <c r="N1369" s="93">
        <f t="shared" si="358"/>
        <v>107812.18</v>
      </c>
      <c r="O1369" s="93">
        <f t="shared" si="359"/>
        <v>323436.53999999998</v>
      </c>
      <c r="P1369" s="23" t="str">
        <f t="shared" si="360"/>
        <v>Хирургия (абдоминальная)</v>
      </c>
      <c r="Q1369" s="23">
        <f t="shared" si="361"/>
        <v>1.2</v>
      </c>
      <c r="R1369" s="114" t="s">
        <v>532</v>
      </c>
      <c r="S1369" s="23">
        <f t="shared" si="362"/>
        <v>12.899999999999999</v>
      </c>
    </row>
    <row r="1370" spans="2:19" x14ac:dyDescent="0.25">
      <c r="B1370" s="85">
        <v>150072</v>
      </c>
      <c r="C1370" s="23" t="str">
        <f t="shared" si="351"/>
        <v>ФГБУ "СКММ центр МЗ РФ" (Беслан)</v>
      </c>
      <c r="D1370" s="23" t="str">
        <f t="shared" si="352"/>
        <v>КС</v>
      </c>
      <c r="E1370" s="60">
        <v>20171264</v>
      </c>
      <c r="F1370" s="23" t="str">
        <f t="shared" si="353"/>
        <v>Операции на желчном пузыре и желчевыводящих путях (уровень 4)</v>
      </c>
      <c r="G1370" s="50">
        <v>3</v>
      </c>
      <c r="H1370" s="50">
        <v>2</v>
      </c>
      <c r="I1370" s="25">
        <f t="shared" si="363"/>
        <v>5</v>
      </c>
      <c r="J1370" s="23">
        <f t="shared" si="354"/>
        <v>4.3</v>
      </c>
      <c r="K1370" s="149">
        <f t="shared" si="355"/>
        <v>1.4</v>
      </c>
      <c r="L1370" s="93">
        <f t="shared" si="356"/>
        <v>107812.18</v>
      </c>
      <c r="M1370" s="93">
        <f t="shared" si="357"/>
        <v>323436.53999999998</v>
      </c>
      <c r="N1370" s="93">
        <f t="shared" si="358"/>
        <v>215624.36</v>
      </c>
      <c r="O1370" s="93">
        <f t="shared" si="359"/>
        <v>539060.89999999991</v>
      </c>
      <c r="P1370" s="23" t="str">
        <f t="shared" si="360"/>
        <v>Хирургия (абдоминальная)</v>
      </c>
      <c r="Q1370" s="23">
        <f t="shared" si="361"/>
        <v>1.2</v>
      </c>
      <c r="R1370" s="44" t="s">
        <v>532</v>
      </c>
      <c r="S1370" s="23">
        <f t="shared" si="362"/>
        <v>21.5</v>
      </c>
    </row>
    <row r="1371" spans="2:19" x14ac:dyDescent="0.25">
      <c r="B1371" s="85">
        <v>150003</v>
      </c>
      <c r="C1371" s="23" t="str">
        <f t="shared" si="351"/>
        <v>ГБУЗ "КБСП"</v>
      </c>
      <c r="D1371" s="23" t="str">
        <f t="shared" si="352"/>
        <v>КС</v>
      </c>
      <c r="E1371" s="87">
        <v>20171265</v>
      </c>
      <c r="F1371" s="23" t="str">
        <f t="shared" si="353"/>
        <v>Операции на печени и поджелудочной железе (уровень 1)</v>
      </c>
      <c r="G1371" s="19">
        <v>6</v>
      </c>
      <c r="H1371" s="19">
        <v>3</v>
      </c>
      <c r="I1371" s="25">
        <f t="shared" si="363"/>
        <v>9</v>
      </c>
      <c r="J1371" s="23">
        <f t="shared" si="354"/>
        <v>2.42</v>
      </c>
      <c r="K1371" s="149">
        <f t="shared" si="355"/>
        <v>1.4</v>
      </c>
      <c r="L1371" s="93">
        <f t="shared" si="356"/>
        <v>60675.691999999995</v>
      </c>
      <c r="M1371" s="93">
        <f t="shared" si="357"/>
        <v>364054.152</v>
      </c>
      <c r="N1371" s="93">
        <f t="shared" si="358"/>
        <v>182027.076</v>
      </c>
      <c r="O1371" s="93">
        <f t="shared" si="359"/>
        <v>546081.228</v>
      </c>
      <c r="P1371" s="23" t="str">
        <f t="shared" si="360"/>
        <v>Хирургия (абдоминальная)</v>
      </c>
      <c r="Q1371" s="23">
        <f t="shared" si="361"/>
        <v>1.2</v>
      </c>
      <c r="R1371" s="63" t="s">
        <v>360</v>
      </c>
      <c r="S1371" s="23">
        <f t="shared" si="362"/>
        <v>21.78</v>
      </c>
    </row>
    <row r="1372" spans="2:19" x14ac:dyDescent="0.25">
      <c r="B1372" s="85">
        <v>150001</v>
      </c>
      <c r="C1372" s="23" t="str">
        <f t="shared" si="351"/>
        <v>ГБУЗ "РКБ"</v>
      </c>
      <c r="D1372" s="23" t="str">
        <f t="shared" si="352"/>
        <v>КС</v>
      </c>
      <c r="E1372" s="55">
        <v>20171265</v>
      </c>
      <c r="F1372" s="23" t="str">
        <f t="shared" si="353"/>
        <v>Операции на печени и поджелудочной железе (уровень 1)</v>
      </c>
      <c r="G1372" s="19">
        <v>4</v>
      </c>
      <c r="H1372" s="19">
        <v>1</v>
      </c>
      <c r="I1372" s="25">
        <f t="shared" si="363"/>
        <v>5</v>
      </c>
      <c r="J1372" s="23">
        <f t="shared" si="354"/>
        <v>2.42</v>
      </c>
      <c r="K1372" s="149">
        <f t="shared" si="355"/>
        <v>1</v>
      </c>
      <c r="L1372" s="93">
        <f t="shared" si="356"/>
        <v>43339.78</v>
      </c>
      <c r="M1372" s="93">
        <f t="shared" si="357"/>
        <v>173359.12</v>
      </c>
      <c r="N1372" s="93">
        <f t="shared" si="358"/>
        <v>43339.78</v>
      </c>
      <c r="O1372" s="93">
        <f t="shared" si="359"/>
        <v>216698.9</v>
      </c>
      <c r="P1372" s="23" t="str">
        <f t="shared" si="360"/>
        <v>Хирургия (абдоминальная)</v>
      </c>
      <c r="Q1372" s="23">
        <f t="shared" si="361"/>
        <v>1.2</v>
      </c>
      <c r="R1372" s="63" t="s">
        <v>360</v>
      </c>
      <c r="S1372" s="23">
        <f t="shared" si="362"/>
        <v>12.1</v>
      </c>
    </row>
    <row r="1373" spans="2:19" ht="30" x14ac:dyDescent="0.25">
      <c r="B1373" s="85">
        <v>150015</v>
      </c>
      <c r="C1373" s="23" t="str">
        <f t="shared" si="351"/>
        <v>ФГБОУ ВО  СОГМА МЗ</v>
      </c>
      <c r="D1373" s="23" t="str">
        <f t="shared" si="352"/>
        <v>КС</v>
      </c>
      <c r="E1373" s="41">
        <v>20171265</v>
      </c>
      <c r="F1373" s="23" t="str">
        <f t="shared" si="353"/>
        <v>Операции на печени и поджелудочной железе (уровень 1)</v>
      </c>
      <c r="G1373" s="39">
        <v>3</v>
      </c>
      <c r="H1373" s="39"/>
      <c r="I1373" s="25">
        <f t="shared" si="363"/>
        <v>3</v>
      </c>
      <c r="J1373" s="23">
        <f t="shared" si="354"/>
        <v>2.42</v>
      </c>
      <c r="K1373" s="149">
        <f t="shared" si="355"/>
        <v>1.4</v>
      </c>
      <c r="L1373" s="93">
        <f t="shared" si="356"/>
        <v>60675.691999999995</v>
      </c>
      <c r="M1373" s="93">
        <f t="shared" si="357"/>
        <v>182027.076</v>
      </c>
      <c r="N1373" s="93">
        <f t="shared" si="358"/>
        <v>0</v>
      </c>
      <c r="O1373" s="93">
        <f t="shared" si="359"/>
        <v>182027.076</v>
      </c>
      <c r="P1373" s="23" t="str">
        <f t="shared" si="360"/>
        <v>Хирургия (абдоминальная)</v>
      </c>
      <c r="Q1373" s="23">
        <f t="shared" si="361"/>
        <v>1.2</v>
      </c>
      <c r="R1373" s="114" t="s">
        <v>532</v>
      </c>
      <c r="S1373" s="23">
        <f t="shared" si="362"/>
        <v>7.26</v>
      </c>
    </row>
    <row r="1374" spans="2:19" ht="18.75" x14ac:dyDescent="0.3">
      <c r="B1374" s="85">
        <v>150002</v>
      </c>
      <c r="C1374" s="23" t="str">
        <f t="shared" si="351"/>
        <v>ГБУЗ "РДКБ"</v>
      </c>
      <c r="D1374" s="23" t="str">
        <f t="shared" si="352"/>
        <v>КС</v>
      </c>
      <c r="E1374" s="55">
        <v>20171265</v>
      </c>
      <c r="F1374" s="23" t="str">
        <f t="shared" si="353"/>
        <v>Операции на печени и поджелудочной железе (уровень 1)</v>
      </c>
      <c r="G1374" s="45">
        <v>2</v>
      </c>
      <c r="H1374" s="45">
        <v>1</v>
      </c>
      <c r="I1374" s="25">
        <f t="shared" si="363"/>
        <v>3</v>
      </c>
      <c r="J1374" s="23">
        <f t="shared" si="354"/>
        <v>2.42</v>
      </c>
      <c r="K1374" s="149">
        <f t="shared" si="355"/>
        <v>1</v>
      </c>
      <c r="L1374" s="93">
        <f t="shared" si="356"/>
        <v>43339.78</v>
      </c>
      <c r="M1374" s="93">
        <f t="shared" si="357"/>
        <v>86679.56</v>
      </c>
      <c r="N1374" s="93">
        <f t="shared" si="358"/>
        <v>43339.78</v>
      </c>
      <c r="O1374" s="93">
        <f t="shared" si="359"/>
        <v>130019.34</v>
      </c>
      <c r="P1374" s="23" t="str">
        <f t="shared" si="360"/>
        <v>Хирургия (абдоминальная)</v>
      </c>
      <c r="Q1374" s="23">
        <f t="shared" si="361"/>
        <v>1.2</v>
      </c>
      <c r="R1374" s="63" t="s">
        <v>140</v>
      </c>
      <c r="S1374" s="23">
        <f t="shared" si="362"/>
        <v>7.26</v>
      </c>
    </row>
    <row r="1375" spans="2:19" x14ac:dyDescent="0.25">
      <c r="B1375" s="85">
        <v>150072</v>
      </c>
      <c r="C1375" s="23" t="str">
        <f t="shared" si="351"/>
        <v>ФГБУ "СКММ центр МЗ РФ" (Беслан)</v>
      </c>
      <c r="D1375" s="23" t="str">
        <f t="shared" si="352"/>
        <v>КС</v>
      </c>
      <c r="E1375" s="60">
        <v>20171265</v>
      </c>
      <c r="F1375" s="23" t="str">
        <f t="shared" si="353"/>
        <v>Операции на печени и поджелудочной железе (уровень 1)</v>
      </c>
      <c r="G1375" s="50">
        <v>2</v>
      </c>
      <c r="H1375" s="50">
        <v>0</v>
      </c>
      <c r="I1375" s="25">
        <f t="shared" si="363"/>
        <v>2</v>
      </c>
      <c r="J1375" s="23">
        <f t="shared" si="354"/>
        <v>2.42</v>
      </c>
      <c r="K1375" s="149">
        <f t="shared" si="355"/>
        <v>1.4</v>
      </c>
      <c r="L1375" s="93">
        <f t="shared" si="356"/>
        <v>60675.691999999995</v>
      </c>
      <c r="M1375" s="93">
        <f t="shared" si="357"/>
        <v>121351.38399999999</v>
      </c>
      <c r="N1375" s="93">
        <f t="shared" si="358"/>
        <v>0</v>
      </c>
      <c r="O1375" s="93">
        <f t="shared" si="359"/>
        <v>121351.38399999999</v>
      </c>
      <c r="P1375" s="23" t="str">
        <f t="shared" si="360"/>
        <v>Хирургия (абдоминальная)</v>
      </c>
      <c r="Q1375" s="23">
        <f t="shared" si="361"/>
        <v>1.2</v>
      </c>
      <c r="R1375" s="44" t="s">
        <v>532</v>
      </c>
      <c r="S1375" s="23">
        <f t="shared" si="362"/>
        <v>4.84</v>
      </c>
    </row>
    <row r="1376" spans="2:19" x14ac:dyDescent="0.25">
      <c r="B1376" s="85">
        <v>150010</v>
      </c>
      <c r="C1376" s="23" t="str">
        <f t="shared" si="351"/>
        <v>ГБУЗ "Ирафская ЦРБ"</v>
      </c>
      <c r="D1376" s="23" t="str">
        <f t="shared" si="352"/>
        <v>КС</v>
      </c>
      <c r="E1376" s="62">
        <v>20171265</v>
      </c>
      <c r="F1376" s="23" t="str">
        <f t="shared" si="353"/>
        <v>Операции на печени и поджелудочной железе (уровень 1)</v>
      </c>
      <c r="G1376" s="19">
        <v>5</v>
      </c>
      <c r="H1376" s="19">
        <v>0</v>
      </c>
      <c r="I1376" s="25">
        <f t="shared" si="363"/>
        <v>5</v>
      </c>
      <c r="J1376" s="23">
        <f t="shared" si="354"/>
        <v>2.42</v>
      </c>
      <c r="K1376" s="149">
        <f t="shared" si="355"/>
        <v>0.8</v>
      </c>
      <c r="L1376" s="93">
        <f t="shared" si="356"/>
        <v>34671.824000000001</v>
      </c>
      <c r="M1376" s="93">
        <f t="shared" si="357"/>
        <v>173359.12</v>
      </c>
      <c r="N1376" s="93">
        <f t="shared" si="358"/>
        <v>0</v>
      </c>
      <c r="O1376" s="93">
        <f t="shared" si="359"/>
        <v>173359.12</v>
      </c>
      <c r="P1376" s="23" t="str">
        <f t="shared" si="360"/>
        <v>Хирургия (абдоминальная)</v>
      </c>
      <c r="Q1376" s="23">
        <f t="shared" si="361"/>
        <v>1.2</v>
      </c>
      <c r="R1376" s="63" t="s">
        <v>360</v>
      </c>
      <c r="S1376" s="23">
        <f t="shared" si="362"/>
        <v>12.1</v>
      </c>
    </row>
    <row r="1377" spans="2:19" x14ac:dyDescent="0.25">
      <c r="B1377" s="14">
        <v>150007</v>
      </c>
      <c r="C1377" s="23" t="str">
        <f t="shared" si="351"/>
        <v>ГБУЗ "Алагирская ЦРБ"</v>
      </c>
      <c r="D1377" s="23" t="str">
        <f t="shared" si="352"/>
        <v>КС</v>
      </c>
      <c r="E1377" s="62">
        <v>20171265</v>
      </c>
      <c r="F1377" s="23" t="str">
        <f t="shared" si="353"/>
        <v>Операции на печени и поджелудочной железе (уровень 1)</v>
      </c>
      <c r="G1377" s="19">
        <v>4</v>
      </c>
      <c r="H1377" s="19">
        <v>0</v>
      </c>
      <c r="I1377" s="25">
        <f t="shared" si="363"/>
        <v>4</v>
      </c>
      <c r="J1377" s="23">
        <f t="shared" si="354"/>
        <v>2.42</v>
      </c>
      <c r="K1377" s="149">
        <f t="shared" si="355"/>
        <v>0.875</v>
      </c>
      <c r="L1377" s="93">
        <f t="shared" si="356"/>
        <v>37922.307499999995</v>
      </c>
      <c r="M1377" s="93">
        <f t="shared" si="357"/>
        <v>151689.22999999998</v>
      </c>
      <c r="N1377" s="93">
        <f t="shared" si="358"/>
        <v>0</v>
      </c>
      <c r="O1377" s="93">
        <f t="shared" si="359"/>
        <v>151689.22999999998</v>
      </c>
      <c r="P1377" s="23" t="str">
        <f t="shared" si="360"/>
        <v>Хирургия (абдоминальная)</v>
      </c>
      <c r="Q1377" s="23">
        <f t="shared" si="361"/>
        <v>1.2</v>
      </c>
      <c r="R1377" s="63" t="s">
        <v>360</v>
      </c>
      <c r="S1377" s="23">
        <f t="shared" si="362"/>
        <v>9.68</v>
      </c>
    </row>
    <row r="1378" spans="2:19" x14ac:dyDescent="0.25">
      <c r="B1378" s="14">
        <v>150014</v>
      </c>
      <c r="C1378" s="23" t="str">
        <f t="shared" si="351"/>
        <v>ГБУЗ "Правобережная ЦРКБ"</v>
      </c>
      <c r="D1378" s="23" t="str">
        <f t="shared" si="352"/>
        <v>КС</v>
      </c>
      <c r="E1378" s="62">
        <v>20171265</v>
      </c>
      <c r="F1378" s="23" t="str">
        <f t="shared" si="353"/>
        <v>Операции на печени и поджелудочной железе (уровень 1)</v>
      </c>
      <c r="G1378" s="19">
        <v>4</v>
      </c>
      <c r="H1378" s="19">
        <v>0</v>
      </c>
      <c r="I1378" s="25">
        <f t="shared" si="363"/>
        <v>4</v>
      </c>
      <c r="J1378" s="23">
        <f t="shared" si="354"/>
        <v>2.42</v>
      </c>
      <c r="K1378" s="149">
        <f t="shared" si="355"/>
        <v>0.95099999999999996</v>
      </c>
      <c r="L1378" s="93">
        <f t="shared" si="356"/>
        <v>41216.13078</v>
      </c>
      <c r="M1378" s="93">
        <f t="shared" si="357"/>
        <v>164864.52312</v>
      </c>
      <c r="N1378" s="93">
        <f t="shared" si="358"/>
        <v>0</v>
      </c>
      <c r="O1378" s="93">
        <f t="shared" si="359"/>
        <v>164864.52312</v>
      </c>
      <c r="P1378" s="23" t="str">
        <f t="shared" si="360"/>
        <v>Хирургия (абдоминальная)</v>
      </c>
      <c r="Q1378" s="23">
        <f t="shared" si="361"/>
        <v>1.2</v>
      </c>
      <c r="R1378" s="63" t="s">
        <v>360</v>
      </c>
      <c r="S1378" s="23">
        <f t="shared" si="362"/>
        <v>9.68</v>
      </c>
    </row>
    <row r="1379" spans="2:19" x14ac:dyDescent="0.25">
      <c r="B1379" s="85">
        <v>150003</v>
      </c>
      <c r="C1379" s="23" t="str">
        <f t="shared" si="351"/>
        <v>ГБУЗ "КБСП"</v>
      </c>
      <c r="D1379" s="23" t="str">
        <f t="shared" si="352"/>
        <v>КС</v>
      </c>
      <c r="E1379" s="87">
        <v>20171266</v>
      </c>
      <c r="F1379" s="23" t="str">
        <f t="shared" si="353"/>
        <v>Операции на печени и поджелудочной железе (уровень 2)</v>
      </c>
      <c r="G1379" s="19">
        <v>2</v>
      </c>
      <c r="H1379" s="19">
        <v>1</v>
      </c>
      <c r="I1379" s="25">
        <f t="shared" si="363"/>
        <v>3</v>
      </c>
      <c r="J1379" s="23">
        <f t="shared" si="354"/>
        <v>2.69</v>
      </c>
      <c r="K1379" s="149">
        <f t="shared" si="355"/>
        <v>1.4</v>
      </c>
      <c r="L1379" s="93">
        <f t="shared" si="356"/>
        <v>67445.293999999994</v>
      </c>
      <c r="M1379" s="93">
        <f t="shared" si="357"/>
        <v>134890.58799999999</v>
      </c>
      <c r="N1379" s="93">
        <f t="shared" si="358"/>
        <v>67445.293999999994</v>
      </c>
      <c r="O1379" s="93">
        <f t="shared" si="359"/>
        <v>202335.88199999998</v>
      </c>
      <c r="P1379" s="23" t="str">
        <f t="shared" si="360"/>
        <v>Хирургия (абдоминальная)</v>
      </c>
      <c r="Q1379" s="23">
        <f t="shared" si="361"/>
        <v>1.2</v>
      </c>
      <c r="R1379" s="63" t="s">
        <v>360</v>
      </c>
      <c r="S1379" s="23">
        <f t="shared" si="362"/>
        <v>8.07</v>
      </c>
    </row>
    <row r="1380" spans="2:19" x14ac:dyDescent="0.25">
      <c r="B1380" s="85">
        <v>150001</v>
      </c>
      <c r="C1380" s="23" t="str">
        <f t="shared" ref="C1380:C1440" si="364">IF(B1380&gt;0,VLOOKUP(B1380,LPU,2,0),"")</f>
        <v>ГБУЗ "РКБ"</v>
      </c>
      <c r="D1380" s="23" t="str">
        <f t="shared" ref="D1380:D1440" si="365">IF(E1380&gt;0,VLOOKUP(E1380,KSG,6,0),"")</f>
        <v>КС</v>
      </c>
      <c r="E1380" s="55">
        <v>20171266</v>
      </c>
      <c r="F1380" s="23" t="str">
        <f t="shared" ref="F1380:F1440" si="366">IF(E1380&gt;0,VLOOKUP(E1380,KSG,2,0),"")</f>
        <v>Операции на печени и поджелудочной железе (уровень 2)</v>
      </c>
      <c r="G1380" s="19">
        <v>8</v>
      </c>
      <c r="H1380" s="19">
        <v>2</v>
      </c>
      <c r="I1380" s="25">
        <f t="shared" si="363"/>
        <v>10</v>
      </c>
      <c r="J1380" s="23">
        <f t="shared" ref="J1380:J1440" si="367">IF(E1380&gt;0,VLOOKUP(E1380,KSG,3,0),"")</f>
        <v>2.69</v>
      </c>
      <c r="K1380" s="149">
        <f t="shared" ref="K1380:K1440" si="368">IF(VLOOKUP(E1380,KSG,7,0)=1,IF(D1380="КС",VLOOKUP(B1380,LPU,3,0),VLOOKUP(B1380,LPU,4,0)),1)</f>
        <v>1</v>
      </c>
      <c r="L1380" s="93">
        <f t="shared" ref="L1380:L1440" si="369">IF(D1380="КС",K1380*J1380*$D$2,K1380*J1380*$D$3)</f>
        <v>48175.21</v>
      </c>
      <c r="M1380" s="93">
        <f t="shared" ref="M1380:M1440" si="370">L1380*G1380</f>
        <v>385401.68</v>
      </c>
      <c r="N1380" s="93">
        <f t="shared" ref="N1380:N1440" si="371">L1380*H1380</f>
        <v>96350.42</v>
      </c>
      <c r="O1380" s="93">
        <f t="shared" ref="O1380:O1440" si="372">M1380+N1380</f>
        <v>481752.1</v>
      </c>
      <c r="P1380" s="23" t="str">
        <f t="shared" ref="P1380:P1440" si="373">IF(E1380&gt;0,VLOOKUP(E1380,KSG,4,0),"")</f>
        <v>Хирургия (абдоминальная)</v>
      </c>
      <c r="Q1380" s="23">
        <f t="shared" ref="Q1380:Q1440" si="374">IF(E1380&gt;0,VLOOKUP(E1380,KSG,5,0),"")</f>
        <v>1.2</v>
      </c>
      <c r="R1380" s="63" t="s">
        <v>360</v>
      </c>
      <c r="S1380" s="23">
        <f t="shared" ref="S1380:S1440" si="375">I1380*J1380</f>
        <v>26.9</v>
      </c>
    </row>
    <row r="1381" spans="2:19" ht="30" x14ac:dyDescent="0.25">
      <c r="B1381" s="85">
        <v>150015</v>
      </c>
      <c r="C1381" s="23" t="str">
        <f t="shared" si="364"/>
        <v>ФГБОУ ВО  СОГМА МЗ</v>
      </c>
      <c r="D1381" s="23" t="str">
        <f t="shared" si="365"/>
        <v>КС</v>
      </c>
      <c r="E1381" s="41">
        <v>20171266</v>
      </c>
      <c r="F1381" s="23" t="str">
        <f t="shared" si="366"/>
        <v>Операции на печени и поджелудочной железе (уровень 2)</v>
      </c>
      <c r="G1381" s="39">
        <v>3</v>
      </c>
      <c r="H1381" s="39"/>
      <c r="I1381" s="25">
        <f t="shared" si="363"/>
        <v>3</v>
      </c>
      <c r="J1381" s="23">
        <f t="shared" si="367"/>
        <v>2.69</v>
      </c>
      <c r="K1381" s="149">
        <f t="shared" si="368"/>
        <v>1.4</v>
      </c>
      <c r="L1381" s="93">
        <f t="shared" si="369"/>
        <v>67445.293999999994</v>
      </c>
      <c r="M1381" s="93">
        <f t="shared" si="370"/>
        <v>202335.88199999998</v>
      </c>
      <c r="N1381" s="93">
        <f t="shared" si="371"/>
        <v>0</v>
      </c>
      <c r="O1381" s="93">
        <f t="shared" si="372"/>
        <v>202335.88199999998</v>
      </c>
      <c r="P1381" s="23" t="str">
        <f t="shared" si="373"/>
        <v>Хирургия (абдоминальная)</v>
      </c>
      <c r="Q1381" s="23">
        <f t="shared" si="374"/>
        <v>1.2</v>
      </c>
      <c r="R1381" s="114" t="s">
        <v>532</v>
      </c>
      <c r="S1381" s="23">
        <f t="shared" si="375"/>
        <v>8.07</v>
      </c>
    </row>
    <row r="1382" spans="2:19" x14ac:dyDescent="0.25">
      <c r="B1382" s="85">
        <v>150072</v>
      </c>
      <c r="C1382" s="23" t="str">
        <f t="shared" si="364"/>
        <v>ФГБУ "СКММ центр МЗ РФ" (Беслан)</v>
      </c>
      <c r="D1382" s="23" t="str">
        <f t="shared" si="365"/>
        <v>КС</v>
      </c>
      <c r="E1382" s="60">
        <v>20171266</v>
      </c>
      <c r="F1382" s="23" t="str">
        <f t="shared" si="366"/>
        <v>Операции на печени и поджелудочной железе (уровень 2)</v>
      </c>
      <c r="G1382" s="50">
        <v>5</v>
      </c>
      <c r="H1382" s="50">
        <v>3</v>
      </c>
      <c r="I1382" s="25">
        <f t="shared" si="363"/>
        <v>8</v>
      </c>
      <c r="J1382" s="23">
        <f t="shared" si="367"/>
        <v>2.69</v>
      </c>
      <c r="K1382" s="149">
        <f t="shared" si="368"/>
        <v>1.4</v>
      </c>
      <c r="L1382" s="93">
        <f t="shared" si="369"/>
        <v>67445.293999999994</v>
      </c>
      <c r="M1382" s="93">
        <f t="shared" si="370"/>
        <v>337226.47</v>
      </c>
      <c r="N1382" s="93">
        <f t="shared" si="371"/>
        <v>202335.88199999998</v>
      </c>
      <c r="O1382" s="93">
        <f t="shared" si="372"/>
        <v>539562.35199999996</v>
      </c>
      <c r="P1382" s="23" t="str">
        <f t="shared" si="373"/>
        <v>Хирургия (абдоминальная)</v>
      </c>
      <c r="Q1382" s="23">
        <f t="shared" si="374"/>
        <v>1.2</v>
      </c>
      <c r="R1382" s="44" t="s">
        <v>532</v>
      </c>
      <c r="S1382" s="23">
        <f t="shared" si="375"/>
        <v>21.52</v>
      </c>
    </row>
    <row r="1383" spans="2:19" x14ac:dyDescent="0.25">
      <c r="B1383" s="85">
        <v>150113</v>
      </c>
      <c r="C1383" s="23" t="str">
        <f t="shared" si="364"/>
        <v>ФГКУ "412 ВГ" Минобороны России"</v>
      </c>
      <c r="D1383" s="23" t="str">
        <f t="shared" si="365"/>
        <v>КС</v>
      </c>
      <c r="E1383" s="55">
        <v>20171267</v>
      </c>
      <c r="F1383" s="23" t="str">
        <f t="shared" si="366"/>
        <v>Панкреатит, хирургическое лечение</v>
      </c>
      <c r="G1383" s="19">
        <v>1</v>
      </c>
      <c r="H1383" s="19">
        <v>0</v>
      </c>
      <c r="I1383" s="25">
        <f t="shared" si="363"/>
        <v>1</v>
      </c>
      <c r="J1383" s="23">
        <f t="shared" si="367"/>
        <v>4.12</v>
      </c>
      <c r="K1383" s="149">
        <f t="shared" si="368"/>
        <v>0.7</v>
      </c>
      <c r="L1383" s="93">
        <f t="shared" si="369"/>
        <v>51649.555999999997</v>
      </c>
      <c r="M1383" s="93">
        <f t="shared" si="370"/>
        <v>51649.555999999997</v>
      </c>
      <c r="N1383" s="93">
        <f t="shared" si="371"/>
        <v>0</v>
      </c>
      <c r="O1383" s="93">
        <f t="shared" si="372"/>
        <v>51649.555999999997</v>
      </c>
      <c r="P1383" s="23" t="str">
        <f t="shared" si="373"/>
        <v>Хирургия (абдоминальная)</v>
      </c>
      <c r="Q1383" s="23">
        <f t="shared" si="374"/>
        <v>1.2</v>
      </c>
      <c r="R1383" s="63" t="s">
        <v>90</v>
      </c>
      <c r="S1383" s="23">
        <f t="shared" si="375"/>
        <v>4.12</v>
      </c>
    </row>
    <row r="1384" spans="2:19" x14ac:dyDescent="0.25">
      <c r="B1384" s="85">
        <v>150003</v>
      </c>
      <c r="C1384" s="23" t="str">
        <f t="shared" si="364"/>
        <v>ГБУЗ "КБСП"</v>
      </c>
      <c r="D1384" s="23" t="str">
        <f t="shared" si="365"/>
        <v>КС</v>
      </c>
      <c r="E1384" s="87">
        <v>20171267</v>
      </c>
      <c r="F1384" s="23" t="str">
        <f t="shared" si="366"/>
        <v>Панкреатит, хирургическое лечение</v>
      </c>
      <c r="G1384" s="19">
        <v>1</v>
      </c>
      <c r="H1384" s="19">
        <v>1</v>
      </c>
      <c r="I1384" s="25">
        <f t="shared" si="363"/>
        <v>2</v>
      </c>
      <c r="J1384" s="23">
        <f t="shared" si="367"/>
        <v>4.12</v>
      </c>
      <c r="K1384" s="149">
        <f t="shared" si="368"/>
        <v>1.4</v>
      </c>
      <c r="L1384" s="93">
        <f t="shared" si="369"/>
        <v>103299.11199999999</v>
      </c>
      <c r="M1384" s="93">
        <f t="shared" si="370"/>
        <v>103299.11199999999</v>
      </c>
      <c r="N1384" s="93">
        <f t="shared" si="371"/>
        <v>103299.11199999999</v>
      </c>
      <c r="O1384" s="93">
        <f t="shared" si="372"/>
        <v>206598.22399999999</v>
      </c>
      <c r="P1384" s="23" t="str">
        <f t="shared" si="373"/>
        <v>Хирургия (абдоминальная)</v>
      </c>
      <c r="Q1384" s="23">
        <f t="shared" si="374"/>
        <v>1.2</v>
      </c>
      <c r="R1384" s="63" t="s">
        <v>360</v>
      </c>
      <c r="S1384" s="23">
        <f t="shared" si="375"/>
        <v>8.24</v>
      </c>
    </row>
    <row r="1385" spans="2:19" x14ac:dyDescent="0.25">
      <c r="B1385" s="85">
        <v>150001</v>
      </c>
      <c r="C1385" s="23" t="str">
        <f t="shared" si="364"/>
        <v>ГБУЗ "РКБ"</v>
      </c>
      <c r="D1385" s="23" t="str">
        <f t="shared" si="365"/>
        <v>КС</v>
      </c>
      <c r="E1385" s="55">
        <v>20171267</v>
      </c>
      <c r="F1385" s="23" t="str">
        <f t="shared" si="366"/>
        <v>Панкреатит, хирургическое лечение</v>
      </c>
      <c r="G1385" s="19">
        <v>4</v>
      </c>
      <c r="H1385" s="19">
        <v>1</v>
      </c>
      <c r="I1385" s="25">
        <f t="shared" si="363"/>
        <v>5</v>
      </c>
      <c r="J1385" s="23">
        <f t="shared" si="367"/>
        <v>4.12</v>
      </c>
      <c r="K1385" s="149">
        <f t="shared" si="368"/>
        <v>1</v>
      </c>
      <c r="L1385" s="93">
        <f t="shared" si="369"/>
        <v>73785.08</v>
      </c>
      <c r="M1385" s="93">
        <f t="shared" si="370"/>
        <v>295140.32</v>
      </c>
      <c r="N1385" s="93">
        <f t="shared" si="371"/>
        <v>73785.08</v>
      </c>
      <c r="O1385" s="93">
        <f t="shared" si="372"/>
        <v>368925.4</v>
      </c>
      <c r="P1385" s="23" t="str">
        <f t="shared" si="373"/>
        <v>Хирургия (абдоминальная)</v>
      </c>
      <c r="Q1385" s="23">
        <f t="shared" si="374"/>
        <v>1.2</v>
      </c>
      <c r="R1385" s="63" t="s">
        <v>360</v>
      </c>
      <c r="S1385" s="23">
        <f t="shared" si="375"/>
        <v>20.6</v>
      </c>
    </row>
    <row r="1386" spans="2:19" ht="30" x14ac:dyDescent="0.25">
      <c r="B1386" s="85">
        <v>150015</v>
      </c>
      <c r="C1386" s="23" t="str">
        <f t="shared" si="364"/>
        <v>ФГБОУ ВО  СОГМА МЗ</v>
      </c>
      <c r="D1386" s="23" t="str">
        <f t="shared" si="365"/>
        <v>КС</v>
      </c>
      <c r="E1386" s="41">
        <v>20171267</v>
      </c>
      <c r="F1386" s="23" t="str">
        <f t="shared" si="366"/>
        <v>Панкреатит, хирургическое лечение</v>
      </c>
      <c r="G1386" s="39">
        <v>1</v>
      </c>
      <c r="H1386" s="39"/>
      <c r="I1386" s="25">
        <f t="shared" si="363"/>
        <v>1</v>
      </c>
      <c r="J1386" s="23">
        <f t="shared" si="367"/>
        <v>4.12</v>
      </c>
      <c r="K1386" s="149">
        <f t="shared" si="368"/>
        <v>1.4</v>
      </c>
      <c r="L1386" s="93">
        <f t="shared" si="369"/>
        <v>103299.11199999999</v>
      </c>
      <c r="M1386" s="93">
        <f t="shared" si="370"/>
        <v>103299.11199999999</v>
      </c>
      <c r="N1386" s="93">
        <f t="shared" si="371"/>
        <v>0</v>
      </c>
      <c r="O1386" s="93">
        <f t="shared" si="372"/>
        <v>103299.11199999999</v>
      </c>
      <c r="P1386" s="23" t="str">
        <f t="shared" si="373"/>
        <v>Хирургия (абдоминальная)</v>
      </c>
      <c r="Q1386" s="23">
        <f t="shared" si="374"/>
        <v>1.2</v>
      </c>
      <c r="R1386" s="114" t="s">
        <v>532</v>
      </c>
      <c r="S1386" s="23">
        <f t="shared" si="375"/>
        <v>4.12</v>
      </c>
    </row>
    <row r="1387" spans="2:19" x14ac:dyDescent="0.25">
      <c r="B1387" s="85">
        <v>150072</v>
      </c>
      <c r="C1387" s="23" t="str">
        <f t="shared" si="364"/>
        <v>ФГБУ "СКММ центр МЗ РФ" (Беслан)</v>
      </c>
      <c r="D1387" s="23" t="str">
        <f t="shared" si="365"/>
        <v>КС</v>
      </c>
      <c r="E1387" s="60">
        <v>20171267</v>
      </c>
      <c r="F1387" s="23" t="str">
        <f t="shared" si="366"/>
        <v>Панкреатит, хирургическое лечение</v>
      </c>
      <c r="G1387" s="50">
        <v>1</v>
      </c>
      <c r="H1387" s="50">
        <v>0</v>
      </c>
      <c r="I1387" s="25">
        <f t="shared" si="363"/>
        <v>1</v>
      </c>
      <c r="J1387" s="23">
        <f t="shared" si="367"/>
        <v>4.12</v>
      </c>
      <c r="K1387" s="149">
        <f t="shared" si="368"/>
        <v>1.4</v>
      </c>
      <c r="L1387" s="93">
        <f t="shared" si="369"/>
        <v>103299.11199999999</v>
      </c>
      <c r="M1387" s="93">
        <f t="shared" si="370"/>
        <v>103299.11199999999</v>
      </c>
      <c r="N1387" s="93">
        <f t="shared" si="371"/>
        <v>0</v>
      </c>
      <c r="O1387" s="93">
        <f t="shared" si="372"/>
        <v>103299.11199999999</v>
      </c>
      <c r="P1387" s="23" t="str">
        <f t="shared" si="373"/>
        <v>Хирургия (абдоминальная)</v>
      </c>
      <c r="Q1387" s="23">
        <f t="shared" si="374"/>
        <v>1.2</v>
      </c>
      <c r="R1387" s="44" t="s">
        <v>532</v>
      </c>
      <c r="S1387" s="23">
        <f t="shared" si="375"/>
        <v>4.12</v>
      </c>
    </row>
    <row r="1388" spans="2:19" x14ac:dyDescent="0.25">
      <c r="B1388" s="85">
        <v>150010</v>
      </c>
      <c r="C1388" s="23" t="str">
        <f t="shared" si="364"/>
        <v>ГБУЗ "Ирафская ЦРБ"</v>
      </c>
      <c r="D1388" s="23" t="str">
        <f t="shared" si="365"/>
        <v>КС</v>
      </c>
      <c r="E1388" s="62">
        <v>20171267</v>
      </c>
      <c r="F1388" s="23" t="str">
        <f t="shared" si="366"/>
        <v>Панкреатит, хирургическое лечение</v>
      </c>
      <c r="G1388" s="19">
        <v>7</v>
      </c>
      <c r="H1388" s="19">
        <v>0</v>
      </c>
      <c r="I1388" s="25">
        <f t="shared" si="363"/>
        <v>7</v>
      </c>
      <c r="J1388" s="23">
        <f t="shared" si="367"/>
        <v>4.12</v>
      </c>
      <c r="K1388" s="149">
        <f t="shared" si="368"/>
        <v>0.8</v>
      </c>
      <c r="L1388" s="93">
        <f t="shared" si="369"/>
        <v>59028.064000000006</v>
      </c>
      <c r="M1388" s="93">
        <f t="shared" si="370"/>
        <v>413196.44800000003</v>
      </c>
      <c r="N1388" s="93">
        <f t="shared" si="371"/>
        <v>0</v>
      </c>
      <c r="O1388" s="93">
        <f t="shared" si="372"/>
        <v>413196.44800000003</v>
      </c>
      <c r="P1388" s="23" t="str">
        <f t="shared" si="373"/>
        <v>Хирургия (абдоминальная)</v>
      </c>
      <c r="Q1388" s="23">
        <f t="shared" si="374"/>
        <v>1.2</v>
      </c>
      <c r="R1388" s="63" t="s">
        <v>360</v>
      </c>
      <c r="S1388" s="23">
        <f t="shared" si="375"/>
        <v>28.84</v>
      </c>
    </row>
    <row r="1389" spans="2:19" x14ac:dyDescent="0.25">
      <c r="B1389" s="14">
        <v>150007</v>
      </c>
      <c r="C1389" s="23" t="str">
        <f t="shared" si="364"/>
        <v>ГБУЗ "Алагирская ЦРБ"</v>
      </c>
      <c r="D1389" s="23" t="str">
        <f t="shared" si="365"/>
        <v>КС</v>
      </c>
      <c r="E1389" s="62">
        <v>20171267</v>
      </c>
      <c r="F1389" s="23" t="str">
        <f t="shared" si="366"/>
        <v>Панкреатит, хирургическое лечение</v>
      </c>
      <c r="G1389" s="19">
        <v>9</v>
      </c>
      <c r="H1389" s="19">
        <v>1</v>
      </c>
      <c r="I1389" s="25">
        <f t="shared" si="363"/>
        <v>10</v>
      </c>
      <c r="J1389" s="23">
        <f t="shared" si="367"/>
        <v>4.12</v>
      </c>
      <c r="K1389" s="149">
        <f t="shared" si="368"/>
        <v>0.875</v>
      </c>
      <c r="L1389" s="93">
        <f t="shared" si="369"/>
        <v>64561.945</v>
      </c>
      <c r="M1389" s="93">
        <f t="shared" si="370"/>
        <v>581057.505</v>
      </c>
      <c r="N1389" s="93">
        <f t="shared" si="371"/>
        <v>64561.945</v>
      </c>
      <c r="O1389" s="93">
        <f t="shared" si="372"/>
        <v>645619.44999999995</v>
      </c>
      <c r="P1389" s="23" t="str">
        <f t="shared" si="373"/>
        <v>Хирургия (абдоминальная)</v>
      </c>
      <c r="Q1389" s="23">
        <f t="shared" si="374"/>
        <v>1.2</v>
      </c>
      <c r="R1389" s="63" t="s">
        <v>360</v>
      </c>
      <c r="S1389" s="23">
        <f t="shared" si="375"/>
        <v>41.2</v>
      </c>
    </row>
    <row r="1390" spans="2:19" ht="30" x14ac:dyDescent="0.25">
      <c r="B1390" s="85">
        <v>150015</v>
      </c>
      <c r="C1390" s="23" t="str">
        <f t="shared" si="364"/>
        <v>ФГБОУ ВО  СОГМА МЗ</v>
      </c>
      <c r="D1390" s="23" t="str">
        <f t="shared" si="365"/>
        <v>КС</v>
      </c>
      <c r="E1390" s="41">
        <v>20171268</v>
      </c>
      <c r="F1390" s="23" t="str">
        <f t="shared" si="366"/>
        <v>Операции на пищеводе, желудке, двенадцатиперстной кишке (уровень 1)</v>
      </c>
      <c r="G1390" s="39">
        <v>8</v>
      </c>
      <c r="H1390" s="39">
        <v>2</v>
      </c>
      <c r="I1390" s="25">
        <f t="shared" si="363"/>
        <v>10</v>
      </c>
      <c r="J1390" s="23">
        <f t="shared" si="367"/>
        <v>1.1599999999999999</v>
      </c>
      <c r="K1390" s="149">
        <f t="shared" si="368"/>
        <v>1.4</v>
      </c>
      <c r="L1390" s="93">
        <f t="shared" si="369"/>
        <v>29084.215999999997</v>
      </c>
      <c r="M1390" s="93">
        <f t="shared" si="370"/>
        <v>232673.72799999997</v>
      </c>
      <c r="N1390" s="93">
        <f t="shared" si="371"/>
        <v>58168.431999999993</v>
      </c>
      <c r="O1390" s="93">
        <f t="shared" si="372"/>
        <v>290842.15999999997</v>
      </c>
      <c r="P1390" s="23" t="str">
        <f t="shared" si="373"/>
        <v>Хирургия (абдоминальная)</v>
      </c>
      <c r="Q1390" s="23">
        <f t="shared" si="374"/>
        <v>1.2</v>
      </c>
      <c r="R1390" s="114" t="s">
        <v>532</v>
      </c>
      <c r="S1390" s="23">
        <f t="shared" si="375"/>
        <v>11.6</v>
      </c>
    </row>
    <row r="1391" spans="2:19" x14ac:dyDescent="0.25">
      <c r="B1391" s="85">
        <v>150012</v>
      </c>
      <c r="C1391" s="23" t="str">
        <f t="shared" si="364"/>
        <v>ГБУЗ "Кировская ЦРБ"</v>
      </c>
      <c r="D1391" s="23" t="str">
        <f t="shared" si="365"/>
        <v>КС</v>
      </c>
      <c r="E1391" s="55">
        <v>20171268</v>
      </c>
      <c r="F1391" s="23" t="str">
        <f t="shared" si="366"/>
        <v>Операции на пищеводе, желудке, двенадцатиперстной кишке (уровень 1)</v>
      </c>
      <c r="G1391" s="19">
        <v>30</v>
      </c>
      <c r="H1391" s="19">
        <v>1</v>
      </c>
      <c r="I1391" s="25">
        <f t="shared" si="363"/>
        <v>31</v>
      </c>
      <c r="J1391" s="23">
        <f t="shared" si="367"/>
        <v>1.1599999999999999</v>
      </c>
      <c r="K1391" s="149">
        <f t="shared" si="368"/>
        <v>0.875</v>
      </c>
      <c r="L1391" s="93">
        <f t="shared" si="369"/>
        <v>18177.634999999998</v>
      </c>
      <c r="M1391" s="93">
        <f t="shared" si="370"/>
        <v>545329.04999999993</v>
      </c>
      <c r="N1391" s="93">
        <f t="shared" si="371"/>
        <v>18177.634999999998</v>
      </c>
      <c r="O1391" s="93">
        <f t="shared" si="372"/>
        <v>563506.68499999994</v>
      </c>
      <c r="P1391" s="23" t="str">
        <f t="shared" si="373"/>
        <v>Хирургия (абдоминальная)</v>
      </c>
      <c r="Q1391" s="23">
        <f t="shared" si="374"/>
        <v>1.2</v>
      </c>
      <c r="R1391" s="63" t="s">
        <v>360</v>
      </c>
      <c r="S1391" s="23">
        <f t="shared" si="375"/>
        <v>35.96</v>
      </c>
    </row>
    <row r="1392" spans="2:19" ht="18.75" x14ac:dyDescent="0.3">
      <c r="B1392" s="85">
        <v>150002</v>
      </c>
      <c r="C1392" s="23" t="str">
        <f t="shared" si="364"/>
        <v>ГБУЗ "РДКБ"</v>
      </c>
      <c r="D1392" s="23" t="str">
        <f t="shared" si="365"/>
        <v>КС</v>
      </c>
      <c r="E1392" s="55">
        <v>20171268</v>
      </c>
      <c r="F1392" s="23" t="str">
        <f t="shared" si="366"/>
        <v>Операции на пищеводе, желудке, двенадцатиперстной кишке (уровень 1)</v>
      </c>
      <c r="G1392" s="45">
        <v>8</v>
      </c>
      <c r="H1392" s="45">
        <v>2</v>
      </c>
      <c r="I1392" s="25">
        <f t="shared" si="363"/>
        <v>10</v>
      </c>
      <c r="J1392" s="23">
        <f t="shared" si="367"/>
        <v>1.1599999999999999</v>
      </c>
      <c r="K1392" s="149">
        <f t="shared" si="368"/>
        <v>1</v>
      </c>
      <c r="L1392" s="93">
        <f t="shared" si="369"/>
        <v>20774.439999999999</v>
      </c>
      <c r="M1392" s="93">
        <f t="shared" si="370"/>
        <v>166195.51999999999</v>
      </c>
      <c r="N1392" s="93">
        <f t="shared" si="371"/>
        <v>41548.879999999997</v>
      </c>
      <c r="O1392" s="93">
        <f t="shared" si="372"/>
        <v>207744.4</v>
      </c>
      <c r="P1392" s="23" t="str">
        <f t="shared" si="373"/>
        <v>Хирургия (абдоминальная)</v>
      </c>
      <c r="Q1392" s="23">
        <f t="shared" si="374"/>
        <v>1.2</v>
      </c>
      <c r="R1392" s="63" t="s">
        <v>140</v>
      </c>
      <c r="S1392" s="23">
        <f t="shared" si="375"/>
        <v>11.6</v>
      </c>
    </row>
    <row r="1393" spans="2:19" x14ac:dyDescent="0.25">
      <c r="B1393" s="85">
        <v>150072</v>
      </c>
      <c r="C1393" s="23" t="str">
        <f t="shared" si="364"/>
        <v>ФГБУ "СКММ центр МЗ РФ" (Беслан)</v>
      </c>
      <c r="D1393" s="23" t="str">
        <f t="shared" si="365"/>
        <v>КС</v>
      </c>
      <c r="E1393" s="60">
        <v>20171268</v>
      </c>
      <c r="F1393" s="23" t="str">
        <f t="shared" si="366"/>
        <v>Операции на пищеводе, желудке, двенадцатиперстной кишке (уровень 1)</v>
      </c>
      <c r="G1393" s="50">
        <v>3</v>
      </c>
      <c r="H1393" s="50">
        <v>0</v>
      </c>
      <c r="I1393" s="25">
        <f t="shared" si="363"/>
        <v>3</v>
      </c>
      <c r="J1393" s="23">
        <f t="shared" si="367"/>
        <v>1.1599999999999999</v>
      </c>
      <c r="K1393" s="149">
        <f t="shared" si="368"/>
        <v>1.4</v>
      </c>
      <c r="L1393" s="93">
        <f t="shared" si="369"/>
        <v>29084.215999999997</v>
      </c>
      <c r="M1393" s="93">
        <f t="shared" si="370"/>
        <v>87252.647999999986</v>
      </c>
      <c r="N1393" s="93">
        <f t="shared" si="371"/>
        <v>0</v>
      </c>
      <c r="O1393" s="93">
        <f t="shared" si="372"/>
        <v>87252.647999999986</v>
      </c>
      <c r="P1393" s="23" t="str">
        <f t="shared" si="373"/>
        <v>Хирургия (абдоминальная)</v>
      </c>
      <c r="Q1393" s="23">
        <f t="shared" si="374"/>
        <v>1.2</v>
      </c>
      <c r="R1393" s="44" t="s">
        <v>532</v>
      </c>
      <c r="S1393" s="23">
        <f t="shared" si="375"/>
        <v>3.4799999999999995</v>
      </c>
    </row>
    <row r="1394" spans="2:19" x14ac:dyDescent="0.25">
      <c r="B1394" s="85">
        <v>150010</v>
      </c>
      <c r="C1394" s="23" t="str">
        <f t="shared" si="364"/>
        <v>ГБУЗ "Ирафская ЦРБ"</v>
      </c>
      <c r="D1394" s="23" t="str">
        <f t="shared" si="365"/>
        <v>КС</v>
      </c>
      <c r="E1394" s="62">
        <v>20171268</v>
      </c>
      <c r="F1394" s="23" t="str">
        <f t="shared" si="366"/>
        <v>Операции на пищеводе, желудке, двенадцатиперстной кишке (уровень 1)</v>
      </c>
      <c r="G1394" s="19">
        <v>10</v>
      </c>
      <c r="H1394" s="19">
        <v>0</v>
      </c>
      <c r="I1394" s="25">
        <f t="shared" si="363"/>
        <v>10</v>
      </c>
      <c r="J1394" s="23">
        <f t="shared" si="367"/>
        <v>1.1599999999999999</v>
      </c>
      <c r="K1394" s="149">
        <f t="shared" si="368"/>
        <v>0.8</v>
      </c>
      <c r="L1394" s="93">
        <f t="shared" si="369"/>
        <v>16619.552</v>
      </c>
      <c r="M1394" s="93">
        <f t="shared" si="370"/>
        <v>166195.51999999999</v>
      </c>
      <c r="N1394" s="93">
        <f t="shared" si="371"/>
        <v>0</v>
      </c>
      <c r="O1394" s="93">
        <f t="shared" si="372"/>
        <v>166195.51999999999</v>
      </c>
      <c r="P1394" s="23" t="str">
        <f t="shared" si="373"/>
        <v>Хирургия (абдоминальная)</v>
      </c>
      <c r="Q1394" s="23">
        <f t="shared" si="374"/>
        <v>1.2</v>
      </c>
      <c r="R1394" s="63" t="s">
        <v>360</v>
      </c>
      <c r="S1394" s="23">
        <f t="shared" si="375"/>
        <v>11.6</v>
      </c>
    </row>
    <row r="1395" spans="2:19" x14ac:dyDescent="0.25">
      <c r="B1395" s="14">
        <v>150007</v>
      </c>
      <c r="C1395" s="23" t="str">
        <f t="shared" si="364"/>
        <v>ГБУЗ "Алагирская ЦРБ"</v>
      </c>
      <c r="D1395" s="23" t="str">
        <f t="shared" si="365"/>
        <v>КС</v>
      </c>
      <c r="E1395" s="62">
        <v>20171268</v>
      </c>
      <c r="F1395" s="23" t="str">
        <f t="shared" si="366"/>
        <v>Операции на пищеводе, желудке, двенадцатиперстной кишке (уровень 1)</v>
      </c>
      <c r="G1395" s="19">
        <v>6</v>
      </c>
      <c r="H1395" s="19">
        <v>1</v>
      </c>
      <c r="I1395" s="25">
        <f t="shared" si="363"/>
        <v>7</v>
      </c>
      <c r="J1395" s="23">
        <f t="shared" si="367"/>
        <v>1.1599999999999999</v>
      </c>
      <c r="K1395" s="149">
        <f t="shared" si="368"/>
        <v>0.875</v>
      </c>
      <c r="L1395" s="93">
        <f t="shared" si="369"/>
        <v>18177.634999999998</v>
      </c>
      <c r="M1395" s="93">
        <f t="shared" si="370"/>
        <v>109065.81</v>
      </c>
      <c r="N1395" s="93">
        <f t="shared" si="371"/>
        <v>18177.634999999998</v>
      </c>
      <c r="O1395" s="93">
        <f t="shared" si="372"/>
        <v>127243.44499999999</v>
      </c>
      <c r="P1395" s="23" t="str">
        <f t="shared" si="373"/>
        <v>Хирургия (абдоминальная)</v>
      </c>
      <c r="Q1395" s="23">
        <f t="shared" si="374"/>
        <v>1.2</v>
      </c>
      <c r="R1395" s="63" t="s">
        <v>360</v>
      </c>
      <c r="S1395" s="23">
        <f t="shared" si="375"/>
        <v>8.1199999999999992</v>
      </c>
    </row>
    <row r="1396" spans="2:19" x14ac:dyDescent="0.25">
      <c r="B1396" s="85">
        <v>150013</v>
      </c>
      <c r="C1396" s="23" t="str">
        <f t="shared" si="364"/>
        <v>НУЗ "Узловая больница на ст. Владикавказ ОАО "РЖД"</v>
      </c>
      <c r="D1396" s="23" t="str">
        <f t="shared" si="365"/>
        <v>КС</v>
      </c>
      <c r="E1396" s="55">
        <v>20171269</v>
      </c>
      <c r="F1396" s="23" t="str">
        <f t="shared" si="366"/>
        <v>Операции на пищеводе, желудке, двенадцатиперстной кишке (уровень 2)</v>
      </c>
      <c r="G1396" s="19">
        <v>8</v>
      </c>
      <c r="H1396" s="19">
        <v>3</v>
      </c>
      <c r="I1396" s="25">
        <f t="shared" si="363"/>
        <v>11</v>
      </c>
      <c r="J1396" s="23">
        <f t="shared" si="367"/>
        <v>1.95</v>
      </c>
      <c r="K1396" s="149">
        <f t="shared" si="368"/>
        <v>0.88</v>
      </c>
      <c r="L1396" s="93">
        <f t="shared" si="369"/>
        <v>30731.844000000001</v>
      </c>
      <c r="M1396" s="93">
        <f t="shared" si="370"/>
        <v>245854.75200000001</v>
      </c>
      <c r="N1396" s="93">
        <f t="shared" si="371"/>
        <v>92195.532000000007</v>
      </c>
      <c r="O1396" s="93">
        <f t="shared" si="372"/>
        <v>338050.28399999999</v>
      </c>
      <c r="P1396" s="23" t="str">
        <f t="shared" si="373"/>
        <v>Хирургия (абдоминальная)</v>
      </c>
      <c r="Q1396" s="23">
        <f t="shared" si="374"/>
        <v>1.2</v>
      </c>
      <c r="R1396" s="63" t="s">
        <v>360</v>
      </c>
      <c r="S1396" s="23">
        <f t="shared" si="375"/>
        <v>21.45</v>
      </c>
    </row>
    <row r="1397" spans="2:19" x14ac:dyDescent="0.25">
      <c r="B1397" s="85">
        <v>150009</v>
      </c>
      <c r="C1397" s="23" t="str">
        <f t="shared" si="364"/>
        <v>ГБУЗ "Ардонская ЦРБ"</v>
      </c>
      <c r="D1397" s="23" t="str">
        <f t="shared" si="365"/>
        <v>КС</v>
      </c>
      <c r="E1397" s="55">
        <v>20171269</v>
      </c>
      <c r="F1397" s="23" t="str">
        <f t="shared" si="366"/>
        <v>Операции на пищеводе, желудке, двенадцатиперстной кишке (уровень 2)</v>
      </c>
      <c r="G1397" s="19">
        <v>7</v>
      </c>
      <c r="H1397" s="19"/>
      <c r="I1397" s="25">
        <f t="shared" si="363"/>
        <v>7</v>
      </c>
      <c r="J1397" s="23">
        <f t="shared" si="367"/>
        <v>1.95</v>
      </c>
      <c r="K1397" s="149">
        <f t="shared" si="368"/>
        <v>0.95099999999999996</v>
      </c>
      <c r="L1397" s="93">
        <f t="shared" si="369"/>
        <v>33211.345049999996</v>
      </c>
      <c r="M1397" s="93">
        <f t="shared" si="370"/>
        <v>232479.41534999997</v>
      </c>
      <c r="N1397" s="93">
        <f t="shared" si="371"/>
        <v>0</v>
      </c>
      <c r="O1397" s="93">
        <f t="shared" si="372"/>
        <v>232479.41534999997</v>
      </c>
      <c r="P1397" s="23" t="str">
        <f t="shared" si="373"/>
        <v>Хирургия (абдоминальная)</v>
      </c>
      <c r="Q1397" s="23">
        <f t="shared" si="374"/>
        <v>1.2</v>
      </c>
      <c r="R1397" s="63" t="s">
        <v>360</v>
      </c>
      <c r="S1397" s="23">
        <f t="shared" si="375"/>
        <v>13.65</v>
      </c>
    </row>
    <row r="1398" spans="2:19" x14ac:dyDescent="0.25">
      <c r="B1398" s="85">
        <v>150003</v>
      </c>
      <c r="C1398" s="23" t="str">
        <f t="shared" si="364"/>
        <v>ГБУЗ "КБСП"</v>
      </c>
      <c r="D1398" s="23" t="str">
        <f t="shared" si="365"/>
        <v>КС</v>
      </c>
      <c r="E1398" s="87">
        <v>20171269</v>
      </c>
      <c r="F1398" s="23" t="str">
        <f t="shared" si="366"/>
        <v>Операции на пищеводе, желудке, двенадцатиперстной кишке (уровень 2)</v>
      </c>
      <c r="G1398" s="19">
        <v>33</v>
      </c>
      <c r="H1398" s="19">
        <v>13</v>
      </c>
      <c r="I1398" s="25">
        <f t="shared" si="363"/>
        <v>46</v>
      </c>
      <c r="J1398" s="23">
        <f t="shared" si="367"/>
        <v>1.95</v>
      </c>
      <c r="K1398" s="149">
        <f t="shared" si="368"/>
        <v>1.4</v>
      </c>
      <c r="L1398" s="93">
        <f t="shared" si="369"/>
        <v>48891.57</v>
      </c>
      <c r="M1398" s="93">
        <f t="shared" si="370"/>
        <v>1613421.81</v>
      </c>
      <c r="N1398" s="93">
        <f t="shared" si="371"/>
        <v>635590.41</v>
      </c>
      <c r="O1398" s="93">
        <f t="shared" si="372"/>
        <v>2249012.2200000002</v>
      </c>
      <c r="P1398" s="23" t="str">
        <f t="shared" si="373"/>
        <v>Хирургия (абдоминальная)</v>
      </c>
      <c r="Q1398" s="23">
        <f t="shared" si="374"/>
        <v>1.2</v>
      </c>
      <c r="R1398" s="63" t="s">
        <v>360</v>
      </c>
      <c r="S1398" s="23">
        <f t="shared" si="375"/>
        <v>89.7</v>
      </c>
    </row>
    <row r="1399" spans="2:19" x14ac:dyDescent="0.25">
      <c r="B1399" s="85">
        <v>150001</v>
      </c>
      <c r="C1399" s="23" t="str">
        <f t="shared" si="364"/>
        <v>ГБУЗ "РКБ"</v>
      </c>
      <c r="D1399" s="23" t="str">
        <f t="shared" si="365"/>
        <v>КС</v>
      </c>
      <c r="E1399" s="55">
        <v>20171269</v>
      </c>
      <c r="F1399" s="23" t="str">
        <f t="shared" si="366"/>
        <v>Операции на пищеводе, желудке, двенадцатиперстной кишке (уровень 2)</v>
      </c>
      <c r="G1399" s="19">
        <v>16</v>
      </c>
      <c r="H1399" s="19">
        <v>4</v>
      </c>
      <c r="I1399" s="25">
        <f t="shared" si="363"/>
        <v>20</v>
      </c>
      <c r="J1399" s="23">
        <f t="shared" si="367"/>
        <v>1.95</v>
      </c>
      <c r="K1399" s="149">
        <f t="shared" si="368"/>
        <v>1</v>
      </c>
      <c r="L1399" s="93">
        <f t="shared" si="369"/>
        <v>34922.549999999996</v>
      </c>
      <c r="M1399" s="93">
        <f t="shared" si="370"/>
        <v>558760.79999999993</v>
      </c>
      <c r="N1399" s="93">
        <f t="shared" si="371"/>
        <v>139690.19999999998</v>
      </c>
      <c r="O1399" s="93">
        <f t="shared" si="372"/>
        <v>698450.99999999988</v>
      </c>
      <c r="P1399" s="23" t="str">
        <f t="shared" si="373"/>
        <v>Хирургия (абдоминальная)</v>
      </c>
      <c r="Q1399" s="23">
        <f t="shared" si="374"/>
        <v>1.2</v>
      </c>
      <c r="R1399" s="63" t="s">
        <v>360</v>
      </c>
      <c r="S1399" s="23">
        <f t="shared" si="375"/>
        <v>39</v>
      </c>
    </row>
    <row r="1400" spans="2:19" ht="30" x14ac:dyDescent="0.25">
      <c r="B1400" s="85">
        <v>150015</v>
      </c>
      <c r="C1400" s="23" t="str">
        <f t="shared" si="364"/>
        <v>ФГБОУ ВО  СОГМА МЗ</v>
      </c>
      <c r="D1400" s="23" t="str">
        <f t="shared" si="365"/>
        <v>КС</v>
      </c>
      <c r="E1400" s="41">
        <v>20171269</v>
      </c>
      <c r="F1400" s="23" t="str">
        <f t="shared" si="366"/>
        <v>Операции на пищеводе, желудке, двенадцатиперстной кишке (уровень 2)</v>
      </c>
      <c r="G1400" s="39">
        <v>12</v>
      </c>
      <c r="H1400" s="39">
        <v>3</v>
      </c>
      <c r="I1400" s="25">
        <f t="shared" si="363"/>
        <v>15</v>
      </c>
      <c r="J1400" s="23">
        <f t="shared" si="367"/>
        <v>1.95</v>
      </c>
      <c r="K1400" s="149">
        <f t="shared" si="368"/>
        <v>1.4</v>
      </c>
      <c r="L1400" s="93">
        <f t="shared" si="369"/>
        <v>48891.57</v>
      </c>
      <c r="M1400" s="93">
        <f t="shared" si="370"/>
        <v>586698.84</v>
      </c>
      <c r="N1400" s="93">
        <f t="shared" si="371"/>
        <v>146674.71</v>
      </c>
      <c r="O1400" s="93">
        <f t="shared" si="372"/>
        <v>733373.54999999993</v>
      </c>
      <c r="P1400" s="23" t="str">
        <f t="shared" si="373"/>
        <v>Хирургия (абдоминальная)</v>
      </c>
      <c r="Q1400" s="23">
        <f t="shared" si="374"/>
        <v>1.2</v>
      </c>
      <c r="R1400" s="114" t="s">
        <v>532</v>
      </c>
      <c r="S1400" s="23">
        <f t="shared" si="375"/>
        <v>29.25</v>
      </c>
    </row>
    <row r="1401" spans="2:19" x14ac:dyDescent="0.25">
      <c r="B1401" s="85">
        <v>150012</v>
      </c>
      <c r="C1401" s="23" t="str">
        <f t="shared" si="364"/>
        <v>ГБУЗ "Кировская ЦРБ"</v>
      </c>
      <c r="D1401" s="23" t="str">
        <f t="shared" si="365"/>
        <v>КС</v>
      </c>
      <c r="E1401" s="55">
        <v>20171269</v>
      </c>
      <c r="F1401" s="23" t="str">
        <f t="shared" si="366"/>
        <v>Операции на пищеводе, желудке, двенадцатиперстной кишке (уровень 2)</v>
      </c>
      <c r="G1401" s="19">
        <v>14</v>
      </c>
      <c r="H1401" s="19"/>
      <c r="I1401" s="25">
        <f t="shared" si="363"/>
        <v>14</v>
      </c>
      <c r="J1401" s="23">
        <f t="shared" si="367"/>
        <v>1.95</v>
      </c>
      <c r="K1401" s="149">
        <f t="shared" si="368"/>
        <v>0.875</v>
      </c>
      <c r="L1401" s="93">
        <f t="shared" si="369"/>
        <v>30557.231250000001</v>
      </c>
      <c r="M1401" s="93">
        <f t="shared" si="370"/>
        <v>427801.23749999999</v>
      </c>
      <c r="N1401" s="93">
        <f t="shared" si="371"/>
        <v>0</v>
      </c>
      <c r="O1401" s="93">
        <f t="shared" si="372"/>
        <v>427801.23749999999</v>
      </c>
      <c r="P1401" s="23" t="str">
        <f t="shared" si="373"/>
        <v>Хирургия (абдоминальная)</v>
      </c>
      <c r="Q1401" s="23">
        <f t="shared" si="374"/>
        <v>1.2</v>
      </c>
      <c r="R1401" s="63" t="s">
        <v>360</v>
      </c>
      <c r="S1401" s="23">
        <f t="shared" si="375"/>
        <v>27.3</v>
      </c>
    </row>
    <row r="1402" spans="2:19" ht="18.75" x14ac:dyDescent="0.3">
      <c r="B1402" s="85">
        <v>150002</v>
      </c>
      <c r="C1402" s="23" t="str">
        <f t="shared" si="364"/>
        <v>ГБУЗ "РДКБ"</v>
      </c>
      <c r="D1402" s="23" t="str">
        <f t="shared" si="365"/>
        <v>КС</v>
      </c>
      <c r="E1402" s="55">
        <v>20171269</v>
      </c>
      <c r="F1402" s="23" t="str">
        <f t="shared" si="366"/>
        <v>Операции на пищеводе, желудке, двенадцатиперстной кишке (уровень 2)</v>
      </c>
      <c r="G1402" s="45">
        <v>15</v>
      </c>
      <c r="H1402" s="45">
        <v>2</v>
      </c>
      <c r="I1402" s="25">
        <f t="shared" si="363"/>
        <v>17</v>
      </c>
      <c r="J1402" s="23">
        <f t="shared" si="367"/>
        <v>1.95</v>
      </c>
      <c r="K1402" s="149">
        <f t="shared" si="368"/>
        <v>1</v>
      </c>
      <c r="L1402" s="93">
        <f t="shared" si="369"/>
        <v>34922.549999999996</v>
      </c>
      <c r="M1402" s="93">
        <f t="shared" si="370"/>
        <v>523838.24999999994</v>
      </c>
      <c r="N1402" s="93">
        <f t="shared" si="371"/>
        <v>69845.099999999991</v>
      </c>
      <c r="O1402" s="93">
        <f t="shared" si="372"/>
        <v>593683.35</v>
      </c>
      <c r="P1402" s="23" t="str">
        <f t="shared" si="373"/>
        <v>Хирургия (абдоминальная)</v>
      </c>
      <c r="Q1402" s="23">
        <f t="shared" si="374"/>
        <v>1.2</v>
      </c>
      <c r="R1402" s="63" t="s">
        <v>140</v>
      </c>
      <c r="S1402" s="23">
        <f t="shared" si="375"/>
        <v>33.15</v>
      </c>
    </row>
    <row r="1403" spans="2:19" x14ac:dyDescent="0.25">
      <c r="B1403" s="85">
        <v>150072</v>
      </c>
      <c r="C1403" s="23" t="str">
        <f t="shared" si="364"/>
        <v>ФГБУ "СКММ центр МЗ РФ" (Беслан)</v>
      </c>
      <c r="D1403" s="23" t="str">
        <f t="shared" si="365"/>
        <v>КС</v>
      </c>
      <c r="E1403" s="60">
        <v>20171269</v>
      </c>
      <c r="F1403" s="23" t="str">
        <f t="shared" si="366"/>
        <v>Операции на пищеводе, желудке, двенадцатиперстной кишке (уровень 2)</v>
      </c>
      <c r="G1403" s="50">
        <v>7</v>
      </c>
      <c r="H1403" s="50">
        <v>3</v>
      </c>
      <c r="I1403" s="25">
        <f t="shared" si="363"/>
        <v>10</v>
      </c>
      <c r="J1403" s="23">
        <f t="shared" si="367"/>
        <v>1.95</v>
      </c>
      <c r="K1403" s="149">
        <f t="shared" si="368"/>
        <v>1.4</v>
      </c>
      <c r="L1403" s="93">
        <f t="shared" si="369"/>
        <v>48891.57</v>
      </c>
      <c r="M1403" s="93">
        <f t="shared" si="370"/>
        <v>342240.99</v>
      </c>
      <c r="N1403" s="93">
        <f t="shared" si="371"/>
        <v>146674.71</v>
      </c>
      <c r="O1403" s="93">
        <f t="shared" si="372"/>
        <v>488915.69999999995</v>
      </c>
      <c r="P1403" s="23" t="str">
        <f t="shared" si="373"/>
        <v>Хирургия (абдоминальная)</v>
      </c>
      <c r="Q1403" s="23">
        <f t="shared" si="374"/>
        <v>1.2</v>
      </c>
      <c r="R1403" s="44" t="s">
        <v>532</v>
      </c>
      <c r="S1403" s="23">
        <f t="shared" si="375"/>
        <v>19.5</v>
      </c>
    </row>
    <row r="1404" spans="2:19" x14ac:dyDescent="0.25">
      <c r="B1404" s="14">
        <v>150014</v>
      </c>
      <c r="C1404" s="23" t="str">
        <f t="shared" si="364"/>
        <v>ГБУЗ "Правобережная ЦРКБ"</v>
      </c>
      <c r="D1404" s="23" t="str">
        <f t="shared" si="365"/>
        <v>КС</v>
      </c>
      <c r="E1404" s="62">
        <v>20171269</v>
      </c>
      <c r="F1404" s="23" t="str">
        <f t="shared" si="366"/>
        <v>Операции на пищеводе, желудке, двенадцатиперстной кишке (уровень 2)</v>
      </c>
      <c r="G1404" s="19">
        <v>14</v>
      </c>
      <c r="H1404" s="19">
        <v>0</v>
      </c>
      <c r="I1404" s="25">
        <f t="shared" si="363"/>
        <v>14</v>
      </c>
      <c r="J1404" s="23">
        <f t="shared" si="367"/>
        <v>1.95</v>
      </c>
      <c r="K1404" s="149">
        <f t="shared" si="368"/>
        <v>0.95099999999999996</v>
      </c>
      <c r="L1404" s="93">
        <f t="shared" si="369"/>
        <v>33211.345049999996</v>
      </c>
      <c r="M1404" s="93">
        <f t="shared" si="370"/>
        <v>464958.83069999993</v>
      </c>
      <c r="N1404" s="93">
        <f t="shared" si="371"/>
        <v>0</v>
      </c>
      <c r="O1404" s="93">
        <f t="shared" si="372"/>
        <v>464958.83069999993</v>
      </c>
      <c r="P1404" s="23" t="str">
        <f t="shared" si="373"/>
        <v>Хирургия (абдоминальная)</v>
      </c>
      <c r="Q1404" s="23">
        <f t="shared" si="374"/>
        <v>1.2</v>
      </c>
      <c r="R1404" s="63" t="s">
        <v>360</v>
      </c>
      <c r="S1404" s="23">
        <f t="shared" si="375"/>
        <v>27.3</v>
      </c>
    </row>
    <row r="1405" spans="2:19" x14ac:dyDescent="0.25">
      <c r="B1405" s="85">
        <v>150003</v>
      </c>
      <c r="C1405" s="23" t="str">
        <f t="shared" si="364"/>
        <v>ГБУЗ "КБСП"</v>
      </c>
      <c r="D1405" s="23" t="str">
        <f t="shared" si="365"/>
        <v>КС</v>
      </c>
      <c r="E1405" s="87">
        <v>20171270</v>
      </c>
      <c r="F1405" s="23" t="str">
        <f t="shared" si="366"/>
        <v>Операции на пищеводе, желудке, двенадцатиперстной кишке (уровень 3)</v>
      </c>
      <c r="G1405" s="19">
        <v>1</v>
      </c>
      <c r="H1405" s="19">
        <v>1</v>
      </c>
      <c r="I1405" s="25">
        <f t="shared" si="363"/>
        <v>2</v>
      </c>
      <c r="J1405" s="23">
        <f t="shared" si="367"/>
        <v>2.46</v>
      </c>
      <c r="K1405" s="149">
        <f t="shared" si="368"/>
        <v>1.4</v>
      </c>
      <c r="L1405" s="93">
        <f t="shared" si="369"/>
        <v>61678.595999999998</v>
      </c>
      <c r="M1405" s="93">
        <f t="shared" si="370"/>
        <v>61678.595999999998</v>
      </c>
      <c r="N1405" s="93">
        <f t="shared" si="371"/>
        <v>61678.595999999998</v>
      </c>
      <c r="O1405" s="93">
        <f t="shared" si="372"/>
        <v>123357.192</v>
      </c>
      <c r="P1405" s="23" t="str">
        <f t="shared" si="373"/>
        <v>Хирургия (абдоминальная)</v>
      </c>
      <c r="Q1405" s="23">
        <f t="shared" si="374"/>
        <v>1.2</v>
      </c>
      <c r="R1405" s="63" t="s">
        <v>360</v>
      </c>
      <c r="S1405" s="23">
        <f t="shared" si="375"/>
        <v>4.92</v>
      </c>
    </row>
    <row r="1406" spans="2:19" x14ac:dyDescent="0.25">
      <c r="B1406" s="85">
        <v>150001</v>
      </c>
      <c r="C1406" s="23" t="str">
        <f t="shared" si="364"/>
        <v>ГБУЗ "РКБ"</v>
      </c>
      <c r="D1406" s="23" t="str">
        <f t="shared" si="365"/>
        <v>КС</v>
      </c>
      <c r="E1406" s="55">
        <v>20171270</v>
      </c>
      <c r="F1406" s="23" t="str">
        <f t="shared" si="366"/>
        <v>Операции на пищеводе, желудке, двенадцатиперстной кишке (уровень 3)</v>
      </c>
      <c r="G1406" s="19">
        <v>4</v>
      </c>
      <c r="H1406" s="19">
        <v>1</v>
      </c>
      <c r="I1406" s="25">
        <f t="shared" si="363"/>
        <v>5</v>
      </c>
      <c r="J1406" s="23">
        <f t="shared" si="367"/>
        <v>2.46</v>
      </c>
      <c r="K1406" s="149">
        <f t="shared" si="368"/>
        <v>1</v>
      </c>
      <c r="L1406" s="93">
        <f t="shared" si="369"/>
        <v>44056.14</v>
      </c>
      <c r="M1406" s="93">
        <f t="shared" si="370"/>
        <v>176224.56</v>
      </c>
      <c r="N1406" s="93">
        <f t="shared" si="371"/>
        <v>44056.14</v>
      </c>
      <c r="O1406" s="93">
        <f t="shared" si="372"/>
        <v>220280.7</v>
      </c>
      <c r="P1406" s="23" t="str">
        <f t="shared" si="373"/>
        <v>Хирургия (абдоминальная)</v>
      </c>
      <c r="Q1406" s="23">
        <f t="shared" si="374"/>
        <v>1.2</v>
      </c>
      <c r="R1406" s="63" t="s">
        <v>360</v>
      </c>
      <c r="S1406" s="23">
        <f t="shared" si="375"/>
        <v>12.3</v>
      </c>
    </row>
    <row r="1407" spans="2:19" ht="18.75" x14ac:dyDescent="0.3">
      <c r="B1407" s="85">
        <v>150002</v>
      </c>
      <c r="C1407" s="23" t="str">
        <f t="shared" si="364"/>
        <v>ГБУЗ "РДКБ"</v>
      </c>
      <c r="D1407" s="23" t="str">
        <f t="shared" si="365"/>
        <v>КС</v>
      </c>
      <c r="E1407" s="55">
        <v>20171270</v>
      </c>
      <c r="F1407" s="23" t="str">
        <f t="shared" si="366"/>
        <v>Операции на пищеводе, желудке, двенадцатиперстной кишке (уровень 3)</v>
      </c>
      <c r="G1407" s="45">
        <v>2</v>
      </c>
      <c r="H1407" s="45">
        <v>1</v>
      </c>
      <c r="I1407" s="25">
        <f t="shared" si="363"/>
        <v>3</v>
      </c>
      <c r="J1407" s="23">
        <f t="shared" si="367"/>
        <v>2.46</v>
      </c>
      <c r="K1407" s="149">
        <f t="shared" si="368"/>
        <v>1</v>
      </c>
      <c r="L1407" s="93">
        <f t="shared" si="369"/>
        <v>44056.14</v>
      </c>
      <c r="M1407" s="93">
        <f t="shared" si="370"/>
        <v>88112.28</v>
      </c>
      <c r="N1407" s="93">
        <f t="shared" si="371"/>
        <v>44056.14</v>
      </c>
      <c r="O1407" s="93">
        <f t="shared" si="372"/>
        <v>132168.41999999998</v>
      </c>
      <c r="P1407" s="23" t="str">
        <f t="shared" si="373"/>
        <v>Хирургия (абдоминальная)</v>
      </c>
      <c r="Q1407" s="23">
        <f t="shared" si="374"/>
        <v>1.2</v>
      </c>
      <c r="R1407" s="63" t="s">
        <v>140</v>
      </c>
      <c r="S1407" s="23">
        <f t="shared" si="375"/>
        <v>7.38</v>
      </c>
    </row>
    <row r="1408" spans="2:19" x14ac:dyDescent="0.25">
      <c r="B1408" s="85">
        <v>150072</v>
      </c>
      <c r="C1408" s="23" t="str">
        <f t="shared" si="364"/>
        <v>ФГБУ "СКММ центр МЗ РФ" (Беслан)</v>
      </c>
      <c r="D1408" s="23" t="str">
        <f t="shared" si="365"/>
        <v>КС</v>
      </c>
      <c r="E1408" s="60">
        <v>20171270</v>
      </c>
      <c r="F1408" s="23" t="str">
        <f t="shared" si="366"/>
        <v>Операции на пищеводе, желудке, двенадцатиперстной кишке (уровень 3)</v>
      </c>
      <c r="G1408" s="50">
        <v>3</v>
      </c>
      <c r="H1408" s="50">
        <v>1</v>
      </c>
      <c r="I1408" s="25">
        <f t="shared" si="363"/>
        <v>4</v>
      </c>
      <c r="J1408" s="23">
        <f t="shared" si="367"/>
        <v>2.46</v>
      </c>
      <c r="K1408" s="149">
        <f t="shared" si="368"/>
        <v>1.4</v>
      </c>
      <c r="L1408" s="93">
        <f t="shared" si="369"/>
        <v>61678.595999999998</v>
      </c>
      <c r="M1408" s="93">
        <f t="shared" si="370"/>
        <v>185035.788</v>
      </c>
      <c r="N1408" s="93">
        <f t="shared" si="371"/>
        <v>61678.595999999998</v>
      </c>
      <c r="O1408" s="93">
        <f t="shared" si="372"/>
        <v>246714.38399999999</v>
      </c>
      <c r="P1408" s="23" t="str">
        <f t="shared" si="373"/>
        <v>Хирургия (абдоминальная)</v>
      </c>
      <c r="Q1408" s="23">
        <f t="shared" si="374"/>
        <v>1.2</v>
      </c>
      <c r="R1408" s="44" t="s">
        <v>532</v>
      </c>
      <c r="S1408" s="23">
        <f t="shared" si="375"/>
        <v>9.84</v>
      </c>
    </row>
    <row r="1409" spans="2:19" x14ac:dyDescent="0.25">
      <c r="B1409" s="85">
        <v>150113</v>
      </c>
      <c r="C1409" s="23" t="str">
        <f t="shared" si="364"/>
        <v>ФГКУ "412 ВГ" Минобороны России"</v>
      </c>
      <c r="D1409" s="23" t="str">
        <f t="shared" si="365"/>
        <v>КС</v>
      </c>
      <c r="E1409" s="55">
        <v>20171271</v>
      </c>
      <c r="F1409" s="23" t="str">
        <f t="shared" si="366"/>
        <v>Аппендэктомия, взрослые (уровень 1)</v>
      </c>
      <c r="G1409" s="19">
        <v>4</v>
      </c>
      <c r="H1409" s="19">
        <v>2</v>
      </c>
      <c r="I1409" s="25">
        <f t="shared" si="363"/>
        <v>6</v>
      </c>
      <c r="J1409" s="23">
        <f t="shared" si="367"/>
        <v>0.73</v>
      </c>
      <c r="K1409" s="149">
        <f t="shared" si="368"/>
        <v>1</v>
      </c>
      <c r="L1409" s="93">
        <f t="shared" si="369"/>
        <v>13073.57</v>
      </c>
      <c r="M1409" s="93">
        <f t="shared" si="370"/>
        <v>52294.28</v>
      </c>
      <c r="N1409" s="93">
        <f t="shared" si="371"/>
        <v>26147.14</v>
      </c>
      <c r="O1409" s="93">
        <f t="shared" si="372"/>
        <v>78441.42</v>
      </c>
      <c r="P1409" s="23" t="str">
        <f t="shared" si="373"/>
        <v>Хирургия (абдоминальная)</v>
      </c>
      <c r="Q1409" s="23">
        <f t="shared" si="374"/>
        <v>1.2</v>
      </c>
      <c r="R1409" s="63" t="s">
        <v>532</v>
      </c>
      <c r="S1409" s="23">
        <f t="shared" si="375"/>
        <v>4.38</v>
      </c>
    </row>
    <row r="1410" spans="2:19" x14ac:dyDescent="0.25">
      <c r="B1410" s="85">
        <v>150009</v>
      </c>
      <c r="C1410" s="23" t="str">
        <f t="shared" si="364"/>
        <v>ГБУЗ "Ардонская ЦРБ"</v>
      </c>
      <c r="D1410" s="23" t="str">
        <f t="shared" si="365"/>
        <v>КС</v>
      </c>
      <c r="E1410" s="55">
        <v>20171271</v>
      </c>
      <c r="F1410" s="23" t="str">
        <f t="shared" si="366"/>
        <v>Аппендэктомия, взрослые (уровень 1)</v>
      </c>
      <c r="G1410" s="19">
        <v>18</v>
      </c>
      <c r="H1410" s="19">
        <v>2</v>
      </c>
      <c r="I1410" s="25">
        <f t="shared" si="363"/>
        <v>20</v>
      </c>
      <c r="J1410" s="23">
        <f t="shared" si="367"/>
        <v>0.73</v>
      </c>
      <c r="K1410" s="149">
        <f t="shared" si="368"/>
        <v>1</v>
      </c>
      <c r="L1410" s="93">
        <f t="shared" si="369"/>
        <v>13073.57</v>
      </c>
      <c r="M1410" s="93">
        <f t="shared" si="370"/>
        <v>235324.26</v>
      </c>
      <c r="N1410" s="93">
        <f t="shared" si="371"/>
        <v>26147.14</v>
      </c>
      <c r="O1410" s="93">
        <f t="shared" si="372"/>
        <v>261471.40000000002</v>
      </c>
      <c r="P1410" s="23" t="str">
        <f t="shared" si="373"/>
        <v>Хирургия (абдоминальная)</v>
      </c>
      <c r="Q1410" s="23">
        <f t="shared" si="374"/>
        <v>1.2</v>
      </c>
      <c r="R1410" s="63" t="s">
        <v>360</v>
      </c>
      <c r="S1410" s="23">
        <f t="shared" si="375"/>
        <v>14.6</v>
      </c>
    </row>
    <row r="1411" spans="2:19" x14ac:dyDescent="0.25">
      <c r="B1411" s="85">
        <v>150003</v>
      </c>
      <c r="C1411" s="23" t="str">
        <f t="shared" si="364"/>
        <v>ГБУЗ "КБСП"</v>
      </c>
      <c r="D1411" s="23" t="str">
        <f t="shared" si="365"/>
        <v>КС</v>
      </c>
      <c r="E1411" s="87">
        <v>20171271</v>
      </c>
      <c r="F1411" s="23" t="str">
        <f t="shared" si="366"/>
        <v>Аппендэктомия, взрослые (уровень 1)</v>
      </c>
      <c r="G1411" s="19">
        <v>118</v>
      </c>
      <c r="H1411" s="19">
        <v>50</v>
      </c>
      <c r="I1411" s="25">
        <f t="shared" si="363"/>
        <v>168</v>
      </c>
      <c r="J1411" s="23">
        <f t="shared" si="367"/>
        <v>0.73</v>
      </c>
      <c r="K1411" s="149">
        <f t="shared" si="368"/>
        <v>1</v>
      </c>
      <c r="L1411" s="93">
        <f t="shared" si="369"/>
        <v>13073.57</v>
      </c>
      <c r="M1411" s="93">
        <f t="shared" si="370"/>
        <v>1542681.26</v>
      </c>
      <c r="N1411" s="93">
        <f t="shared" si="371"/>
        <v>653678.5</v>
      </c>
      <c r="O1411" s="93">
        <f t="shared" si="372"/>
        <v>2196359.7599999998</v>
      </c>
      <c r="P1411" s="23" t="str">
        <f t="shared" si="373"/>
        <v>Хирургия (абдоминальная)</v>
      </c>
      <c r="Q1411" s="23">
        <f t="shared" si="374"/>
        <v>1.2</v>
      </c>
      <c r="R1411" s="63" t="s">
        <v>360</v>
      </c>
      <c r="S1411" s="23">
        <f t="shared" si="375"/>
        <v>122.64</v>
      </c>
    </row>
    <row r="1412" spans="2:19" x14ac:dyDescent="0.25">
      <c r="B1412" s="85">
        <v>150112</v>
      </c>
      <c r="C1412" s="23" t="str">
        <f t="shared" si="364"/>
        <v>ГБУЗ "Моздокская ЦРБ"</v>
      </c>
      <c r="D1412" s="23" t="str">
        <f t="shared" si="365"/>
        <v>КС</v>
      </c>
      <c r="E1412" s="55">
        <v>20171271</v>
      </c>
      <c r="F1412" s="23" t="str">
        <f t="shared" si="366"/>
        <v>Аппендэктомия, взрослые (уровень 1)</v>
      </c>
      <c r="G1412" s="19">
        <v>47</v>
      </c>
      <c r="H1412" s="19"/>
      <c r="I1412" s="25">
        <f t="shared" si="363"/>
        <v>47</v>
      </c>
      <c r="J1412" s="23">
        <f t="shared" si="367"/>
        <v>0.73</v>
      </c>
      <c r="K1412" s="149">
        <f t="shared" si="368"/>
        <v>1</v>
      </c>
      <c r="L1412" s="93">
        <f t="shared" si="369"/>
        <v>13073.57</v>
      </c>
      <c r="M1412" s="93">
        <f t="shared" si="370"/>
        <v>614457.79</v>
      </c>
      <c r="N1412" s="93">
        <f t="shared" si="371"/>
        <v>0</v>
      </c>
      <c r="O1412" s="93">
        <f t="shared" si="372"/>
        <v>614457.79</v>
      </c>
      <c r="P1412" s="23" t="str">
        <f t="shared" si="373"/>
        <v>Хирургия (абдоминальная)</v>
      </c>
      <c r="Q1412" s="23">
        <f t="shared" si="374"/>
        <v>1.2</v>
      </c>
      <c r="R1412" s="63" t="s">
        <v>360</v>
      </c>
      <c r="S1412" s="23">
        <f t="shared" si="375"/>
        <v>34.31</v>
      </c>
    </row>
    <row r="1413" spans="2:19" ht="15.75" x14ac:dyDescent="0.25">
      <c r="B1413" s="85">
        <v>150019</v>
      </c>
      <c r="C1413" s="23" t="str">
        <f t="shared" si="364"/>
        <v>ГБУЗ "Дигорская ЦРБ"</v>
      </c>
      <c r="D1413" s="23" t="str">
        <f t="shared" si="365"/>
        <v>КС</v>
      </c>
      <c r="E1413" s="55">
        <v>20171271</v>
      </c>
      <c r="F1413" s="23" t="str">
        <f t="shared" si="366"/>
        <v>Аппендэктомия, взрослые (уровень 1)</v>
      </c>
      <c r="G1413" s="38">
        <v>15</v>
      </c>
      <c r="H1413" s="38">
        <v>2</v>
      </c>
      <c r="I1413" s="25">
        <f t="shared" si="363"/>
        <v>17</v>
      </c>
      <c r="J1413" s="23">
        <f t="shared" si="367"/>
        <v>0.73</v>
      </c>
      <c r="K1413" s="149">
        <f t="shared" si="368"/>
        <v>1</v>
      </c>
      <c r="L1413" s="93">
        <f t="shared" si="369"/>
        <v>13073.57</v>
      </c>
      <c r="M1413" s="93">
        <f t="shared" si="370"/>
        <v>196103.55</v>
      </c>
      <c r="N1413" s="93">
        <f t="shared" si="371"/>
        <v>26147.14</v>
      </c>
      <c r="O1413" s="93">
        <f t="shared" si="372"/>
        <v>222250.69</v>
      </c>
      <c r="P1413" s="23" t="str">
        <f t="shared" si="373"/>
        <v>Хирургия (абдоминальная)</v>
      </c>
      <c r="Q1413" s="23">
        <f t="shared" si="374"/>
        <v>1.2</v>
      </c>
      <c r="R1413" s="63" t="s">
        <v>360</v>
      </c>
      <c r="S1413" s="23">
        <f t="shared" si="375"/>
        <v>12.41</v>
      </c>
    </row>
    <row r="1414" spans="2:19" x14ac:dyDescent="0.25">
      <c r="B1414" s="85">
        <v>150001</v>
      </c>
      <c r="C1414" s="23" t="str">
        <f t="shared" si="364"/>
        <v>ГБУЗ "РКБ"</v>
      </c>
      <c r="D1414" s="23" t="str">
        <f t="shared" si="365"/>
        <v>КС</v>
      </c>
      <c r="E1414" s="55">
        <v>20171271</v>
      </c>
      <c r="F1414" s="23" t="str">
        <f t="shared" si="366"/>
        <v>Аппендэктомия, взрослые (уровень 1)</v>
      </c>
      <c r="G1414" s="19">
        <v>12</v>
      </c>
      <c r="H1414" s="19">
        <v>3</v>
      </c>
      <c r="I1414" s="25">
        <f t="shared" si="363"/>
        <v>15</v>
      </c>
      <c r="J1414" s="23">
        <f t="shared" si="367"/>
        <v>0.73</v>
      </c>
      <c r="K1414" s="149">
        <f t="shared" si="368"/>
        <v>1</v>
      </c>
      <c r="L1414" s="93">
        <f t="shared" si="369"/>
        <v>13073.57</v>
      </c>
      <c r="M1414" s="93">
        <f t="shared" si="370"/>
        <v>156882.84</v>
      </c>
      <c r="N1414" s="93">
        <f t="shared" si="371"/>
        <v>39220.71</v>
      </c>
      <c r="O1414" s="93">
        <f t="shared" si="372"/>
        <v>196103.55</v>
      </c>
      <c r="P1414" s="23" t="str">
        <f t="shared" si="373"/>
        <v>Хирургия (абдоминальная)</v>
      </c>
      <c r="Q1414" s="23">
        <f t="shared" si="374"/>
        <v>1.2</v>
      </c>
      <c r="R1414" s="63" t="s">
        <v>360</v>
      </c>
      <c r="S1414" s="23">
        <f t="shared" si="375"/>
        <v>10.95</v>
      </c>
    </row>
    <row r="1415" spans="2:19" ht="30" x14ac:dyDescent="0.25">
      <c r="B1415" s="85">
        <v>150015</v>
      </c>
      <c r="C1415" s="23" t="str">
        <f t="shared" si="364"/>
        <v>ФГБОУ ВО  СОГМА МЗ</v>
      </c>
      <c r="D1415" s="23" t="str">
        <f t="shared" si="365"/>
        <v>КС</v>
      </c>
      <c r="E1415" s="41">
        <v>20171271</v>
      </c>
      <c r="F1415" s="23" t="str">
        <f t="shared" si="366"/>
        <v>Аппендэктомия, взрослые (уровень 1)</v>
      </c>
      <c r="G1415" s="39">
        <v>50</v>
      </c>
      <c r="H1415" s="39">
        <v>10</v>
      </c>
      <c r="I1415" s="25">
        <f t="shared" ref="I1415:I1473" si="376">G1415+H1415</f>
        <v>60</v>
      </c>
      <c r="J1415" s="23">
        <f t="shared" si="367"/>
        <v>0.73</v>
      </c>
      <c r="K1415" s="149">
        <f t="shared" si="368"/>
        <v>1</v>
      </c>
      <c r="L1415" s="93">
        <f t="shared" si="369"/>
        <v>13073.57</v>
      </c>
      <c r="M1415" s="93">
        <f t="shared" si="370"/>
        <v>653678.5</v>
      </c>
      <c r="N1415" s="93">
        <f t="shared" si="371"/>
        <v>130735.7</v>
      </c>
      <c r="O1415" s="93">
        <f t="shared" si="372"/>
        <v>784414.2</v>
      </c>
      <c r="P1415" s="23" t="str">
        <f t="shared" si="373"/>
        <v>Хирургия (абдоминальная)</v>
      </c>
      <c r="Q1415" s="23">
        <f t="shared" si="374"/>
        <v>1.2</v>
      </c>
      <c r="R1415" s="114" t="s">
        <v>532</v>
      </c>
      <c r="S1415" s="23">
        <f t="shared" si="375"/>
        <v>43.8</v>
      </c>
    </row>
    <row r="1416" spans="2:19" x14ac:dyDescent="0.25">
      <c r="B1416" s="85">
        <v>150012</v>
      </c>
      <c r="C1416" s="23" t="str">
        <f t="shared" si="364"/>
        <v>ГБУЗ "Кировская ЦРБ"</v>
      </c>
      <c r="D1416" s="23" t="str">
        <f t="shared" si="365"/>
        <v>КС</v>
      </c>
      <c r="E1416" s="55">
        <v>20171271</v>
      </c>
      <c r="F1416" s="23" t="str">
        <f t="shared" si="366"/>
        <v>Аппендэктомия, взрослые (уровень 1)</v>
      </c>
      <c r="G1416" s="19">
        <v>19</v>
      </c>
      <c r="H1416" s="19">
        <v>1</v>
      </c>
      <c r="I1416" s="25">
        <f t="shared" si="376"/>
        <v>20</v>
      </c>
      <c r="J1416" s="23">
        <f t="shared" si="367"/>
        <v>0.73</v>
      </c>
      <c r="K1416" s="149">
        <f t="shared" si="368"/>
        <v>1</v>
      </c>
      <c r="L1416" s="93">
        <f t="shared" si="369"/>
        <v>13073.57</v>
      </c>
      <c r="M1416" s="93">
        <f t="shared" si="370"/>
        <v>248397.83</v>
      </c>
      <c r="N1416" s="93">
        <f t="shared" si="371"/>
        <v>13073.57</v>
      </c>
      <c r="O1416" s="93">
        <f t="shared" si="372"/>
        <v>261471.4</v>
      </c>
      <c r="P1416" s="23" t="str">
        <f t="shared" si="373"/>
        <v>Хирургия (абдоминальная)</v>
      </c>
      <c r="Q1416" s="23">
        <f t="shared" si="374"/>
        <v>1.2</v>
      </c>
      <c r="R1416" s="63" t="s">
        <v>360</v>
      </c>
      <c r="S1416" s="23">
        <f t="shared" si="375"/>
        <v>14.6</v>
      </c>
    </row>
    <row r="1417" spans="2:19" x14ac:dyDescent="0.25">
      <c r="B1417" s="85">
        <v>150072</v>
      </c>
      <c r="C1417" s="23" t="str">
        <f t="shared" si="364"/>
        <v>ФГБУ "СКММ центр МЗ РФ" (Беслан)</v>
      </c>
      <c r="D1417" s="23" t="str">
        <f t="shared" si="365"/>
        <v>КС</v>
      </c>
      <c r="E1417" s="60">
        <v>20171271</v>
      </c>
      <c r="F1417" s="23" t="str">
        <f t="shared" si="366"/>
        <v>Аппендэктомия, взрослые (уровень 1)</v>
      </c>
      <c r="G1417" s="50">
        <v>2</v>
      </c>
      <c r="H1417" s="50">
        <v>0</v>
      </c>
      <c r="I1417" s="25">
        <f t="shared" si="376"/>
        <v>2</v>
      </c>
      <c r="J1417" s="23">
        <f t="shared" si="367"/>
        <v>0.73</v>
      </c>
      <c r="K1417" s="149">
        <f t="shared" si="368"/>
        <v>1</v>
      </c>
      <c r="L1417" s="93">
        <f t="shared" si="369"/>
        <v>13073.57</v>
      </c>
      <c r="M1417" s="93">
        <f t="shared" si="370"/>
        <v>26147.14</v>
      </c>
      <c r="N1417" s="93">
        <f t="shared" si="371"/>
        <v>0</v>
      </c>
      <c r="O1417" s="93">
        <f t="shared" si="372"/>
        <v>26147.14</v>
      </c>
      <c r="P1417" s="23" t="str">
        <f t="shared" si="373"/>
        <v>Хирургия (абдоминальная)</v>
      </c>
      <c r="Q1417" s="23">
        <f t="shared" si="374"/>
        <v>1.2</v>
      </c>
      <c r="R1417" s="44" t="s">
        <v>532</v>
      </c>
      <c r="S1417" s="23">
        <f t="shared" si="375"/>
        <v>1.46</v>
      </c>
    </row>
    <row r="1418" spans="2:19" x14ac:dyDescent="0.25">
      <c r="B1418" s="85">
        <v>150010</v>
      </c>
      <c r="C1418" s="23" t="str">
        <f t="shared" si="364"/>
        <v>ГБУЗ "Ирафская ЦРБ"</v>
      </c>
      <c r="D1418" s="23" t="str">
        <f t="shared" si="365"/>
        <v>КС</v>
      </c>
      <c r="E1418" s="62">
        <v>20171271</v>
      </c>
      <c r="F1418" s="23" t="str">
        <f t="shared" si="366"/>
        <v>Аппендэктомия, взрослые (уровень 1)</v>
      </c>
      <c r="G1418" s="19">
        <v>13</v>
      </c>
      <c r="H1418" s="19">
        <v>0</v>
      </c>
      <c r="I1418" s="25">
        <f t="shared" si="376"/>
        <v>13</v>
      </c>
      <c r="J1418" s="23">
        <f t="shared" si="367"/>
        <v>0.73</v>
      </c>
      <c r="K1418" s="149">
        <f t="shared" si="368"/>
        <v>1</v>
      </c>
      <c r="L1418" s="93">
        <f t="shared" si="369"/>
        <v>13073.57</v>
      </c>
      <c r="M1418" s="93">
        <f t="shared" si="370"/>
        <v>169956.41</v>
      </c>
      <c r="N1418" s="93">
        <f t="shared" si="371"/>
        <v>0</v>
      </c>
      <c r="O1418" s="93">
        <f t="shared" si="372"/>
        <v>169956.41</v>
      </c>
      <c r="P1418" s="23" t="str">
        <f t="shared" si="373"/>
        <v>Хирургия (абдоминальная)</v>
      </c>
      <c r="Q1418" s="23">
        <f t="shared" si="374"/>
        <v>1.2</v>
      </c>
      <c r="R1418" s="63" t="s">
        <v>360</v>
      </c>
      <c r="S1418" s="23">
        <f t="shared" si="375"/>
        <v>9.49</v>
      </c>
    </row>
    <row r="1419" spans="2:19" x14ac:dyDescent="0.25">
      <c r="B1419" s="14">
        <v>150007</v>
      </c>
      <c r="C1419" s="23" t="str">
        <f t="shared" si="364"/>
        <v>ГБУЗ "Алагирская ЦРБ"</v>
      </c>
      <c r="D1419" s="23" t="str">
        <f t="shared" si="365"/>
        <v>КС</v>
      </c>
      <c r="E1419" s="62">
        <v>20171271</v>
      </c>
      <c r="F1419" s="23" t="str">
        <f t="shared" si="366"/>
        <v>Аппендэктомия, взрослые (уровень 1)</v>
      </c>
      <c r="G1419" s="19">
        <v>28</v>
      </c>
      <c r="H1419" s="19">
        <v>2</v>
      </c>
      <c r="I1419" s="25">
        <f t="shared" si="376"/>
        <v>30</v>
      </c>
      <c r="J1419" s="23">
        <f t="shared" si="367"/>
        <v>0.73</v>
      </c>
      <c r="K1419" s="149">
        <f t="shared" si="368"/>
        <v>1</v>
      </c>
      <c r="L1419" s="93">
        <f t="shared" si="369"/>
        <v>13073.57</v>
      </c>
      <c r="M1419" s="93">
        <f t="shared" si="370"/>
        <v>366059.95999999996</v>
      </c>
      <c r="N1419" s="93">
        <f t="shared" si="371"/>
        <v>26147.14</v>
      </c>
      <c r="O1419" s="93">
        <f t="shared" si="372"/>
        <v>392207.1</v>
      </c>
      <c r="P1419" s="23" t="str">
        <f t="shared" si="373"/>
        <v>Хирургия (абдоминальная)</v>
      </c>
      <c r="Q1419" s="23">
        <f t="shared" si="374"/>
        <v>1.2</v>
      </c>
      <c r="R1419" s="63" t="s">
        <v>360</v>
      </c>
      <c r="S1419" s="23">
        <f t="shared" si="375"/>
        <v>21.9</v>
      </c>
    </row>
    <row r="1420" spans="2:19" x14ac:dyDescent="0.25">
      <c r="B1420" s="85">
        <v>150003</v>
      </c>
      <c r="C1420" s="23" t="str">
        <f t="shared" si="364"/>
        <v>ГБУЗ "КБСП"</v>
      </c>
      <c r="D1420" s="23" t="str">
        <f t="shared" si="365"/>
        <v>КС</v>
      </c>
      <c r="E1420" s="87">
        <v>20171272</v>
      </c>
      <c r="F1420" s="23" t="str">
        <f t="shared" si="366"/>
        <v>Аппендэктомия, взрослые (уровень 2)</v>
      </c>
      <c r="G1420" s="19">
        <v>1</v>
      </c>
      <c r="H1420" s="19">
        <v>1</v>
      </c>
      <c r="I1420" s="25">
        <f t="shared" si="376"/>
        <v>2</v>
      </c>
      <c r="J1420" s="23">
        <f t="shared" si="367"/>
        <v>0.91</v>
      </c>
      <c r="K1420" s="149">
        <f t="shared" si="368"/>
        <v>1</v>
      </c>
      <c r="L1420" s="93">
        <f t="shared" si="369"/>
        <v>16297.19</v>
      </c>
      <c r="M1420" s="93">
        <f t="shared" si="370"/>
        <v>16297.19</v>
      </c>
      <c r="N1420" s="93">
        <f t="shared" si="371"/>
        <v>16297.19</v>
      </c>
      <c r="O1420" s="93">
        <f t="shared" si="372"/>
        <v>32594.38</v>
      </c>
      <c r="P1420" s="23" t="str">
        <f t="shared" si="373"/>
        <v>Хирургия (абдоминальная)</v>
      </c>
      <c r="Q1420" s="23">
        <f t="shared" si="374"/>
        <v>1.2</v>
      </c>
      <c r="R1420" s="63" t="s">
        <v>360</v>
      </c>
      <c r="S1420" s="23">
        <f t="shared" si="375"/>
        <v>1.82</v>
      </c>
    </row>
    <row r="1421" spans="2:19" x14ac:dyDescent="0.25">
      <c r="B1421" s="85">
        <v>150001</v>
      </c>
      <c r="C1421" s="23" t="str">
        <f t="shared" si="364"/>
        <v>ГБУЗ "РКБ"</v>
      </c>
      <c r="D1421" s="23" t="str">
        <f t="shared" si="365"/>
        <v>КС</v>
      </c>
      <c r="E1421" s="55">
        <v>20171272</v>
      </c>
      <c r="F1421" s="23" t="str">
        <f t="shared" si="366"/>
        <v>Аппендэктомия, взрослые (уровень 2)</v>
      </c>
      <c r="G1421" s="19">
        <v>31</v>
      </c>
      <c r="H1421" s="19">
        <v>9</v>
      </c>
      <c r="I1421" s="25">
        <f t="shared" si="376"/>
        <v>40</v>
      </c>
      <c r="J1421" s="23">
        <f t="shared" si="367"/>
        <v>0.91</v>
      </c>
      <c r="K1421" s="149">
        <f t="shared" si="368"/>
        <v>1</v>
      </c>
      <c r="L1421" s="93">
        <f t="shared" si="369"/>
        <v>16297.19</v>
      </c>
      <c r="M1421" s="93">
        <f t="shared" si="370"/>
        <v>505212.89</v>
      </c>
      <c r="N1421" s="93">
        <f t="shared" si="371"/>
        <v>146674.71</v>
      </c>
      <c r="O1421" s="93">
        <f t="shared" si="372"/>
        <v>651887.6</v>
      </c>
      <c r="P1421" s="23" t="str">
        <f t="shared" si="373"/>
        <v>Хирургия (абдоминальная)</v>
      </c>
      <c r="Q1421" s="23">
        <f t="shared" si="374"/>
        <v>1.2</v>
      </c>
      <c r="R1421" s="63" t="s">
        <v>360</v>
      </c>
      <c r="S1421" s="23">
        <f t="shared" si="375"/>
        <v>36.4</v>
      </c>
    </row>
    <row r="1422" spans="2:19" ht="30" x14ac:dyDescent="0.25">
      <c r="B1422" s="85">
        <v>150015</v>
      </c>
      <c r="C1422" s="23" t="str">
        <f t="shared" si="364"/>
        <v>ФГБОУ ВО  СОГМА МЗ</v>
      </c>
      <c r="D1422" s="23" t="str">
        <f t="shared" si="365"/>
        <v>КС</v>
      </c>
      <c r="E1422" s="41">
        <v>20171272</v>
      </c>
      <c r="F1422" s="23" t="str">
        <f t="shared" si="366"/>
        <v>Аппендэктомия, взрослые (уровень 2)</v>
      </c>
      <c r="G1422" s="39">
        <v>2</v>
      </c>
      <c r="H1422" s="39"/>
      <c r="I1422" s="25">
        <f t="shared" si="376"/>
        <v>2</v>
      </c>
      <c r="J1422" s="23">
        <f t="shared" si="367"/>
        <v>0.91</v>
      </c>
      <c r="K1422" s="149">
        <f t="shared" si="368"/>
        <v>1</v>
      </c>
      <c r="L1422" s="93">
        <f t="shared" si="369"/>
        <v>16297.19</v>
      </c>
      <c r="M1422" s="93">
        <f t="shared" si="370"/>
        <v>32594.38</v>
      </c>
      <c r="N1422" s="93">
        <f t="shared" si="371"/>
        <v>0</v>
      </c>
      <c r="O1422" s="93">
        <f t="shared" si="372"/>
        <v>32594.38</v>
      </c>
      <c r="P1422" s="23" t="str">
        <f t="shared" si="373"/>
        <v>Хирургия (абдоминальная)</v>
      </c>
      <c r="Q1422" s="23">
        <f t="shared" si="374"/>
        <v>1.2</v>
      </c>
      <c r="R1422" s="114" t="s">
        <v>532</v>
      </c>
      <c r="S1422" s="23">
        <f t="shared" si="375"/>
        <v>1.82</v>
      </c>
    </row>
    <row r="1423" spans="2:19" x14ac:dyDescent="0.25">
      <c r="B1423" s="85">
        <v>150012</v>
      </c>
      <c r="C1423" s="23" t="str">
        <f t="shared" si="364"/>
        <v>ГБУЗ "Кировская ЦРБ"</v>
      </c>
      <c r="D1423" s="23" t="str">
        <f t="shared" si="365"/>
        <v>КС</v>
      </c>
      <c r="E1423" s="55">
        <v>20171272</v>
      </c>
      <c r="F1423" s="23" t="str">
        <f t="shared" si="366"/>
        <v>Аппендэктомия, взрослые (уровень 2)</v>
      </c>
      <c r="G1423" s="19">
        <v>33</v>
      </c>
      <c r="H1423" s="19">
        <v>2</v>
      </c>
      <c r="I1423" s="25">
        <f t="shared" si="376"/>
        <v>35</v>
      </c>
      <c r="J1423" s="23">
        <f t="shared" si="367"/>
        <v>0.91</v>
      </c>
      <c r="K1423" s="149">
        <f t="shared" si="368"/>
        <v>1</v>
      </c>
      <c r="L1423" s="93">
        <f t="shared" si="369"/>
        <v>16297.19</v>
      </c>
      <c r="M1423" s="93">
        <f t="shared" si="370"/>
        <v>537807.27</v>
      </c>
      <c r="N1423" s="93">
        <f t="shared" si="371"/>
        <v>32594.38</v>
      </c>
      <c r="O1423" s="93">
        <f t="shared" si="372"/>
        <v>570401.65</v>
      </c>
      <c r="P1423" s="23" t="str">
        <f t="shared" si="373"/>
        <v>Хирургия (абдоминальная)</v>
      </c>
      <c r="Q1423" s="23">
        <f t="shared" si="374"/>
        <v>1.2</v>
      </c>
      <c r="R1423" s="63" t="s">
        <v>360</v>
      </c>
      <c r="S1423" s="23">
        <f t="shared" si="375"/>
        <v>31.85</v>
      </c>
    </row>
    <row r="1424" spans="2:19" x14ac:dyDescent="0.25">
      <c r="B1424" s="85">
        <v>150072</v>
      </c>
      <c r="C1424" s="23" t="str">
        <f t="shared" si="364"/>
        <v>ФГБУ "СКММ центр МЗ РФ" (Беслан)</v>
      </c>
      <c r="D1424" s="23" t="str">
        <f t="shared" si="365"/>
        <v>КС</v>
      </c>
      <c r="E1424" s="60">
        <v>20171272</v>
      </c>
      <c r="F1424" s="23" t="str">
        <f t="shared" si="366"/>
        <v>Аппендэктомия, взрослые (уровень 2)</v>
      </c>
      <c r="G1424" s="50">
        <v>2</v>
      </c>
      <c r="H1424" s="50">
        <v>1</v>
      </c>
      <c r="I1424" s="25">
        <f t="shared" si="376"/>
        <v>3</v>
      </c>
      <c r="J1424" s="23">
        <f t="shared" si="367"/>
        <v>0.91</v>
      </c>
      <c r="K1424" s="149">
        <f t="shared" si="368"/>
        <v>1</v>
      </c>
      <c r="L1424" s="93">
        <f t="shared" si="369"/>
        <v>16297.19</v>
      </c>
      <c r="M1424" s="93">
        <f t="shared" si="370"/>
        <v>32594.38</v>
      </c>
      <c r="N1424" s="93">
        <f t="shared" si="371"/>
        <v>16297.19</v>
      </c>
      <c r="O1424" s="93">
        <f t="shared" si="372"/>
        <v>48891.57</v>
      </c>
      <c r="P1424" s="23" t="str">
        <f t="shared" si="373"/>
        <v>Хирургия (абдоминальная)</v>
      </c>
      <c r="Q1424" s="23">
        <f t="shared" si="374"/>
        <v>1.2</v>
      </c>
      <c r="R1424" s="44" t="s">
        <v>532</v>
      </c>
      <c r="S1424" s="23">
        <f t="shared" si="375"/>
        <v>2.73</v>
      </c>
    </row>
    <row r="1425" spans="2:19" x14ac:dyDescent="0.25">
      <c r="B1425" s="14">
        <v>150014</v>
      </c>
      <c r="C1425" s="23" t="str">
        <f t="shared" si="364"/>
        <v>ГБУЗ "Правобережная ЦРКБ"</v>
      </c>
      <c r="D1425" s="23" t="str">
        <f t="shared" si="365"/>
        <v>КС</v>
      </c>
      <c r="E1425" s="62">
        <v>20171272</v>
      </c>
      <c r="F1425" s="23" t="str">
        <f t="shared" si="366"/>
        <v>Аппендэктомия, взрослые (уровень 2)</v>
      </c>
      <c r="G1425" s="19">
        <v>48</v>
      </c>
      <c r="H1425" s="19">
        <v>2</v>
      </c>
      <c r="I1425" s="25">
        <f t="shared" si="376"/>
        <v>50</v>
      </c>
      <c r="J1425" s="23">
        <f t="shared" si="367"/>
        <v>0.91</v>
      </c>
      <c r="K1425" s="149">
        <f t="shared" si="368"/>
        <v>1</v>
      </c>
      <c r="L1425" s="93">
        <f t="shared" si="369"/>
        <v>16297.19</v>
      </c>
      <c r="M1425" s="93">
        <f t="shared" si="370"/>
        <v>782265.12</v>
      </c>
      <c r="N1425" s="93">
        <f t="shared" si="371"/>
        <v>32594.38</v>
      </c>
      <c r="O1425" s="93">
        <f t="shared" si="372"/>
        <v>814859.5</v>
      </c>
      <c r="P1425" s="23" t="str">
        <f t="shared" si="373"/>
        <v>Хирургия (абдоминальная)</v>
      </c>
      <c r="Q1425" s="23">
        <f t="shared" si="374"/>
        <v>1.2</v>
      </c>
      <c r="R1425" s="63" t="s">
        <v>360</v>
      </c>
      <c r="S1425" s="23">
        <f t="shared" si="375"/>
        <v>45.5</v>
      </c>
    </row>
    <row r="1426" spans="2:19" x14ac:dyDescent="0.25">
      <c r="B1426" s="85">
        <v>150113</v>
      </c>
      <c r="C1426" s="23" t="str">
        <f t="shared" si="364"/>
        <v>ФГКУ "412 ВГ" Минобороны России"</v>
      </c>
      <c r="D1426" s="23" t="str">
        <f t="shared" si="365"/>
        <v>КС</v>
      </c>
      <c r="E1426" s="55">
        <v>20171273</v>
      </c>
      <c r="F1426" s="23" t="str">
        <f t="shared" si="366"/>
        <v>Операции по поводу грыж, взрослые (уровень 1)</v>
      </c>
      <c r="G1426" s="19">
        <v>6</v>
      </c>
      <c r="H1426" s="19">
        <v>4</v>
      </c>
      <c r="I1426" s="25">
        <f t="shared" si="376"/>
        <v>10</v>
      </c>
      <c r="J1426" s="23">
        <f t="shared" si="367"/>
        <v>0.86</v>
      </c>
      <c r="K1426" s="149">
        <f t="shared" si="368"/>
        <v>1</v>
      </c>
      <c r="L1426" s="93">
        <f t="shared" si="369"/>
        <v>15401.74</v>
      </c>
      <c r="M1426" s="93">
        <f t="shared" si="370"/>
        <v>92410.44</v>
      </c>
      <c r="N1426" s="93">
        <f t="shared" si="371"/>
        <v>61606.96</v>
      </c>
      <c r="O1426" s="93">
        <f t="shared" si="372"/>
        <v>154017.4</v>
      </c>
      <c r="P1426" s="23" t="str">
        <f t="shared" si="373"/>
        <v>Хирургия (абдоминальная)</v>
      </c>
      <c r="Q1426" s="23">
        <f t="shared" si="374"/>
        <v>1.2</v>
      </c>
      <c r="R1426" s="63" t="s">
        <v>532</v>
      </c>
      <c r="S1426" s="23">
        <f t="shared" si="375"/>
        <v>8.6</v>
      </c>
    </row>
    <row r="1427" spans="2:19" x14ac:dyDescent="0.25">
      <c r="B1427" s="85">
        <v>150009</v>
      </c>
      <c r="C1427" s="23" t="str">
        <f t="shared" si="364"/>
        <v>ГБУЗ "Ардонская ЦРБ"</v>
      </c>
      <c r="D1427" s="23" t="str">
        <f t="shared" si="365"/>
        <v>КС</v>
      </c>
      <c r="E1427" s="55">
        <v>20171273</v>
      </c>
      <c r="F1427" s="23" t="str">
        <f t="shared" si="366"/>
        <v>Операции по поводу грыж, взрослые (уровень 1)</v>
      </c>
      <c r="G1427" s="19">
        <v>37</v>
      </c>
      <c r="H1427" s="19">
        <v>3</v>
      </c>
      <c r="I1427" s="25">
        <f t="shared" si="376"/>
        <v>40</v>
      </c>
      <c r="J1427" s="23">
        <f t="shared" si="367"/>
        <v>0.86</v>
      </c>
      <c r="K1427" s="149">
        <f t="shared" si="368"/>
        <v>1</v>
      </c>
      <c r="L1427" s="93">
        <f t="shared" si="369"/>
        <v>15401.74</v>
      </c>
      <c r="M1427" s="93">
        <f t="shared" si="370"/>
        <v>569864.38</v>
      </c>
      <c r="N1427" s="93">
        <f t="shared" si="371"/>
        <v>46205.22</v>
      </c>
      <c r="O1427" s="93">
        <f t="shared" si="372"/>
        <v>616069.6</v>
      </c>
      <c r="P1427" s="23" t="str">
        <f t="shared" si="373"/>
        <v>Хирургия (абдоминальная)</v>
      </c>
      <c r="Q1427" s="23">
        <f t="shared" si="374"/>
        <v>1.2</v>
      </c>
      <c r="R1427" s="63" t="s">
        <v>360</v>
      </c>
      <c r="S1427" s="23">
        <f t="shared" si="375"/>
        <v>34.4</v>
      </c>
    </row>
    <row r="1428" spans="2:19" x14ac:dyDescent="0.25">
      <c r="B1428" s="85">
        <v>150003</v>
      </c>
      <c r="C1428" s="23" t="str">
        <f t="shared" si="364"/>
        <v>ГБУЗ "КБСП"</v>
      </c>
      <c r="D1428" s="23" t="str">
        <f t="shared" si="365"/>
        <v>КС</v>
      </c>
      <c r="E1428" s="87">
        <v>20171273</v>
      </c>
      <c r="F1428" s="23" t="str">
        <f t="shared" si="366"/>
        <v>Операции по поводу грыж, взрослые (уровень 1)</v>
      </c>
      <c r="G1428" s="19">
        <v>97</v>
      </c>
      <c r="H1428" s="19">
        <v>41</v>
      </c>
      <c r="I1428" s="25">
        <f t="shared" si="376"/>
        <v>138</v>
      </c>
      <c r="J1428" s="23">
        <f t="shared" si="367"/>
        <v>0.86</v>
      </c>
      <c r="K1428" s="149">
        <f t="shared" si="368"/>
        <v>1</v>
      </c>
      <c r="L1428" s="93">
        <f t="shared" si="369"/>
        <v>15401.74</v>
      </c>
      <c r="M1428" s="93">
        <f t="shared" si="370"/>
        <v>1493968.78</v>
      </c>
      <c r="N1428" s="93">
        <f t="shared" si="371"/>
        <v>631471.34</v>
      </c>
      <c r="O1428" s="93">
        <f t="shared" si="372"/>
        <v>2125440.12</v>
      </c>
      <c r="P1428" s="23" t="str">
        <f t="shared" si="373"/>
        <v>Хирургия (абдоминальная)</v>
      </c>
      <c r="Q1428" s="23">
        <f t="shared" si="374"/>
        <v>1.2</v>
      </c>
      <c r="R1428" s="63" t="s">
        <v>360</v>
      </c>
      <c r="S1428" s="23">
        <f t="shared" si="375"/>
        <v>118.67999999999999</v>
      </c>
    </row>
    <row r="1429" spans="2:19" x14ac:dyDescent="0.25">
      <c r="B1429" s="85">
        <v>150112</v>
      </c>
      <c r="C1429" s="23" t="str">
        <f t="shared" si="364"/>
        <v>ГБУЗ "Моздокская ЦРБ"</v>
      </c>
      <c r="D1429" s="23" t="str">
        <f t="shared" si="365"/>
        <v>КС</v>
      </c>
      <c r="E1429" s="55">
        <v>20171273</v>
      </c>
      <c r="F1429" s="23" t="str">
        <f t="shared" si="366"/>
        <v>Операции по поводу грыж, взрослые (уровень 1)</v>
      </c>
      <c r="G1429" s="19">
        <v>40</v>
      </c>
      <c r="H1429" s="19"/>
      <c r="I1429" s="25">
        <f t="shared" si="376"/>
        <v>40</v>
      </c>
      <c r="J1429" s="23">
        <f t="shared" si="367"/>
        <v>0.86</v>
      </c>
      <c r="K1429" s="149">
        <f t="shared" si="368"/>
        <v>1</v>
      </c>
      <c r="L1429" s="93">
        <f t="shared" si="369"/>
        <v>15401.74</v>
      </c>
      <c r="M1429" s="93">
        <f t="shared" si="370"/>
        <v>616069.6</v>
      </c>
      <c r="N1429" s="93">
        <f t="shared" si="371"/>
        <v>0</v>
      </c>
      <c r="O1429" s="93">
        <f t="shared" si="372"/>
        <v>616069.6</v>
      </c>
      <c r="P1429" s="23" t="str">
        <f t="shared" si="373"/>
        <v>Хирургия (абдоминальная)</v>
      </c>
      <c r="Q1429" s="23">
        <f t="shared" si="374"/>
        <v>1.2</v>
      </c>
      <c r="R1429" s="63" t="s">
        <v>360</v>
      </c>
      <c r="S1429" s="23">
        <f t="shared" si="375"/>
        <v>34.4</v>
      </c>
    </row>
    <row r="1430" spans="2:19" ht="15.75" x14ac:dyDescent="0.25">
      <c r="B1430" s="85">
        <v>150019</v>
      </c>
      <c r="C1430" s="23" t="str">
        <f t="shared" si="364"/>
        <v>ГБУЗ "Дигорская ЦРБ"</v>
      </c>
      <c r="D1430" s="23" t="str">
        <f t="shared" si="365"/>
        <v>КС</v>
      </c>
      <c r="E1430" s="55">
        <v>20171273</v>
      </c>
      <c r="F1430" s="23" t="str">
        <f t="shared" si="366"/>
        <v>Операции по поводу грыж, взрослые (уровень 1)</v>
      </c>
      <c r="G1430" s="38">
        <v>13</v>
      </c>
      <c r="H1430" s="38">
        <v>2</v>
      </c>
      <c r="I1430" s="25">
        <f t="shared" si="376"/>
        <v>15</v>
      </c>
      <c r="J1430" s="23">
        <f t="shared" si="367"/>
        <v>0.86</v>
      </c>
      <c r="K1430" s="149">
        <f t="shared" si="368"/>
        <v>1</v>
      </c>
      <c r="L1430" s="93">
        <f t="shared" si="369"/>
        <v>15401.74</v>
      </c>
      <c r="M1430" s="93">
        <f t="shared" si="370"/>
        <v>200222.62</v>
      </c>
      <c r="N1430" s="93">
        <f t="shared" si="371"/>
        <v>30803.48</v>
      </c>
      <c r="O1430" s="93">
        <f t="shared" si="372"/>
        <v>231026.1</v>
      </c>
      <c r="P1430" s="23" t="str">
        <f t="shared" si="373"/>
        <v>Хирургия (абдоминальная)</v>
      </c>
      <c r="Q1430" s="23">
        <f t="shared" si="374"/>
        <v>1.2</v>
      </c>
      <c r="R1430" s="63" t="s">
        <v>360</v>
      </c>
      <c r="S1430" s="23">
        <f t="shared" si="375"/>
        <v>12.9</v>
      </c>
    </row>
    <row r="1431" spans="2:19" x14ac:dyDescent="0.25">
      <c r="B1431" s="85">
        <v>150001</v>
      </c>
      <c r="C1431" s="23" t="str">
        <f t="shared" si="364"/>
        <v>ГБУЗ "РКБ"</v>
      </c>
      <c r="D1431" s="23" t="str">
        <f t="shared" si="365"/>
        <v>КС</v>
      </c>
      <c r="E1431" s="55">
        <v>20171273</v>
      </c>
      <c r="F1431" s="23" t="str">
        <f t="shared" si="366"/>
        <v>Операции по поводу грыж, взрослые (уровень 1)</v>
      </c>
      <c r="G1431" s="19">
        <v>39</v>
      </c>
      <c r="H1431" s="19">
        <v>11</v>
      </c>
      <c r="I1431" s="25">
        <f t="shared" si="376"/>
        <v>50</v>
      </c>
      <c r="J1431" s="23">
        <f t="shared" si="367"/>
        <v>0.86</v>
      </c>
      <c r="K1431" s="149">
        <f t="shared" si="368"/>
        <v>1</v>
      </c>
      <c r="L1431" s="93">
        <f t="shared" si="369"/>
        <v>15401.74</v>
      </c>
      <c r="M1431" s="93">
        <f t="shared" si="370"/>
        <v>600667.86</v>
      </c>
      <c r="N1431" s="93">
        <f t="shared" si="371"/>
        <v>169419.13999999998</v>
      </c>
      <c r="O1431" s="93">
        <f t="shared" si="372"/>
        <v>770087</v>
      </c>
      <c r="P1431" s="23" t="str">
        <f t="shared" si="373"/>
        <v>Хирургия (абдоминальная)</v>
      </c>
      <c r="Q1431" s="23">
        <f t="shared" si="374"/>
        <v>1.2</v>
      </c>
      <c r="R1431" s="63" t="s">
        <v>360</v>
      </c>
      <c r="S1431" s="23">
        <f t="shared" si="375"/>
        <v>43</v>
      </c>
    </row>
    <row r="1432" spans="2:19" ht="30" x14ac:dyDescent="0.25">
      <c r="B1432" s="85">
        <v>150015</v>
      </c>
      <c r="C1432" s="23" t="str">
        <f t="shared" si="364"/>
        <v>ФГБОУ ВО  СОГМА МЗ</v>
      </c>
      <c r="D1432" s="23" t="str">
        <f t="shared" si="365"/>
        <v>КС</v>
      </c>
      <c r="E1432" s="41">
        <v>20171273</v>
      </c>
      <c r="F1432" s="23" t="str">
        <f t="shared" si="366"/>
        <v>Операции по поводу грыж, взрослые (уровень 1)</v>
      </c>
      <c r="G1432" s="39">
        <v>4</v>
      </c>
      <c r="H1432" s="39">
        <v>1</v>
      </c>
      <c r="I1432" s="25">
        <f t="shared" si="376"/>
        <v>5</v>
      </c>
      <c r="J1432" s="23">
        <f t="shared" si="367"/>
        <v>0.86</v>
      </c>
      <c r="K1432" s="149">
        <f t="shared" si="368"/>
        <v>1</v>
      </c>
      <c r="L1432" s="93">
        <f t="shared" si="369"/>
        <v>15401.74</v>
      </c>
      <c r="M1432" s="93">
        <f t="shared" si="370"/>
        <v>61606.96</v>
      </c>
      <c r="N1432" s="93">
        <f t="shared" si="371"/>
        <v>15401.74</v>
      </c>
      <c r="O1432" s="93">
        <f t="shared" si="372"/>
        <v>77008.7</v>
      </c>
      <c r="P1432" s="23" t="str">
        <f t="shared" si="373"/>
        <v>Хирургия (абдоминальная)</v>
      </c>
      <c r="Q1432" s="23">
        <f t="shared" si="374"/>
        <v>1.2</v>
      </c>
      <c r="R1432" s="114" t="s">
        <v>532</v>
      </c>
      <c r="S1432" s="23">
        <f t="shared" si="375"/>
        <v>4.3</v>
      </c>
    </row>
    <row r="1433" spans="2:19" x14ac:dyDescent="0.25">
      <c r="B1433" s="85">
        <v>150012</v>
      </c>
      <c r="C1433" s="23" t="str">
        <f t="shared" si="364"/>
        <v>ГБУЗ "Кировская ЦРБ"</v>
      </c>
      <c r="D1433" s="23" t="str">
        <f t="shared" si="365"/>
        <v>КС</v>
      </c>
      <c r="E1433" s="55">
        <v>20171273</v>
      </c>
      <c r="F1433" s="23" t="str">
        <f t="shared" si="366"/>
        <v>Операции по поводу грыж, взрослые (уровень 1)</v>
      </c>
      <c r="G1433" s="19">
        <v>10</v>
      </c>
      <c r="H1433" s="19"/>
      <c r="I1433" s="25">
        <f t="shared" si="376"/>
        <v>10</v>
      </c>
      <c r="J1433" s="23">
        <f t="shared" si="367"/>
        <v>0.86</v>
      </c>
      <c r="K1433" s="149">
        <f t="shared" si="368"/>
        <v>1</v>
      </c>
      <c r="L1433" s="93">
        <f t="shared" si="369"/>
        <v>15401.74</v>
      </c>
      <c r="M1433" s="93">
        <f t="shared" si="370"/>
        <v>154017.4</v>
      </c>
      <c r="N1433" s="93">
        <f t="shared" si="371"/>
        <v>0</v>
      </c>
      <c r="O1433" s="93">
        <f t="shared" si="372"/>
        <v>154017.4</v>
      </c>
      <c r="P1433" s="23" t="str">
        <f t="shared" si="373"/>
        <v>Хирургия (абдоминальная)</v>
      </c>
      <c r="Q1433" s="23">
        <f t="shared" si="374"/>
        <v>1.2</v>
      </c>
      <c r="R1433" s="63" t="s">
        <v>360</v>
      </c>
      <c r="S1433" s="23">
        <f t="shared" si="375"/>
        <v>8.6</v>
      </c>
    </row>
    <row r="1434" spans="2:19" x14ac:dyDescent="0.25">
      <c r="B1434" s="85">
        <v>150072</v>
      </c>
      <c r="C1434" s="23" t="str">
        <f t="shared" si="364"/>
        <v>ФГБУ "СКММ центр МЗ РФ" (Беслан)</v>
      </c>
      <c r="D1434" s="23" t="str">
        <f t="shared" si="365"/>
        <v>КС</v>
      </c>
      <c r="E1434" s="60">
        <v>20171273</v>
      </c>
      <c r="F1434" s="23" t="str">
        <f t="shared" si="366"/>
        <v>Операции по поводу грыж, взрослые (уровень 1)</v>
      </c>
      <c r="G1434" s="50">
        <v>4</v>
      </c>
      <c r="H1434" s="50">
        <v>1</v>
      </c>
      <c r="I1434" s="25">
        <f t="shared" si="376"/>
        <v>5</v>
      </c>
      <c r="J1434" s="23">
        <f t="shared" si="367"/>
        <v>0.86</v>
      </c>
      <c r="K1434" s="149">
        <f t="shared" si="368"/>
        <v>1</v>
      </c>
      <c r="L1434" s="93">
        <f t="shared" si="369"/>
        <v>15401.74</v>
      </c>
      <c r="M1434" s="93">
        <f t="shared" si="370"/>
        <v>61606.96</v>
      </c>
      <c r="N1434" s="93">
        <f t="shared" si="371"/>
        <v>15401.74</v>
      </c>
      <c r="O1434" s="93">
        <f t="shared" si="372"/>
        <v>77008.7</v>
      </c>
      <c r="P1434" s="23" t="str">
        <f t="shared" si="373"/>
        <v>Хирургия (абдоминальная)</v>
      </c>
      <c r="Q1434" s="23">
        <f t="shared" si="374"/>
        <v>1.2</v>
      </c>
      <c r="R1434" s="44" t="s">
        <v>532</v>
      </c>
      <c r="S1434" s="23">
        <f t="shared" si="375"/>
        <v>4.3</v>
      </c>
    </row>
    <row r="1435" spans="2:19" x14ac:dyDescent="0.25">
      <c r="B1435" s="85">
        <v>150010</v>
      </c>
      <c r="C1435" s="23" t="str">
        <f t="shared" si="364"/>
        <v>ГБУЗ "Ирафская ЦРБ"</v>
      </c>
      <c r="D1435" s="23" t="str">
        <f t="shared" si="365"/>
        <v>КС</v>
      </c>
      <c r="E1435" s="62">
        <v>20171273</v>
      </c>
      <c r="F1435" s="23" t="str">
        <f t="shared" si="366"/>
        <v>Операции по поводу грыж, взрослые (уровень 1)</v>
      </c>
      <c r="G1435" s="19">
        <v>10</v>
      </c>
      <c r="H1435" s="19">
        <v>0</v>
      </c>
      <c r="I1435" s="25">
        <f t="shared" si="376"/>
        <v>10</v>
      </c>
      <c r="J1435" s="23">
        <f t="shared" si="367"/>
        <v>0.86</v>
      </c>
      <c r="K1435" s="149">
        <f t="shared" si="368"/>
        <v>1</v>
      </c>
      <c r="L1435" s="93">
        <f t="shared" si="369"/>
        <v>15401.74</v>
      </c>
      <c r="M1435" s="93">
        <f t="shared" si="370"/>
        <v>154017.4</v>
      </c>
      <c r="N1435" s="93">
        <f t="shared" si="371"/>
        <v>0</v>
      </c>
      <c r="O1435" s="93">
        <f t="shared" si="372"/>
        <v>154017.4</v>
      </c>
      <c r="P1435" s="23" t="str">
        <f t="shared" si="373"/>
        <v>Хирургия (абдоминальная)</v>
      </c>
      <c r="Q1435" s="23">
        <f t="shared" si="374"/>
        <v>1.2</v>
      </c>
      <c r="R1435" s="63" t="s">
        <v>360</v>
      </c>
      <c r="S1435" s="23">
        <f t="shared" si="375"/>
        <v>8.6</v>
      </c>
    </row>
    <row r="1436" spans="2:19" x14ac:dyDescent="0.25">
      <c r="B1436" s="14">
        <v>150007</v>
      </c>
      <c r="C1436" s="23" t="str">
        <f t="shared" si="364"/>
        <v>ГБУЗ "Алагирская ЦРБ"</v>
      </c>
      <c r="D1436" s="23" t="str">
        <f t="shared" si="365"/>
        <v>КС</v>
      </c>
      <c r="E1436" s="62">
        <v>20171273</v>
      </c>
      <c r="F1436" s="23" t="str">
        <f t="shared" si="366"/>
        <v>Операции по поводу грыж, взрослые (уровень 1)</v>
      </c>
      <c r="G1436" s="19">
        <v>55</v>
      </c>
      <c r="H1436" s="19">
        <v>5</v>
      </c>
      <c r="I1436" s="25">
        <f t="shared" si="376"/>
        <v>60</v>
      </c>
      <c r="J1436" s="23">
        <f t="shared" si="367"/>
        <v>0.86</v>
      </c>
      <c r="K1436" s="149">
        <f t="shared" si="368"/>
        <v>1</v>
      </c>
      <c r="L1436" s="93">
        <f t="shared" si="369"/>
        <v>15401.74</v>
      </c>
      <c r="M1436" s="93">
        <f t="shared" si="370"/>
        <v>847095.7</v>
      </c>
      <c r="N1436" s="93">
        <f t="shared" si="371"/>
        <v>77008.7</v>
      </c>
      <c r="O1436" s="93">
        <f t="shared" si="372"/>
        <v>924104.39999999991</v>
      </c>
      <c r="P1436" s="23" t="str">
        <f t="shared" si="373"/>
        <v>Хирургия (абдоминальная)</v>
      </c>
      <c r="Q1436" s="23">
        <f t="shared" si="374"/>
        <v>1.2</v>
      </c>
      <c r="R1436" s="63" t="s">
        <v>360</v>
      </c>
      <c r="S1436" s="23">
        <f t="shared" si="375"/>
        <v>51.6</v>
      </c>
    </row>
    <row r="1437" spans="2:19" x14ac:dyDescent="0.25">
      <c r="B1437" s="85">
        <v>150013</v>
      </c>
      <c r="C1437" s="23" t="str">
        <f t="shared" si="364"/>
        <v>НУЗ "Узловая больница на ст. Владикавказ ОАО "РЖД"</v>
      </c>
      <c r="D1437" s="23" t="str">
        <f t="shared" si="365"/>
        <v>КС</v>
      </c>
      <c r="E1437" s="55">
        <v>20171274</v>
      </c>
      <c r="F1437" s="23" t="str">
        <f t="shared" si="366"/>
        <v>Операции по поводу грыж, взрослые (уровень 2)</v>
      </c>
      <c r="G1437" s="19">
        <v>40</v>
      </c>
      <c r="H1437" s="19">
        <v>12</v>
      </c>
      <c r="I1437" s="25">
        <f t="shared" si="376"/>
        <v>52</v>
      </c>
      <c r="J1437" s="23">
        <f t="shared" si="367"/>
        <v>1.24</v>
      </c>
      <c r="K1437" s="149">
        <f t="shared" si="368"/>
        <v>1</v>
      </c>
      <c r="L1437" s="93">
        <f t="shared" si="369"/>
        <v>22207.16</v>
      </c>
      <c r="M1437" s="93">
        <f t="shared" si="370"/>
        <v>888286.4</v>
      </c>
      <c r="N1437" s="93">
        <f t="shared" si="371"/>
        <v>266485.92</v>
      </c>
      <c r="O1437" s="93">
        <f t="shared" si="372"/>
        <v>1154772.32</v>
      </c>
      <c r="P1437" s="23" t="str">
        <f t="shared" si="373"/>
        <v>Хирургия (абдоминальная)</v>
      </c>
      <c r="Q1437" s="23">
        <f t="shared" si="374"/>
        <v>1.2</v>
      </c>
      <c r="R1437" s="63" t="s">
        <v>360</v>
      </c>
      <c r="S1437" s="23">
        <f t="shared" si="375"/>
        <v>64.48</v>
      </c>
    </row>
    <row r="1438" spans="2:19" x14ac:dyDescent="0.25">
      <c r="B1438" s="85">
        <v>150003</v>
      </c>
      <c r="C1438" s="23" t="str">
        <f t="shared" si="364"/>
        <v>ГБУЗ "КБСП"</v>
      </c>
      <c r="D1438" s="23" t="str">
        <f t="shared" si="365"/>
        <v>КС</v>
      </c>
      <c r="E1438" s="87">
        <v>20171274</v>
      </c>
      <c r="F1438" s="23" t="str">
        <f t="shared" si="366"/>
        <v>Операции по поводу грыж, взрослые (уровень 2)</v>
      </c>
      <c r="G1438" s="19">
        <v>11</v>
      </c>
      <c r="H1438" s="19">
        <v>4</v>
      </c>
      <c r="I1438" s="25">
        <f t="shared" si="376"/>
        <v>15</v>
      </c>
      <c r="J1438" s="23">
        <f t="shared" si="367"/>
        <v>1.24</v>
      </c>
      <c r="K1438" s="149">
        <f t="shared" si="368"/>
        <v>1</v>
      </c>
      <c r="L1438" s="93">
        <f t="shared" si="369"/>
        <v>22207.16</v>
      </c>
      <c r="M1438" s="93">
        <f t="shared" si="370"/>
        <v>244278.76</v>
      </c>
      <c r="N1438" s="93">
        <f t="shared" si="371"/>
        <v>88828.64</v>
      </c>
      <c r="O1438" s="93">
        <f t="shared" si="372"/>
        <v>333107.40000000002</v>
      </c>
      <c r="P1438" s="23" t="str">
        <f t="shared" si="373"/>
        <v>Хирургия (абдоминальная)</v>
      </c>
      <c r="Q1438" s="23">
        <f t="shared" si="374"/>
        <v>1.2</v>
      </c>
      <c r="R1438" s="63" t="s">
        <v>360</v>
      </c>
      <c r="S1438" s="23">
        <f t="shared" si="375"/>
        <v>18.600000000000001</v>
      </c>
    </row>
    <row r="1439" spans="2:19" x14ac:dyDescent="0.25">
      <c r="B1439" s="85">
        <v>150001</v>
      </c>
      <c r="C1439" s="23" t="str">
        <f t="shared" si="364"/>
        <v>ГБУЗ "РКБ"</v>
      </c>
      <c r="D1439" s="23" t="str">
        <f t="shared" si="365"/>
        <v>КС</v>
      </c>
      <c r="E1439" s="55">
        <v>20171274</v>
      </c>
      <c r="F1439" s="23" t="str">
        <f t="shared" si="366"/>
        <v>Операции по поводу грыж, взрослые (уровень 2)</v>
      </c>
      <c r="G1439" s="19">
        <v>4</v>
      </c>
      <c r="H1439" s="19">
        <v>1</v>
      </c>
      <c r="I1439" s="25">
        <f t="shared" si="376"/>
        <v>5</v>
      </c>
      <c r="J1439" s="23">
        <f t="shared" si="367"/>
        <v>1.24</v>
      </c>
      <c r="K1439" s="149">
        <f t="shared" si="368"/>
        <v>1</v>
      </c>
      <c r="L1439" s="93">
        <f t="shared" si="369"/>
        <v>22207.16</v>
      </c>
      <c r="M1439" s="93">
        <f t="shared" si="370"/>
        <v>88828.64</v>
      </c>
      <c r="N1439" s="93">
        <f t="shared" si="371"/>
        <v>22207.16</v>
      </c>
      <c r="O1439" s="93">
        <f t="shared" si="372"/>
        <v>111035.8</v>
      </c>
      <c r="P1439" s="23" t="str">
        <f t="shared" si="373"/>
        <v>Хирургия (абдоминальная)</v>
      </c>
      <c r="Q1439" s="23">
        <f t="shared" si="374"/>
        <v>1.2</v>
      </c>
      <c r="R1439" s="63" t="s">
        <v>360</v>
      </c>
      <c r="S1439" s="23">
        <f t="shared" si="375"/>
        <v>6.2</v>
      </c>
    </row>
    <row r="1440" spans="2:19" ht="30" x14ac:dyDescent="0.25">
      <c r="B1440" s="85">
        <v>150015</v>
      </c>
      <c r="C1440" s="23" t="str">
        <f t="shared" si="364"/>
        <v>ФГБОУ ВО  СОГМА МЗ</v>
      </c>
      <c r="D1440" s="23" t="str">
        <f t="shared" si="365"/>
        <v>КС</v>
      </c>
      <c r="E1440" s="41">
        <v>20171274</v>
      </c>
      <c r="F1440" s="23" t="str">
        <f t="shared" si="366"/>
        <v>Операции по поводу грыж, взрослые (уровень 2)</v>
      </c>
      <c r="G1440" s="39">
        <v>4</v>
      </c>
      <c r="H1440" s="39">
        <v>1</v>
      </c>
      <c r="I1440" s="25">
        <f t="shared" si="376"/>
        <v>5</v>
      </c>
      <c r="J1440" s="23">
        <f t="shared" si="367"/>
        <v>1.24</v>
      </c>
      <c r="K1440" s="149">
        <f t="shared" si="368"/>
        <v>1</v>
      </c>
      <c r="L1440" s="93">
        <f t="shared" si="369"/>
        <v>22207.16</v>
      </c>
      <c r="M1440" s="93">
        <f t="shared" si="370"/>
        <v>88828.64</v>
      </c>
      <c r="N1440" s="93">
        <f t="shared" si="371"/>
        <v>22207.16</v>
      </c>
      <c r="O1440" s="93">
        <f t="shared" si="372"/>
        <v>111035.8</v>
      </c>
      <c r="P1440" s="23" t="str">
        <f t="shared" si="373"/>
        <v>Хирургия (абдоминальная)</v>
      </c>
      <c r="Q1440" s="23">
        <f t="shared" si="374"/>
        <v>1.2</v>
      </c>
      <c r="R1440" s="114" t="s">
        <v>532</v>
      </c>
      <c r="S1440" s="23">
        <f t="shared" si="375"/>
        <v>6.2</v>
      </c>
    </row>
    <row r="1441" spans="2:19" x14ac:dyDescent="0.25">
      <c r="B1441" s="14">
        <v>150014</v>
      </c>
      <c r="C1441" s="23" t="str">
        <f t="shared" ref="C1441:C1498" si="377">IF(B1441&gt;0,VLOOKUP(B1441,LPU,2,0),"")</f>
        <v>ГБУЗ "Правобережная ЦРКБ"</v>
      </c>
      <c r="D1441" s="23" t="str">
        <f t="shared" ref="D1441:D1498" si="378">IF(E1441&gt;0,VLOOKUP(E1441,KSG,6,0),"")</f>
        <v>КС</v>
      </c>
      <c r="E1441" s="62">
        <v>20171274</v>
      </c>
      <c r="F1441" s="23" t="str">
        <f t="shared" ref="F1441:F1498" si="379">IF(E1441&gt;0,VLOOKUP(E1441,KSG,2,0),"")</f>
        <v>Операции по поводу грыж, взрослые (уровень 2)</v>
      </c>
      <c r="G1441" s="19">
        <v>57</v>
      </c>
      <c r="H1441" s="19">
        <v>3</v>
      </c>
      <c r="I1441" s="25">
        <f t="shared" si="376"/>
        <v>60</v>
      </c>
      <c r="J1441" s="23">
        <f t="shared" ref="J1441:J1498" si="380">IF(E1441&gt;0,VLOOKUP(E1441,KSG,3,0),"")</f>
        <v>1.24</v>
      </c>
      <c r="K1441" s="149">
        <f t="shared" ref="K1441:K1498" si="381">IF(VLOOKUP(E1441,KSG,7,0)=1,IF(D1441="КС",VLOOKUP(B1441,LPU,3,0),VLOOKUP(B1441,LPU,4,0)),1)</f>
        <v>1</v>
      </c>
      <c r="L1441" s="93">
        <f t="shared" ref="L1441:L1498" si="382">IF(D1441="КС",K1441*J1441*$D$2,K1441*J1441*$D$3)</f>
        <v>22207.16</v>
      </c>
      <c r="M1441" s="93">
        <f t="shared" ref="M1441:M1498" si="383">L1441*G1441</f>
        <v>1265808.1199999999</v>
      </c>
      <c r="N1441" s="93">
        <f t="shared" ref="N1441:N1498" si="384">L1441*H1441</f>
        <v>66621.48</v>
      </c>
      <c r="O1441" s="93">
        <f t="shared" ref="O1441:O1498" si="385">M1441+N1441</f>
        <v>1332429.5999999999</v>
      </c>
      <c r="P1441" s="23" t="str">
        <f t="shared" ref="P1441:P1498" si="386">IF(E1441&gt;0,VLOOKUP(E1441,KSG,4,0),"")</f>
        <v>Хирургия (абдоминальная)</v>
      </c>
      <c r="Q1441" s="23">
        <f t="shared" ref="Q1441:Q1498" si="387">IF(E1441&gt;0,VLOOKUP(E1441,KSG,5,0),"")</f>
        <v>1.2</v>
      </c>
      <c r="R1441" s="63" t="s">
        <v>360</v>
      </c>
      <c r="S1441" s="23">
        <f t="shared" ref="S1441:S1498" si="388">I1441*J1441</f>
        <v>74.400000000000006</v>
      </c>
    </row>
    <row r="1442" spans="2:19" x14ac:dyDescent="0.25">
      <c r="B1442" s="85">
        <v>150013</v>
      </c>
      <c r="C1442" s="23" t="str">
        <f t="shared" si="377"/>
        <v>НУЗ "Узловая больница на ст. Владикавказ ОАО "РЖД"</v>
      </c>
      <c r="D1442" s="23" t="str">
        <f t="shared" si="378"/>
        <v>КС</v>
      </c>
      <c r="E1442" s="55">
        <v>20171275</v>
      </c>
      <c r="F1442" s="23" t="str">
        <f t="shared" si="379"/>
        <v>Операции по поводу грыж, взрослые (уровень 3)</v>
      </c>
      <c r="G1442" s="19">
        <v>15</v>
      </c>
      <c r="H1442" s="19">
        <v>5</v>
      </c>
      <c r="I1442" s="25">
        <f t="shared" si="376"/>
        <v>20</v>
      </c>
      <c r="J1442" s="23">
        <f t="shared" si="380"/>
        <v>1.78</v>
      </c>
      <c r="K1442" s="149">
        <f t="shared" si="381"/>
        <v>1</v>
      </c>
      <c r="L1442" s="93">
        <f t="shared" si="382"/>
        <v>31878.02</v>
      </c>
      <c r="M1442" s="93">
        <f t="shared" si="383"/>
        <v>478170.3</v>
      </c>
      <c r="N1442" s="93">
        <f t="shared" si="384"/>
        <v>159390.1</v>
      </c>
      <c r="O1442" s="93">
        <f t="shared" si="385"/>
        <v>637560.4</v>
      </c>
      <c r="P1442" s="23" t="str">
        <f t="shared" si="386"/>
        <v>Хирургия (абдоминальная)</v>
      </c>
      <c r="Q1442" s="23">
        <f t="shared" si="387"/>
        <v>1.2</v>
      </c>
      <c r="R1442" s="63" t="s">
        <v>360</v>
      </c>
      <c r="S1442" s="23">
        <f t="shared" si="388"/>
        <v>35.6</v>
      </c>
    </row>
    <row r="1443" spans="2:19" x14ac:dyDescent="0.25">
      <c r="B1443" s="85">
        <v>150003</v>
      </c>
      <c r="C1443" s="23" t="str">
        <f t="shared" si="377"/>
        <v>ГБУЗ "КБСП"</v>
      </c>
      <c r="D1443" s="23" t="str">
        <f t="shared" si="378"/>
        <v>КС</v>
      </c>
      <c r="E1443" s="87">
        <v>20171275</v>
      </c>
      <c r="F1443" s="23" t="str">
        <f t="shared" si="379"/>
        <v>Операции по поводу грыж, взрослые (уровень 3)</v>
      </c>
      <c r="G1443" s="19">
        <v>58</v>
      </c>
      <c r="H1443" s="19">
        <v>25</v>
      </c>
      <c r="I1443" s="25">
        <f t="shared" si="376"/>
        <v>83</v>
      </c>
      <c r="J1443" s="23">
        <f t="shared" si="380"/>
        <v>1.78</v>
      </c>
      <c r="K1443" s="149">
        <f t="shared" si="381"/>
        <v>1</v>
      </c>
      <c r="L1443" s="93">
        <f t="shared" si="382"/>
        <v>31878.02</v>
      </c>
      <c r="M1443" s="93">
        <f t="shared" si="383"/>
        <v>1848925.16</v>
      </c>
      <c r="N1443" s="93">
        <f t="shared" si="384"/>
        <v>796950.5</v>
      </c>
      <c r="O1443" s="93">
        <f t="shared" si="385"/>
        <v>2645875.66</v>
      </c>
      <c r="P1443" s="23" t="str">
        <f t="shared" si="386"/>
        <v>Хирургия (абдоминальная)</v>
      </c>
      <c r="Q1443" s="23">
        <f t="shared" si="387"/>
        <v>1.2</v>
      </c>
      <c r="R1443" s="63" t="s">
        <v>360</v>
      </c>
      <c r="S1443" s="23">
        <f t="shared" si="388"/>
        <v>147.74</v>
      </c>
    </row>
    <row r="1444" spans="2:19" x14ac:dyDescent="0.25">
      <c r="B1444" s="85">
        <v>150001</v>
      </c>
      <c r="C1444" s="23" t="str">
        <f t="shared" si="377"/>
        <v>ГБУЗ "РКБ"</v>
      </c>
      <c r="D1444" s="23" t="str">
        <f t="shared" si="378"/>
        <v>КС</v>
      </c>
      <c r="E1444" s="55">
        <v>20171275</v>
      </c>
      <c r="F1444" s="23" t="str">
        <f t="shared" si="379"/>
        <v>Операции по поводу грыж, взрослые (уровень 3)</v>
      </c>
      <c r="G1444" s="19">
        <v>72</v>
      </c>
      <c r="H1444" s="19">
        <v>20</v>
      </c>
      <c r="I1444" s="25">
        <f t="shared" si="376"/>
        <v>92</v>
      </c>
      <c r="J1444" s="23">
        <f t="shared" si="380"/>
        <v>1.78</v>
      </c>
      <c r="K1444" s="149">
        <f t="shared" si="381"/>
        <v>1</v>
      </c>
      <c r="L1444" s="93">
        <f t="shared" si="382"/>
        <v>31878.02</v>
      </c>
      <c r="M1444" s="93">
        <f t="shared" si="383"/>
        <v>2295217.44</v>
      </c>
      <c r="N1444" s="93">
        <f t="shared" si="384"/>
        <v>637560.4</v>
      </c>
      <c r="O1444" s="93">
        <f t="shared" si="385"/>
        <v>2932777.84</v>
      </c>
      <c r="P1444" s="23" t="str">
        <f t="shared" si="386"/>
        <v>Хирургия (абдоминальная)</v>
      </c>
      <c r="Q1444" s="23">
        <f t="shared" si="387"/>
        <v>1.2</v>
      </c>
      <c r="R1444" s="63" t="s">
        <v>360</v>
      </c>
      <c r="S1444" s="23">
        <f t="shared" si="388"/>
        <v>163.76</v>
      </c>
    </row>
    <row r="1445" spans="2:19" ht="30" x14ac:dyDescent="0.25">
      <c r="B1445" s="85">
        <v>150015</v>
      </c>
      <c r="C1445" s="23" t="str">
        <f t="shared" si="377"/>
        <v>ФГБОУ ВО  СОГМА МЗ</v>
      </c>
      <c r="D1445" s="23" t="str">
        <f t="shared" si="378"/>
        <v>КС</v>
      </c>
      <c r="E1445" s="41">
        <v>20171275</v>
      </c>
      <c r="F1445" s="23" t="str">
        <f t="shared" si="379"/>
        <v>Операции по поводу грыж, взрослые (уровень 3)</v>
      </c>
      <c r="G1445" s="39">
        <v>54</v>
      </c>
      <c r="H1445" s="39">
        <v>16</v>
      </c>
      <c r="I1445" s="25">
        <f t="shared" si="376"/>
        <v>70</v>
      </c>
      <c r="J1445" s="23">
        <f t="shared" si="380"/>
        <v>1.78</v>
      </c>
      <c r="K1445" s="149">
        <f t="shared" si="381"/>
        <v>1</v>
      </c>
      <c r="L1445" s="93">
        <f t="shared" si="382"/>
        <v>31878.02</v>
      </c>
      <c r="M1445" s="93">
        <f t="shared" si="383"/>
        <v>1721413.08</v>
      </c>
      <c r="N1445" s="93">
        <f t="shared" si="384"/>
        <v>510048.32</v>
      </c>
      <c r="O1445" s="93">
        <f t="shared" si="385"/>
        <v>2231461.4</v>
      </c>
      <c r="P1445" s="23" t="str">
        <f t="shared" si="386"/>
        <v>Хирургия (абдоминальная)</v>
      </c>
      <c r="Q1445" s="23">
        <f t="shared" si="387"/>
        <v>1.2</v>
      </c>
      <c r="R1445" s="114" t="s">
        <v>532</v>
      </c>
      <c r="S1445" s="23">
        <f t="shared" si="388"/>
        <v>124.60000000000001</v>
      </c>
    </row>
    <row r="1446" spans="2:19" x14ac:dyDescent="0.25">
      <c r="B1446" s="85">
        <v>150072</v>
      </c>
      <c r="C1446" s="23" t="str">
        <f t="shared" si="377"/>
        <v>ФГБУ "СКММ центр МЗ РФ" (Беслан)</v>
      </c>
      <c r="D1446" s="23" t="str">
        <f t="shared" si="378"/>
        <v>КС</v>
      </c>
      <c r="E1446" s="61">
        <v>20171275</v>
      </c>
      <c r="F1446" s="23" t="str">
        <f t="shared" si="379"/>
        <v>Операции по поводу грыж, взрослые (уровень 3)</v>
      </c>
      <c r="G1446" s="51">
        <v>40</v>
      </c>
      <c r="H1446" s="51">
        <v>25</v>
      </c>
      <c r="I1446" s="25">
        <f t="shared" si="376"/>
        <v>65</v>
      </c>
      <c r="J1446" s="23">
        <f t="shared" si="380"/>
        <v>1.78</v>
      </c>
      <c r="K1446" s="149">
        <f t="shared" si="381"/>
        <v>1</v>
      </c>
      <c r="L1446" s="93">
        <f t="shared" si="382"/>
        <v>31878.02</v>
      </c>
      <c r="M1446" s="93">
        <f t="shared" si="383"/>
        <v>1275120.8</v>
      </c>
      <c r="N1446" s="93">
        <f t="shared" si="384"/>
        <v>796950.5</v>
      </c>
      <c r="O1446" s="93">
        <f t="shared" si="385"/>
        <v>2072071.3</v>
      </c>
      <c r="P1446" s="23" t="str">
        <f t="shared" si="386"/>
        <v>Хирургия (абдоминальная)</v>
      </c>
      <c r="Q1446" s="23">
        <f t="shared" si="387"/>
        <v>1.2</v>
      </c>
      <c r="R1446" s="63" t="s">
        <v>532</v>
      </c>
      <c r="S1446" s="23">
        <f t="shared" si="388"/>
        <v>115.7</v>
      </c>
    </row>
    <row r="1447" spans="2:19" x14ac:dyDescent="0.25">
      <c r="B1447" s="85">
        <v>150009</v>
      </c>
      <c r="C1447" s="23" t="str">
        <f t="shared" si="377"/>
        <v>ГБУЗ "Ардонская ЦРБ"</v>
      </c>
      <c r="D1447" s="23" t="str">
        <f t="shared" si="378"/>
        <v>КС</v>
      </c>
      <c r="E1447" s="55">
        <v>20171276</v>
      </c>
      <c r="F1447" s="23" t="str">
        <f t="shared" si="379"/>
        <v>Другие операции на органах брюшной полости (уровень 1)</v>
      </c>
      <c r="G1447" s="19">
        <v>25</v>
      </c>
      <c r="H1447" s="19"/>
      <c r="I1447" s="25">
        <f t="shared" si="376"/>
        <v>25</v>
      </c>
      <c r="J1447" s="23">
        <f t="shared" si="380"/>
        <v>1.1299999999999999</v>
      </c>
      <c r="K1447" s="149">
        <f t="shared" si="381"/>
        <v>0.95099999999999996</v>
      </c>
      <c r="L1447" s="93">
        <f t="shared" si="382"/>
        <v>19245.548669999996</v>
      </c>
      <c r="M1447" s="93">
        <f t="shared" si="383"/>
        <v>481138.71674999991</v>
      </c>
      <c r="N1447" s="93">
        <f t="shared" si="384"/>
        <v>0</v>
      </c>
      <c r="O1447" s="93">
        <f t="shared" si="385"/>
        <v>481138.71674999991</v>
      </c>
      <c r="P1447" s="23" t="str">
        <f t="shared" si="386"/>
        <v>Хирургия (абдоминальная)</v>
      </c>
      <c r="Q1447" s="23">
        <f t="shared" si="387"/>
        <v>1.2</v>
      </c>
      <c r="R1447" s="63" t="s">
        <v>360</v>
      </c>
      <c r="S1447" s="23">
        <f t="shared" si="388"/>
        <v>28.249999999999996</v>
      </c>
    </row>
    <row r="1448" spans="2:19" x14ac:dyDescent="0.25">
      <c r="B1448" s="85">
        <v>150003</v>
      </c>
      <c r="C1448" s="23" t="str">
        <f t="shared" si="377"/>
        <v>ГБУЗ "КБСП"</v>
      </c>
      <c r="D1448" s="23" t="str">
        <f t="shared" si="378"/>
        <v>КС</v>
      </c>
      <c r="E1448" s="87">
        <v>20171276</v>
      </c>
      <c r="F1448" s="23" t="str">
        <f t="shared" si="379"/>
        <v>Другие операции на органах брюшной полости (уровень 1)</v>
      </c>
      <c r="G1448" s="19">
        <v>58</v>
      </c>
      <c r="H1448" s="19">
        <v>25</v>
      </c>
      <c r="I1448" s="25">
        <f t="shared" si="376"/>
        <v>83</v>
      </c>
      <c r="J1448" s="23">
        <f t="shared" si="380"/>
        <v>1.1299999999999999</v>
      </c>
      <c r="K1448" s="149">
        <f t="shared" si="381"/>
        <v>1.4</v>
      </c>
      <c r="L1448" s="93">
        <f t="shared" si="382"/>
        <v>28332.037999999997</v>
      </c>
      <c r="M1448" s="93">
        <f t="shared" si="383"/>
        <v>1643258.2039999999</v>
      </c>
      <c r="N1448" s="93">
        <f t="shared" si="384"/>
        <v>708300.95</v>
      </c>
      <c r="O1448" s="93">
        <f t="shared" si="385"/>
        <v>2351559.1540000001</v>
      </c>
      <c r="P1448" s="23" t="str">
        <f t="shared" si="386"/>
        <v>Хирургия (абдоминальная)</v>
      </c>
      <c r="Q1448" s="23">
        <f t="shared" si="387"/>
        <v>1.2</v>
      </c>
      <c r="R1448" s="63" t="s">
        <v>360</v>
      </c>
      <c r="S1448" s="23">
        <f t="shared" si="388"/>
        <v>93.789999999999992</v>
      </c>
    </row>
    <row r="1449" spans="2:19" ht="15.75" x14ac:dyDescent="0.25">
      <c r="B1449" s="85">
        <v>150019</v>
      </c>
      <c r="C1449" s="23" t="str">
        <f t="shared" si="377"/>
        <v>ГБУЗ "Дигорская ЦРБ"</v>
      </c>
      <c r="D1449" s="23" t="str">
        <f t="shared" si="378"/>
        <v>КС</v>
      </c>
      <c r="E1449" s="55">
        <v>20171276</v>
      </c>
      <c r="F1449" s="23" t="str">
        <f t="shared" si="379"/>
        <v>Другие операции на органах брюшной полости (уровень 1)</v>
      </c>
      <c r="G1449" s="38">
        <v>10</v>
      </c>
      <c r="H1449" s="38"/>
      <c r="I1449" s="25">
        <f t="shared" si="376"/>
        <v>10</v>
      </c>
      <c r="J1449" s="23">
        <f t="shared" si="380"/>
        <v>1.1299999999999999</v>
      </c>
      <c r="K1449" s="149">
        <f t="shared" si="381"/>
        <v>0.875</v>
      </c>
      <c r="L1449" s="93">
        <f t="shared" si="382"/>
        <v>17707.523749999997</v>
      </c>
      <c r="M1449" s="93">
        <f t="shared" si="383"/>
        <v>177075.23749999996</v>
      </c>
      <c r="N1449" s="93">
        <f t="shared" si="384"/>
        <v>0</v>
      </c>
      <c r="O1449" s="93">
        <f t="shared" si="385"/>
        <v>177075.23749999996</v>
      </c>
      <c r="P1449" s="23" t="str">
        <f t="shared" si="386"/>
        <v>Хирургия (абдоминальная)</v>
      </c>
      <c r="Q1449" s="23">
        <f t="shared" si="387"/>
        <v>1.2</v>
      </c>
      <c r="R1449" s="63" t="s">
        <v>360</v>
      </c>
      <c r="S1449" s="23">
        <f t="shared" si="388"/>
        <v>11.299999999999999</v>
      </c>
    </row>
    <row r="1450" spans="2:19" x14ac:dyDescent="0.25">
      <c r="B1450" s="85">
        <v>150001</v>
      </c>
      <c r="C1450" s="23" t="str">
        <f t="shared" si="377"/>
        <v>ГБУЗ "РКБ"</v>
      </c>
      <c r="D1450" s="23" t="str">
        <f t="shared" si="378"/>
        <v>КС</v>
      </c>
      <c r="E1450" s="55">
        <v>20171276</v>
      </c>
      <c r="F1450" s="23" t="str">
        <f t="shared" si="379"/>
        <v>Другие операции на органах брюшной полости (уровень 1)</v>
      </c>
      <c r="G1450" s="19">
        <v>16</v>
      </c>
      <c r="H1450" s="19">
        <v>4</v>
      </c>
      <c r="I1450" s="25">
        <f t="shared" si="376"/>
        <v>20</v>
      </c>
      <c r="J1450" s="23">
        <f t="shared" si="380"/>
        <v>1.1299999999999999</v>
      </c>
      <c r="K1450" s="149">
        <f t="shared" si="381"/>
        <v>1</v>
      </c>
      <c r="L1450" s="93">
        <f t="shared" si="382"/>
        <v>20237.169999999998</v>
      </c>
      <c r="M1450" s="93">
        <f t="shared" si="383"/>
        <v>323794.71999999997</v>
      </c>
      <c r="N1450" s="93">
        <f t="shared" si="384"/>
        <v>80948.679999999993</v>
      </c>
      <c r="O1450" s="93">
        <f t="shared" si="385"/>
        <v>404743.39999999997</v>
      </c>
      <c r="P1450" s="23" t="str">
        <f t="shared" si="386"/>
        <v>Хирургия (абдоминальная)</v>
      </c>
      <c r="Q1450" s="23">
        <f t="shared" si="387"/>
        <v>1.2</v>
      </c>
      <c r="R1450" s="63" t="s">
        <v>90</v>
      </c>
      <c r="S1450" s="23">
        <f t="shared" si="388"/>
        <v>22.599999999999998</v>
      </c>
    </row>
    <row r="1451" spans="2:19" x14ac:dyDescent="0.25">
      <c r="B1451" s="85">
        <v>150001</v>
      </c>
      <c r="C1451" s="23" t="str">
        <f t="shared" si="377"/>
        <v>ГБУЗ "РКБ"</v>
      </c>
      <c r="D1451" s="23" t="str">
        <f t="shared" si="378"/>
        <v>КС</v>
      </c>
      <c r="E1451" s="55">
        <v>20171276</v>
      </c>
      <c r="F1451" s="23" t="str">
        <f t="shared" si="379"/>
        <v>Другие операции на органах брюшной полости (уровень 1)</v>
      </c>
      <c r="G1451" s="19">
        <v>1</v>
      </c>
      <c r="H1451" s="19">
        <v>1</v>
      </c>
      <c r="I1451" s="25">
        <f t="shared" si="376"/>
        <v>2</v>
      </c>
      <c r="J1451" s="23">
        <f t="shared" si="380"/>
        <v>1.1299999999999999</v>
      </c>
      <c r="K1451" s="149">
        <f t="shared" si="381"/>
        <v>1</v>
      </c>
      <c r="L1451" s="93">
        <f t="shared" si="382"/>
        <v>20237.169999999998</v>
      </c>
      <c r="M1451" s="93">
        <f t="shared" si="383"/>
        <v>20237.169999999998</v>
      </c>
      <c r="N1451" s="93">
        <f t="shared" si="384"/>
        <v>20237.169999999998</v>
      </c>
      <c r="O1451" s="93">
        <f t="shared" si="385"/>
        <v>40474.339999999997</v>
      </c>
      <c r="P1451" s="23" t="str">
        <f t="shared" si="386"/>
        <v>Хирургия (абдоминальная)</v>
      </c>
      <c r="Q1451" s="23">
        <f t="shared" si="387"/>
        <v>1.2</v>
      </c>
      <c r="R1451" s="63" t="s">
        <v>174</v>
      </c>
      <c r="S1451" s="23">
        <f t="shared" si="388"/>
        <v>2.2599999999999998</v>
      </c>
    </row>
    <row r="1452" spans="2:19" x14ac:dyDescent="0.25">
      <c r="B1452" s="85">
        <v>150001</v>
      </c>
      <c r="C1452" s="23" t="str">
        <f t="shared" si="377"/>
        <v>ГБУЗ "РКБ"</v>
      </c>
      <c r="D1452" s="23" t="str">
        <f t="shared" si="378"/>
        <v>КС</v>
      </c>
      <c r="E1452" s="55">
        <v>20171276</v>
      </c>
      <c r="F1452" s="23" t="str">
        <f t="shared" si="379"/>
        <v>Другие операции на органах брюшной полости (уровень 1)</v>
      </c>
      <c r="G1452" s="19">
        <v>1</v>
      </c>
      <c r="H1452" s="19">
        <v>1</v>
      </c>
      <c r="I1452" s="25">
        <f t="shared" si="376"/>
        <v>2</v>
      </c>
      <c r="J1452" s="23">
        <f t="shared" si="380"/>
        <v>1.1299999999999999</v>
      </c>
      <c r="K1452" s="149">
        <f t="shared" si="381"/>
        <v>1</v>
      </c>
      <c r="L1452" s="93">
        <f t="shared" si="382"/>
        <v>20237.169999999998</v>
      </c>
      <c r="M1452" s="93">
        <f t="shared" si="383"/>
        <v>20237.169999999998</v>
      </c>
      <c r="N1452" s="93">
        <f t="shared" si="384"/>
        <v>20237.169999999998</v>
      </c>
      <c r="O1452" s="93">
        <f t="shared" si="385"/>
        <v>40474.339999999997</v>
      </c>
      <c r="P1452" s="23" t="str">
        <f t="shared" si="386"/>
        <v>Хирургия (абдоминальная)</v>
      </c>
      <c r="Q1452" s="23">
        <f t="shared" si="387"/>
        <v>1.2</v>
      </c>
      <c r="R1452" s="63" t="s">
        <v>344</v>
      </c>
      <c r="S1452" s="23">
        <f t="shared" si="388"/>
        <v>2.2599999999999998</v>
      </c>
    </row>
    <row r="1453" spans="2:19" x14ac:dyDescent="0.25">
      <c r="B1453" s="85">
        <v>150001</v>
      </c>
      <c r="C1453" s="23" t="str">
        <f t="shared" si="377"/>
        <v>ГБУЗ "РКБ"</v>
      </c>
      <c r="D1453" s="23" t="str">
        <f t="shared" si="378"/>
        <v>КС</v>
      </c>
      <c r="E1453" s="55">
        <v>20171276</v>
      </c>
      <c r="F1453" s="23" t="str">
        <f t="shared" si="379"/>
        <v>Другие операции на органах брюшной полости (уровень 1)</v>
      </c>
      <c r="G1453" s="19">
        <v>55</v>
      </c>
      <c r="H1453" s="19">
        <v>15</v>
      </c>
      <c r="I1453" s="25">
        <f t="shared" si="376"/>
        <v>70</v>
      </c>
      <c r="J1453" s="23">
        <f t="shared" si="380"/>
        <v>1.1299999999999999</v>
      </c>
      <c r="K1453" s="149">
        <f t="shared" si="381"/>
        <v>1</v>
      </c>
      <c r="L1453" s="93">
        <f t="shared" si="382"/>
        <v>20237.169999999998</v>
      </c>
      <c r="M1453" s="93">
        <f t="shared" si="383"/>
        <v>1113044.3499999999</v>
      </c>
      <c r="N1453" s="93">
        <f t="shared" si="384"/>
        <v>303557.55</v>
      </c>
      <c r="O1453" s="93">
        <f t="shared" si="385"/>
        <v>1416601.9</v>
      </c>
      <c r="P1453" s="23" t="str">
        <f t="shared" si="386"/>
        <v>Хирургия (абдоминальная)</v>
      </c>
      <c r="Q1453" s="23">
        <f t="shared" si="387"/>
        <v>1.2</v>
      </c>
      <c r="R1453" s="63" t="s">
        <v>360</v>
      </c>
      <c r="S1453" s="23">
        <f t="shared" si="388"/>
        <v>79.099999999999994</v>
      </c>
    </row>
    <row r="1454" spans="2:19" ht="30" x14ac:dyDescent="0.25">
      <c r="B1454" s="85">
        <v>150015</v>
      </c>
      <c r="C1454" s="23" t="str">
        <f t="shared" si="377"/>
        <v>ФГБОУ ВО  СОГМА МЗ</v>
      </c>
      <c r="D1454" s="23" t="str">
        <f t="shared" si="378"/>
        <v>КС</v>
      </c>
      <c r="E1454" s="41">
        <v>20171276</v>
      </c>
      <c r="F1454" s="23" t="str">
        <f t="shared" si="379"/>
        <v>Другие операции на органах брюшной полости (уровень 1)</v>
      </c>
      <c r="G1454" s="39">
        <v>18</v>
      </c>
      <c r="H1454" s="39">
        <v>2</v>
      </c>
      <c r="I1454" s="25">
        <f t="shared" si="376"/>
        <v>20</v>
      </c>
      <c r="J1454" s="23">
        <f t="shared" si="380"/>
        <v>1.1299999999999999</v>
      </c>
      <c r="K1454" s="149">
        <f t="shared" si="381"/>
        <v>1.4</v>
      </c>
      <c r="L1454" s="93">
        <f t="shared" si="382"/>
        <v>28332.037999999997</v>
      </c>
      <c r="M1454" s="93">
        <f t="shared" si="383"/>
        <v>509976.68399999995</v>
      </c>
      <c r="N1454" s="93">
        <f t="shared" si="384"/>
        <v>56664.075999999994</v>
      </c>
      <c r="O1454" s="93">
        <f t="shared" si="385"/>
        <v>566640.75999999989</v>
      </c>
      <c r="P1454" s="23" t="str">
        <f t="shared" si="386"/>
        <v>Хирургия (абдоминальная)</v>
      </c>
      <c r="Q1454" s="23">
        <f t="shared" si="387"/>
        <v>1.2</v>
      </c>
      <c r="R1454" s="114" t="s">
        <v>532</v>
      </c>
      <c r="S1454" s="23">
        <f t="shared" si="388"/>
        <v>22.599999999999998</v>
      </c>
    </row>
    <row r="1455" spans="2:19" x14ac:dyDescent="0.25">
      <c r="B1455" s="85">
        <v>150012</v>
      </c>
      <c r="C1455" s="23" t="str">
        <f t="shared" si="377"/>
        <v>ГБУЗ "Кировская ЦРБ"</v>
      </c>
      <c r="D1455" s="23" t="str">
        <f t="shared" si="378"/>
        <v>КС</v>
      </c>
      <c r="E1455" s="55">
        <v>20171276</v>
      </c>
      <c r="F1455" s="23" t="str">
        <f t="shared" si="379"/>
        <v>Другие операции на органах брюшной полости (уровень 1)</v>
      </c>
      <c r="G1455" s="19">
        <v>10</v>
      </c>
      <c r="H1455" s="19"/>
      <c r="I1455" s="25">
        <f t="shared" si="376"/>
        <v>10</v>
      </c>
      <c r="J1455" s="23">
        <f t="shared" si="380"/>
        <v>1.1299999999999999</v>
      </c>
      <c r="K1455" s="149">
        <f t="shared" si="381"/>
        <v>0.875</v>
      </c>
      <c r="L1455" s="93">
        <f t="shared" si="382"/>
        <v>17707.523749999997</v>
      </c>
      <c r="M1455" s="93">
        <f t="shared" si="383"/>
        <v>177075.23749999996</v>
      </c>
      <c r="N1455" s="93">
        <f t="shared" si="384"/>
        <v>0</v>
      </c>
      <c r="O1455" s="93">
        <f t="shared" si="385"/>
        <v>177075.23749999996</v>
      </c>
      <c r="P1455" s="23" t="str">
        <f t="shared" si="386"/>
        <v>Хирургия (абдоминальная)</v>
      </c>
      <c r="Q1455" s="23">
        <f t="shared" si="387"/>
        <v>1.2</v>
      </c>
      <c r="R1455" s="63" t="s">
        <v>360</v>
      </c>
      <c r="S1455" s="23">
        <f t="shared" si="388"/>
        <v>11.299999999999999</v>
      </c>
    </row>
    <row r="1456" spans="2:19" ht="18.75" x14ac:dyDescent="0.3">
      <c r="B1456" s="85">
        <v>150002</v>
      </c>
      <c r="C1456" s="23" t="str">
        <f t="shared" si="377"/>
        <v>ГБУЗ "РДКБ"</v>
      </c>
      <c r="D1456" s="23" t="str">
        <f t="shared" si="378"/>
        <v>КС</v>
      </c>
      <c r="E1456" s="55">
        <v>20171276</v>
      </c>
      <c r="F1456" s="23" t="str">
        <f t="shared" si="379"/>
        <v>Другие операции на органах брюшной полости (уровень 1)</v>
      </c>
      <c r="G1456" s="45">
        <v>40</v>
      </c>
      <c r="H1456" s="45">
        <v>10</v>
      </c>
      <c r="I1456" s="25">
        <f t="shared" si="376"/>
        <v>50</v>
      </c>
      <c r="J1456" s="23">
        <f t="shared" si="380"/>
        <v>1.1299999999999999</v>
      </c>
      <c r="K1456" s="149">
        <f t="shared" si="381"/>
        <v>1</v>
      </c>
      <c r="L1456" s="93">
        <f t="shared" si="382"/>
        <v>20237.169999999998</v>
      </c>
      <c r="M1456" s="93">
        <f t="shared" si="383"/>
        <v>809486.79999999993</v>
      </c>
      <c r="N1456" s="93">
        <f t="shared" si="384"/>
        <v>202371.69999999998</v>
      </c>
      <c r="O1456" s="93">
        <f t="shared" si="385"/>
        <v>1011858.4999999999</v>
      </c>
      <c r="P1456" s="23" t="str">
        <f t="shared" si="386"/>
        <v>Хирургия (абдоминальная)</v>
      </c>
      <c r="Q1456" s="23">
        <f t="shared" si="387"/>
        <v>1.2</v>
      </c>
      <c r="R1456" s="63" t="s">
        <v>140</v>
      </c>
      <c r="S1456" s="23">
        <f t="shared" si="388"/>
        <v>56.499999999999993</v>
      </c>
    </row>
    <row r="1457" spans="2:19" x14ac:dyDescent="0.25">
      <c r="B1457" s="85">
        <v>150072</v>
      </c>
      <c r="C1457" s="23" t="str">
        <f t="shared" si="377"/>
        <v>ФГБУ "СКММ центр МЗ РФ" (Беслан)</v>
      </c>
      <c r="D1457" s="23" t="str">
        <f t="shared" si="378"/>
        <v>КС</v>
      </c>
      <c r="E1457" s="61">
        <v>20171276</v>
      </c>
      <c r="F1457" s="23" t="str">
        <f t="shared" si="379"/>
        <v>Другие операции на органах брюшной полости (уровень 1)</v>
      </c>
      <c r="G1457" s="51">
        <v>4</v>
      </c>
      <c r="H1457" s="51">
        <v>1</v>
      </c>
      <c r="I1457" s="25">
        <f t="shared" si="376"/>
        <v>5</v>
      </c>
      <c r="J1457" s="23">
        <f t="shared" si="380"/>
        <v>1.1299999999999999</v>
      </c>
      <c r="K1457" s="149">
        <f t="shared" si="381"/>
        <v>1.4</v>
      </c>
      <c r="L1457" s="93">
        <f t="shared" si="382"/>
        <v>28332.037999999997</v>
      </c>
      <c r="M1457" s="93">
        <f t="shared" si="383"/>
        <v>113328.15199999999</v>
      </c>
      <c r="N1457" s="93">
        <f t="shared" si="384"/>
        <v>28332.037999999997</v>
      </c>
      <c r="O1457" s="93">
        <f t="shared" si="385"/>
        <v>141660.18999999997</v>
      </c>
      <c r="P1457" s="23" t="str">
        <f t="shared" si="386"/>
        <v>Хирургия (абдоминальная)</v>
      </c>
      <c r="Q1457" s="23">
        <f t="shared" si="387"/>
        <v>1.2</v>
      </c>
      <c r="R1457" s="63" t="s">
        <v>532</v>
      </c>
      <c r="S1457" s="23">
        <f t="shared" si="388"/>
        <v>5.6499999999999995</v>
      </c>
    </row>
    <row r="1458" spans="2:19" x14ac:dyDescent="0.25">
      <c r="B1458" s="85">
        <v>150010</v>
      </c>
      <c r="C1458" s="23" t="str">
        <f t="shared" si="377"/>
        <v>ГБУЗ "Ирафская ЦРБ"</v>
      </c>
      <c r="D1458" s="23" t="str">
        <f t="shared" si="378"/>
        <v>КС</v>
      </c>
      <c r="E1458" s="62">
        <v>20171276</v>
      </c>
      <c r="F1458" s="23" t="str">
        <f t="shared" si="379"/>
        <v>Другие операции на органах брюшной полости (уровень 1)</v>
      </c>
      <c r="G1458" s="19">
        <v>3</v>
      </c>
      <c r="H1458" s="19">
        <v>0</v>
      </c>
      <c r="I1458" s="25">
        <f t="shared" si="376"/>
        <v>3</v>
      </c>
      <c r="J1458" s="23">
        <f t="shared" si="380"/>
        <v>1.1299999999999999</v>
      </c>
      <c r="K1458" s="149">
        <f t="shared" si="381"/>
        <v>0.8</v>
      </c>
      <c r="L1458" s="93">
        <f t="shared" si="382"/>
        <v>16189.735999999999</v>
      </c>
      <c r="M1458" s="93">
        <f t="shared" si="383"/>
        <v>48569.207999999999</v>
      </c>
      <c r="N1458" s="93">
        <f t="shared" si="384"/>
        <v>0</v>
      </c>
      <c r="O1458" s="93">
        <f t="shared" si="385"/>
        <v>48569.207999999999</v>
      </c>
      <c r="P1458" s="23" t="str">
        <f t="shared" si="386"/>
        <v>Хирургия (абдоминальная)</v>
      </c>
      <c r="Q1458" s="23">
        <f t="shared" si="387"/>
        <v>1.2</v>
      </c>
      <c r="R1458" s="63" t="s">
        <v>360</v>
      </c>
      <c r="S1458" s="23">
        <f t="shared" si="388"/>
        <v>3.3899999999999997</v>
      </c>
    </row>
    <row r="1459" spans="2:19" x14ac:dyDescent="0.25">
      <c r="B1459" s="14">
        <v>150007</v>
      </c>
      <c r="C1459" s="23" t="str">
        <f t="shared" si="377"/>
        <v>ГБУЗ "Алагирская ЦРБ"</v>
      </c>
      <c r="D1459" s="23" t="str">
        <f t="shared" si="378"/>
        <v>КС</v>
      </c>
      <c r="E1459" s="62">
        <v>20171276</v>
      </c>
      <c r="F1459" s="23" t="str">
        <f t="shared" si="379"/>
        <v>Другие операции на органах брюшной полости (уровень 1)</v>
      </c>
      <c r="G1459" s="19">
        <v>25</v>
      </c>
      <c r="H1459" s="19">
        <v>3</v>
      </c>
      <c r="I1459" s="25">
        <f t="shared" si="376"/>
        <v>28</v>
      </c>
      <c r="J1459" s="23">
        <f t="shared" si="380"/>
        <v>1.1299999999999999</v>
      </c>
      <c r="K1459" s="149">
        <f t="shared" si="381"/>
        <v>0.875</v>
      </c>
      <c r="L1459" s="93">
        <f t="shared" si="382"/>
        <v>17707.523749999997</v>
      </c>
      <c r="M1459" s="93">
        <f t="shared" si="383"/>
        <v>442688.09374999994</v>
      </c>
      <c r="N1459" s="93">
        <f t="shared" si="384"/>
        <v>53122.571249999994</v>
      </c>
      <c r="O1459" s="93">
        <f t="shared" si="385"/>
        <v>495810.66499999992</v>
      </c>
      <c r="P1459" s="23" t="str">
        <f t="shared" si="386"/>
        <v>Хирургия (абдоминальная)</v>
      </c>
      <c r="Q1459" s="23">
        <f t="shared" si="387"/>
        <v>1.2</v>
      </c>
      <c r="R1459" s="63" t="s">
        <v>360</v>
      </c>
      <c r="S1459" s="23">
        <f t="shared" si="388"/>
        <v>31.639999999999997</v>
      </c>
    </row>
    <row r="1460" spans="2:19" x14ac:dyDescent="0.25">
      <c r="B1460" s="14">
        <v>150031</v>
      </c>
      <c r="C1460" s="23" t="str">
        <f t="shared" si="377"/>
        <v>ГБУЗ "РОД"</v>
      </c>
      <c r="D1460" s="23" t="str">
        <f t="shared" si="378"/>
        <v>КС</v>
      </c>
      <c r="E1460" s="62">
        <v>20171276</v>
      </c>
      <c r="F1460" s="23" t="str">
        <f t="shared" si="379"/>
        <v>Другие операции на органах брюшной полости (уровень 1)</v>
      </c>
      <c r="G1460" s="19">
        <v>10</v>
      </c>
      <c r="H1460" s="19">
        <v>5</v>
      </c>
      <c r="I1460" s="25">
        <f t="shared" si="376"/>
        <v>15</v>
      </c>
      <c r="J1460" s="23">
        <f t="shared" si="380"/>
        <v>1.1299999999999999</v>
      </c>
      <c r="K1460" s="149">
        <f t="shared" si="381"/>
        <v>1</v>
      </c>
      <c r="L1460" s="93">
        <f t="shared" si="382"/>
        <v>20237.169999999998</v>
      </c>
      <c r="M1460" s="93">
        <f t="shared" si="383"/>
        <v>202371.69999999998</v>
      </c>
      <c r="N1460" s="93">
        <f t="shared" si="384"/>
        <v>101185.84999999999</v>
      </c>
      <c r="O1460" s="93">
        <f t="shared" si="385"/>
        <v>303557.55</v>
      </c>
      <c r="P1460" s="23" t="str">
        <f t="shared" si="386"/>
        <v>Хирургия (абдоминальная)</v>
      </c>
      <c r="Q1460" s="23">
        <f t="shared" si="387"/>
        <v>1.2</v>
      </c>
      <c r="R1460" s="63" t="s">
        <v>221</v>
      </c>
      <c r="S1460" s="23">
        <f t="shared" si="388"/>
        <v>16.95</v>
      </c>
    </row>
    <row r="1461" spans="2:19" x14ac:dyDescent="0.25">
      <c r="B1461" s="85">
        <v>150013</v>
      </c>
      <c r="C1461" s="23" t="str">
        <f t="shared" si="377"/>
        <v>НУЗ "Узловая больница на ст. Владикавказ ОАО "РЖД"</v>
      </c>
      <c r="D1461" s="23" t="str">
        <f t="shared" si="378"/>
        <v>КС</v>
      </c>
      <c r="E1461" s="55">
        <v>20171277</v>
      </c>
      <c r="F1461" s="23" t="str">
        <f t="shared" si="379"/>
        <v>Другие операции на органах брюшной полости (уровень 2)</v>
      </c>
      <c r="G1461" s="19">
        <v>9</v>
      </c>
      <c r="H1461" s="19">
        <v>3</v>
      </c>
      <c r="I1461" s="25">
        <f t="shared" si="376"/>
        <v>12</v>
      </c>
      <c r="J1461" s="23">
        <f t="shared" si="380"/>
        <v>1.19</v>
      </c>
      <c r="K1461" s="149">
        <f t="shared" si="381"/>
        <v>0.88</v>
      </c>
      <c r="L1461" s="93">
        <f t="shared" si="382"/>
        <v>18754.304799999998</v>
      </c>
      <c r="M1461" s="93">
        <f t="shared" si="383"/>
        <v>168788.74319999997</v>
      </c>
      <c r="N1461" s="93">
        <f t="shared" si="384"/>
        <v>56262.914399999994</v>
      </c>
      <c r="O1461" s="93">
        <f t="shared" si="385"/>
        <v>225051.65759999998</v>
      </c>
      <c r="P1461" s="23" t="str">
        <f t="shared" si="386"/>
        <v>Хирургия (абдоминальная)</v>
      </c>
      <c r="Q1461" s="23">
        <f t="shared" si="387"/>
        <v>1.2</v>
      </c>
      <c r="R1461" s="63" t="s">
        <v>360</v>
      </c>
      <c r="S1461" s="23">
        <f t="shared" si="388"/>
        <v>14.28</v>
      </c>
    </row>
    <row r="1462" spans="2:19" x14ac:dyDescent="0.25">
      <c r="B1462" s="85">
        <v>150113</v>
      </c>
      <c r="C1462" s="23" t="str">
        <f t="shared" si="377"/>
        <v>ФГКУ "412 ВГ" Минобороны России"</v>
      </c>
      <c r="D1462" s="23" t="str">
        <f t="shared" si="378"/>
        <v>КС</v>
      </c>
      <c r="E1462" s="55">
        <v>20171277</v>
      </c>
      <c r="F1462" s="23" t="str">
        <f t="shared" si="379"/>
        <v>Другие операции на органах брюшной полости (уровень 2)</v>
      </c>
      <c r="G1462" s="19">
        <v>4</v>
      </c>
      <c r="H1462" s="19">
        <v>1</v>
      </c>
      <c r="I1462" s="25">
        <f t="shared" si="376"/>
        <v>5</v>
      </c>
      <c r="J1462" s="23">
        <f t="shared" si="380"/>
        <v>1.19</v>
      </c>
      <c r="K1462" s="149">
        <f t="shared" si="381"/>
        <v>0.7</v>
      </c>
      <c r="L1462" s="93">
        <f t="shared" si="382"/>
        <v>14918.197</v>
      </c>
      <c r="M1462" s="93">
        <f t="shared" si="383"/>
        <v>59672.788</v>
      </c>
      <c r="N1462" s="93">
        <f t="shared" si="384"/>
        <v>14918.197</v>
      </c>
      <c r="O1462" s="93">
        <f t="shared" si="385"/>
        <v>74590.985000000001</v>
      </c>
      <c r="P1462" s="23" t="str">
        <f t="shared" si="386"/>
        <v>Хирургия (абдоминальная)</v>
      </c>
      <c r="Q1462" s="23">
        <f t="shared" si="387"/>
        <v>1.2</v>
      </c>
      <c r="R1462" s="63" t="s">
        <v>532</v>
      </c>
      <c r="S1462" s="23">
        <f t="shared" si="388"/>
        <v>5.9499999999999993</v>
      </c>
    </row>
    <row r="1463" spans="2:19" x14ac:dyDescent="0.25">
      <c r="B1463" s="85">
        <v>150009</v>
      </c>
      <c r="C1463" s="23" t="str">
        <f t="shared" si="377"/>
        <v>ГБУЗ "Ардонская ЦРБ"</v>
      </c>
      <c r="D1463" s="23" t="str">
        <f t="shared" si="378"/>
        <v>КС</v>
      </c>
      <c r="E1463" s="55">
        <v>20171277</v>
      </c>
      <c r="F1463" s="23" t="str">
        <f t="shared" si="379"/>
        <v>Другие операции на органах брюшной полости (уровень 2)</v>
      </c>
      <c r="G1463" s="19">
        <v>15</v>
      </c>
      <c r="H1463" s="19"/>
      <c r="I1463" s="25">
        <f t="shared" si="376"/>
        <v>15</v>
      </c>
      <c r="J1463" s="23">
        <f t="shared" si="380"/>
        <v>1.19</v>
      </c>
      <c r="K1463" s="149">
        <f t="shared" si="381"/>
        <v>0.95099999999999996</v>
      </c>
      <c r="L1463" s="93">
        <f t="shared" si="382"/>
        <v>20267.436209999996</v>
      </c>
      <c r="M1463" s="93">
        <f t="shared" si="383"/>
        <v>304011.54314999992</v>
      </c>
      <c r="N1463" s="93">
        <f t="shared" si="384"/>
        <v>0</v>
      </c>
      <c r="O1463" s="93">
        <f t="shared" si="385"/>
        <v>304011.54314999992</v>
      </c>
      <c r="P1463" s="23" t="str">
        <f t="shared" si="386"/>
        <v>Хирургия (абдоминальная)</v>
      </c>
      <c r="Q1463" s="23">
        <f t="shared" si="387"/>
        <v>1.2</v>
      </c>
      <c r="R1463" s="63" t="s">
        <v>360</v>
      </c>
      <c r="S1463" s="23">
        <f t="shared" si="388"/>
        <v>17.849999999999998</v>
      </c>
    </row>
    <row r="1464" spans="2:19" x14ac:dyDescent="0.25">
      <c r="B1464" s="85">
        <v>150003</v>
      </c>
      <c r="C1464" s="23" t="str">
        <f t="shared" si="377"/>
        <v>ГБУЗ "КБСП"</v>
      </c>
      <c r="D1464" s="23" t="str">
        <f t="shared" si="378"/>
        <v>КС</v>
      </c>
      <c r="E1464" s="87">
        <v>20171277</v>
      </c>
      <c r="F1464" s="23" t="str">
        <f t="shared" si="379"/>
        <v>Другие операции на органах брюшной полости (уровень 2)</v>
      </c>
      <c r="G1464" s="19">
        <v>25</v>
      </c>
      <c r="H1464" s="19">
        <v>10</v>
      </c>
      <c r="I1464" s="25">
        <f t="shared" si="376"/>
        <v>35</v>
      </c>
      <c r="J1464" s="23">
        <f t="shared" si="380"/>
        <v>1.19</v>
      </c>
      <c r="K1464" s="149">
        <f t="shared" si="381"/>
        <v>1.4</v>
      </c>
      <c r="L1464" s="93">
        <f t="shared" si="382"/>
        <v>29836.394</v>
      </c>
      <c r="M1464" s="93">
        <f t="shared" si="383"/>
        <v>745909.85</v>
      </c>
      <c r="N1464" s="93">
        <f t="shared" si="384"/>
        <v>298363.94</v>
      </c>
      <c r="O1464" s="93">
        <f t="shared" si="385"/>
        <v>1044273.79</v>
      </c>
      <c r="P1464" s="23" t="str">
        <f t="shared" si="386"/>
        <v>Хирургия (абдоминальная)</v>
      </c>
      <c r="Q1464" s="23">
        <f t="shared" si="387"/>
        <v>1.2</v>
      </c>
      <c r="R1464" s="63" t="s">
        <v>360</v>
      </c>
      <c r="S1464" s="23">
        <f t="shared" si="388"/>
        <v>41.65</v>
      </c>
    </row>
    <row r="1465" spans="2:19" ht="15.75" x14ac:dyDescent="0.25">
      <c r="B1465" s="85">
        <v>150019</v>
      </c>
      <c r="C1465" s="23" t="str">
        <f t="shared" si="377"/>
        <v>ГБУЗ "Дигорская ЦРБ"</v>
      </c>
      <c r="D1465" s="23" t="str">
        <f t="shared" si="378"/>
        <v>КС</v>
      </c>
      <c r="E1465" s="55">
        <v>20171277</v>
      </c>
      <c r="F1465" s="23" t="str">
        <f t="shared" si="379"/>
        <v>Другие операции на органах брюшной полости (уровень 2)</v>
      </c>
      <c r="G1465" s="38">
        <v>6</v>
      </c>
      <c r="H1465" s="38"/>
      <c r="I1465" s="25">
        <f t="shared" si="376"/>
        <v>6</v>
      </c>
      <c r="J1465" s="23">
        <f t="shared" si="380"/>
        <v>1.19</v>
      </c>
      <c r="K1465" s="149">
        <f t="shared" si="381"/>
        <v>0.875</v>
      </c>
      <c r="L1465" s="93">
        <f t="shared" si="382"/>
        <v>18647.74625</v>
      </c>
      <c r="M1465" s="93">
        <f t="shared" si="383"/>
        <v>111886.47750000001</v>
      </c>
      <c r="N1465" s="93">
        <f t="shared" si="384"/>
        <v>0</v>
      </c>
      <c r="O1465" s="93">
        <f t="shared" si="385"/>
        <v>111886.47750000001</v>
      </c>
      <c r="P1465" s="23" t="str">
        <f t="shared" si="386"/>
        <v>Хирургия (абдоминальная)</v>
      </c>
      <c r="Q1465" s="23">
        <f t="shared" si="387"/>
        <v>1.2</v>
      </c>
      <c r="R1465" s="63" t="s">
        <v>360</v>
      </c>
      <c r="S1465" s="23">
        <f t="shared" si="388"/>
        <v>7.14</v>
      </c>
    </row>
    <row r="1466" spans="2:19" x14ac:dyDescent="0.25">
      <c r="B1466" s="85">
        <v>150001</v>
      </c>
      <c r="C1466" s="23" t="str">
        <f t="shared" si="377"/>
        <v>ГБУЗ "РКБ"</v>
      </c>
      <c r="D1466" s="23" t="str">
        <f t="shared" si="378"/>
        <v>КС</v>
      </c>
      <c r="E1466" s="55">
        <v>20171277</v>
      </c>
      <c r="F1466" s="23" t="str">
        <f t="shared" si="379"/>
        <v>Другие операции на органах брюшной полости (уровень 2)</v>
      </c>
      <c r="G1466" s="19">
        <v>13</v>
      </c>
      <c r="H1466" s="19">
        <v>4</v>
      </c>
      <c r="I1466" s="25">
        <f t="shared" si="376"/>
        <v>17</v>
      </c>
      <c r="J1466" s="23">
        <f t="shared" si="380"/>
        <v>1.19</v>
      </c>
      <c r="K1466" s="149">
        <f t="shared" si="381"/>
        <v>1</v>
      </c>
      <c r="L1466" s="93">
        <f t="shared" si="382"/>
        <v>21311.71</v>
      </c>
      <c r="M1466" s="93">
        <f t="shared" si="383"/>
        <v>277052.23</v>
      </c>
      <c r="N1466" s="93">
        <f t="shared" si="384"/>
        <v>85246.84</v>
      </c>
      <c r="O1466" s="93">
        <f t="shared" si="385"/>
        <v>362299.06999999995</v>
      </c>
      <c r="P1466" s="23" t="str">
        <f t="shared" si="386"/>
        <v>Хирургия (абдоминальная)</v>
      </c>
      <c r="Q1466" s="23">
        <f t="shared" si="387"/>
        <v>1.2</v>
      </c>
      <c r="R1466" s="63" t="s">
        <v>360</v>
      </c>
      <c r="S1466" s="23">
        <f t="shared" si="388"/>
        <v>20.23</v>
      </c>
    </row>
    <row r="1467" spans="2:19" ht="30" x14ac:dyDescent="0.25">
      <c r="B1467" s="85">
        <v>150015</v>
      </c>
      <c r="C1467" s="23" t="str">
        <f t="shared" si="377"/>
        <v>ФГБОУ ВО  СОГМА МЗ</v>
      </c>
      <c r="D1467" s="23" t="str">
        <f t="shared" si="378"/>
        <v>КС</v>
      </c>
      <c r="E1467" s="41">
        <v>20171277</v>
      </c>
      <c r="F1467" s="23" t="str">
        <f t="shared" si="379"/>
        <v>Другие операции на органах брюшной полости (уровень 2)</v>
      </c>
      <c r="G1467" s="39">
        <v>4</v>
      </c>
      <c r="H1467" s="39">
        <v>1</v>
      </c>
      <c r="I1467" s="25">
        <f t="shared" si="376"/>
        <v>5</v>
      </c>
      <c r="J1467" s="23">
        <f t="shared" si="380"/>
        <v>1.19</v>
      </c>
      <c r="K1467" s="149">
        <f t="shared" si="381"/>
        <v>1.4</v>
      </c>
      <c r="L1467" s="93">
        <f t="shared" si="382"/>
        <v>29836.394</v>
      </c>
      <c r="M1467" s="93">
        <f t="shared" si="383"/>
        <v>119345.576</v>
      </c>
      <c r="N1467" s="93">
        <f t="shared" si="384"/>
        <v>29836.394</v>
      </c>
      <c r="O1467" s="93">
        <f t="shared" si="385"/>
        <v>149181.97</v>
      </c>
      <c r="P1467" s="23" t="str">
        <f t="shared" si="386"/>
        <v>Хирургия (абдоминальная)</v>
      </c>
      <c r="Q1467" s="23">
        <f t="shared" si="387"/>
        <v>1.2</v>
      </c>
      <c r="R1467" s="114" t="s">
        <v>532</v>
      </c>
      <c r="S1467" s="23">
        <f t="shared" si="388"/>
        <v>5.9499999999999993</v>
      </c>
    </row>
    <row r="1468" spans="2:19" ht="18.75" x14ac:dyDescent="0.3">
      <c r="B1468" s="85">
        <v>150002</v>
      </c>
      <c r="C1468" s="23" t="str">
        <f t="shared" si="377"/>
        <v>ГБУЗ "РДКБ"</v>
      </c>
      <c r="D1468" s="23" t="str">
        <f t="shared" si="378"/>
        <v>КС</v>
      </c>
      <c r="E1468" s="55">
        <v>20171277</v>
      </c>
      <c r="F1468" s="23" t="str">
        <f t="shared" si="379"/>
        <v>Другие операции на органах брюшной полости (уровень 2)</v>
      </c>
      <c r="G1468" s="45">
        <v>5</v>
      </c>
      <c r="H1468" s="45">
        <v>5</v>
      </c>
      <c r="I1468" s="25">
        <f t="shared" si="376"/>
        <v>10</v>
      </c>
      <c r="J1468" s="23">
        <f t="shared" si="380"/>
        <v>1.19</v>
      </c>
      <c r="K1468" s="149">
        <f t="shared" si="381"/>
        <v>1</v>
      </c>
      <c r="L1468" s="93">
        <f t="shared" si="382"/>
        <v>21311.71</v>
      </c>
      <c r="M1468" s="93">
        <f t="shared" si="383"/>
        <v>106558.54999999999</v>
      </c>
      <c r="N1468" s="93">
        <f t="shared" si="384"/>
        <v>106558.54999999999</v>
      </c>
      <c r="O1468" s="93">
        <f t="shared" si="385"/>
        <v>213117.09999999998</v>
      </c>
      <c r="P1468" s="23" t="str">
        <f t="shared" si="386"/>
        <v>Хирургия (абдоминальная)</v>
      </c>
      <c r="Q1468" s="23">
        <f t="shared" si="387"/>
        <v>1.2</v>
      </c>
      <c r="R1468" s="63" t="s">
        <v>140</v>
      </c>
      <c r="S1468" s="23">
        <f t="shared" si="388"/>
        <v>11.899999999999999</v>
      </c>
    </row>
    <row r="1469" spans="2:19" x14ac:dyDescent="0.25">
      <c r="B1469" s="85">
        <v>150072</v>
      </c>
      <c r="C1469" s="23" t="str">
        <f t="shared" si="377"/>
        <v>ФГБУ "СКММ центр МЗ РФ" (Беслан)</v>
      </c>
      <c r="D1469" s="23" t="str">
        <f t="shared" si="378"/>
        <v>КС</v>
      </c>
      <c r="E1469" s="61">
        <v>20171277</v>
      </c>
      <c r="F1469" s="23" t="str">
        <f t="shared" si="379"/>
        <v>Другие операции на органах брюшной полости (уровень 2)</v>
      </c>
      <c r="G1469" s="51">
        <v>3</v>
      </c>
      <c r="H1469" s="51">
        <v>0</v>
      </c>
      <c r="I1469" s="25">
        <f t="shared" si="376"/>
        <v>3</v>
      </c>
      <c r="J1469" s="23">
        <f t="shared" si="380"/>
        <v>1.19</v>
      </c>
      <c r="K1469" s="149">
        <f t="shared" si="381"/>
        <v>1.4</v>
      </c>
      <c r="L1469" s="93">
        <f t="shared" si="382"/>
        <v>29836.394</v>
      </c>
      <c r="M1469" s="93">
        <f t="shared" si="383"/>
        <v>89509.182000000001</v>
      </c>
      <c r="N1469" s="93">
        <f t="shared" si="384"/>
        <v>0</v>
      </c>
      <c r="O1469" s="93">
        <f t="shared" si="385"/>
        <v>89509.182000000001</v>
      </c>
      <c r="P1469" s="23" t="str">
        <f t="shared" si="386"/>
        <v>Хирургия (абдоминальная)</v>
      </c>
      <c r="Q1469" s="23">
        <f t="shared" si="387"/>
        <v>1.2</v>
      </c>
      <c r="R1469" s="63" t="s">
        <v>532</v>
      </c>
      <c r="S1469" s="23">
        <f t="shared" si="388"/>
        <v>3.57</v>
      </c>
    </row>
    <row r="1470" spans="2:19" x14ac:dyDescent="0.25">
      <c r="B1470" s="14">
        <v>150014</v>
      </c>
      <c r="C1470" s="23" t="str">
        <f t="shared" si="377"/>
        <v>ГБУЗ "Правобережная ЦРКБ"</v>
      </c>
      <c r="D1470" s="23" t="str">
        <f t="shared" si="378"/>
        <v>КС</v>
      </c>
      <c r="E1470" s="62">
        <v>20171277</v>
      </c>
      <c r="F1470" s="23" t="str">
        <f t="shared" si="379"/>
        <v>Другие операции на органах брюшной полости (уровень 2)</v>
      </c>
      <c r="G1470" s="19">
        <v>5</v>
      </c>
      <c r="H1470" s="19">
        <v>0</v>
      </c>
      <c r="I1470" s="25">
        <f t="shared" si="376"/>
        <v>5</v>
      </c>
      <c r="J1470" s="23">
        <f t="shared" si="380"/>
        <v>1.19</v>
      </c>
      <c r="K1470" s="149">
        <f t="shared" si="381"/>
        <v>0.95099999999999996</v>
      </c>
      <c r="L1470" s="93">
        <f t="shared" si="382"/>
        <v>20267.436209999996</v>
      </c>
      <c r="M1470" s="93">
        <f t="shared" si="383"/>
        <v>101337.18104999998</v>
      </c>
      <c r="N1470" s="93">
        <f t="shared" si="384"/>
        <v>0</v>
      </c>
      <c r="O1470" s="93">
        <f t="shared" si="385"/>
        <v>101337.18104999998</v>
      </c>
      <c r="P1470" s="23" t="str">
        <f t="shared" si="386"/>
        <v>Хирургия (абдоминальная)</v>
      </c>
      <c r="Q1470" s="23">
        <f t="shared" si="387"/>
        <v>1.2</v>
      </c>
      <c r="R1470" s="63" t="s">
        <v>360</v>
      </c>
      <c r="S1470" s="23">
        <f t="shared" si="388"/>
        <v>5.9499999999999993</v>
      </c>
    </row>
    <row r="1471" spans="2:19" x14ac:dyDescent="0.25">
      <c r="B1471" s="85">
        <v>150003</v>
      </c>
      <c r="C1471" s="23" t="str">
        <f t="shared" si="377"/>
        <v>ГБУЗ "КБСП"</v>
      </c>
      <c r="D1471" s="23" t="str">
        <f t="shared" si="378"/>
        <v>КС</v>
      </c>
      <c r="E1471" s="87">
        <v>20171278</v>
      </c>
      <c r="F1471" s="23" t="str">
        <f t="shared" si="379"/>
        <v>Другие операции на органах брюшной полости (уровень 3)</v>
      </c>
      <c r="G1471" s="19">
        <v>6</v>
      </c>
      <c r="H1471" s="19">
        <v>2</v>
      </c>
      <c r="I1471" s="25">
        <f t="shared" si="376"/>
        <v>8</v>
      </c>
      <c r="J1471" s="23">
        <f t="shared" si="380"/>
        <v>2.13</v>
      </c>
      <c r="K1471" s="149">
        <f t="shared" si="381"/>
        <v>1.4</v>
      </c>
      <c r="L1471" s="93">
        <f t="shared" si="382"/>
        <v>53404.637999999999</v>
      </c>
      <c r="M1471" s="93">
        <f t="shared" si="383"/>
        <v>320427.82799999998</v>
      </c>
      <c r="N1471" s="93">
        <f t="shared" si="384"/>
        <v>106809.276</v>
      </c>
      <c r="O1471" s="93">
        <f t="shared" si="385"/>
        <v>427237.10399999999</v>
      </c>
      <c r="P1471" s="23" t="str">
        <f t="shared" si="386"/>
        <v>Хирургия (абдоминальная)</v>
      </c>
      <c r="Q1471" s="23">
        <f t="shared" si="387"/>
        <v>1.2</v>
      </c>
      <c r="R1471" s="63" t="s">
        <v>360</v>
      </c>
      <c r="S1471" s="23">
        <f t="shared" si="388"/>
        <v>17.04</v>
      </c>
    </row>
    <row r="1472" spans="2:19" x14ac:dyDescent="0.25">
      <c r="B1472" s="85">
        <v>150001</v>
      </c>
      <c r="C1472" s="23" t="str">
        <f t="shared" si="377"/>
        <v>ГБУЗ "РКБ"</v>
      </c>
      <c r="D1472" s="23" t="str">
        <f t="shared" si="378"/>
        <v>КС</v>
      </c>
      <c r="E1472" s="55">
        <v>20171278</v>
      </c>
      <c r="F1472" s="23" t="str">
        <f t="shared" si="379"/>
        <v>Другие операции на органах брюшной полости (уровень 3)</v>
      </c>
      <c r="G1472" s="19">
        <v>2</v>
      </c>
      <c r="H1472" s="19">
        <v>1</v>
      </c>
      <c r="I1472" s="25">
        <f t="shared" si="376"/>
        <v>3</v>
      </c>
      <c r="J1472" s="23">
        <f t="shared" si="380"/>
        <v>2.13</v>
      </c>
      <c r="K1472" s="149">
        <f t="shared" si="381"/>
        <v>1</v>
      </c>
      <c r="L1472" s="93">
        <f t="shared" si="382"/>
        <v>38146.17</v>
      </c>
      <c r="M1472" s="93">
        <f t="shared" si="383"/>
        <v>76292.34</v>
      </c>
      <c r="N1472" s="93">
        <f t="shared" si="384"/>
        <v>38146.17</v>
      </c>
      <c r="O1472" s="93">
        <f t="shared" si="385"/>
        <v>114438.51</v>
      </c>
      <c r="P1472" s="23" t="str">
        <f t="shared" si="386"/>
        <v>Хирургия (абдоминальная)</v>
      </c>
      <c r="Q1472" s="23">
        <f t="shared" si="387"/>
        <v>1.2</v>
      </c>
      <c r="R1472" s="63" t="s">
        <v>90</v>
      </c>
      <c r="S1472" s="23">
        <f t="shared" si="388"/>
        <v>6.39</v>
      </c>
    </row>
    <row r="1473" spans="2:19" x14ac:dyDescent="0.25">
      <c r="B1473" s="85">
        <v>150001</v>
      </c>
      <c r="C1473" s="23" t="str">
        <f t="shared" si="377"/>
        <v>ГБУЗ "РКБ"</v>
      </c>
      <c r="D1473" s="23" t="str">
        <f t="shared" si="378"/>
        <v>КС</v>
      </c>
      <c r="E1473" s="55">
        <v>20171278</v>
      </c>
      <c r="F1473" s="23" t="str">
        <f t="shared" si="379"/>
        <v>Другие операции на органах брюшной полости (уровень 3)</v>
      </c>
      <c r="G1473" s="19">
        <v>16</v>
      </c>
      <c r="H1473" s="19">
        <v>4</v>
      </c>
      <c r="I1473" s="25">
        <f t="shared" si="376"/>
        <v>20</v>
      </c>
      <c r="J1473" s="23">
        <f t="shared" si="380"/>
        <v>2.13</v>
      </c>
      <c r="K1473" s="149">
        <f t="shared" si="381"/>
        <v>1</v>
      </c>
      <c r="L1473" s="93">
        <f t="shared" si="382"/>
        <v>38146.17</v>
      </c>
      <c r="M1473" s="93">
        <f t="shared" si="383"/>
        <v>610338.72</v>
      </c>
      <c r="N1473" s="93">
        <f t="shared" si="384"/>
        <v>152584.68</v>
      </c>
      <c r="O1473" s="93">
        <f t="shared" si="385"/>
        <v>762923.39999999991</v>
      </c>
      <c r="P1473" s="23" t="str">
        <f t="shared" si="386"/>
        <v>Хирургия (абдоминальная)</v>
      </c>
      <c r="Q1473" s="23">
        <f t="shared" si="387"/>
        <v>1.2</v>
      </c>
      <c r="R1473" s="63" t="s">
        <v>360</v>
      </c>
      <c r="S1473" s="23">
        <f t="shared" si="388"/>
        <v>42.599999999999994</v>
      </c>
    </row>
    <row r="1474" spans="2:19" ht="30" x14ac:dyDescent="0.25">
      <c r="B1474" s="85">
        <v>150015</v>
      </c>
      <c r="C1474" s="23" t="str">
        <f t="shared" si="377"/>
        <v>ФГБОУ ВО  СОГМА МЗ</v>
      </c>
      <c r="D1474" s="23" t="str">
        <f t="shared" si="378"/>
        <v>КС</v>
      </c>
      <c r="E1474" s="41">
        <v>20171278</v>
      </c>
      <c r="F1474" s="23" t="str">
        <f t="shared" si="379"/>
        <v>Другие операции на органах брюшной полости (уровень 3)</v>
      </c>
      <c r="G1474" s="39">
        <v>6</v>
      </c>
      <c r="H1474" s="39">
        <v>1</v>
      </c>
      <c r="I1474" s="25">
        <f t="shared" ref="I1474:I1532" si="389">G1474+H1474</f>
        <v>7</v>
      </c>
      <c r="J1474" s="23">
        <f t="shared" si="380"/>
        <v>2.13</v>
      </c>
      <c r="K1474" s="149">
        <f t="shared" si="381"/>
        <v>1.4</v>
      </c>
      <c r="L1474" s="93">
        <f t="shared" si="382"/>
        <v>53404.637999999999</v>
      </c>
      <c r="M1474" s="93">
        <f t="shared" si="383"/>
        <v>320427.82799999998</v>
      </c>
      <c r="N1474" s="93">
        <f t="shared" si="384"/>
        <v>53404.637999999999</v>
      </c>
      <c r="O1474" s="93">
        <f t="shared" si="385"/>
        <v>373832.46599999996</v>
      </c>
      <c r="P1474" s="23" t="str">
        <f t="shared" si="386"/>
        <v>Хирургия (абдоминальная)</v>
      </c>
      <c r="Q1474" s="23">
        <f t="shared" si="387"/>
        <v>1.2</v>
      </c>
      <c r="R1474" s="114" t="s">
        <v>532</v>
      </c>
      <c r="S1474" s="23">
        <f t="shared" si="388"/>
        <v>14.91</v>
      </c>
    </row>
    <row r="1475" spans="2:19" ht="18.75" x14ac:dyDescent="0.3">
      <c r="B1475" s="85">
        <v>150002</v>
      </c>
      <c r="C1475" s="23" t="str">
        <f t="shared" si="377"/>
        <v>ГБУЗ "РДКБ"</v>
      </c>
      <c r="D1475" s="23" t="str">
        <f t="shared" si="378"/>
        <v>КС</v>
      </c>
      <c r="E1475" s="55">
        <v>20171278</v>
      </c>
      <c r="F1475" s="23" t="str">
        <f t="shared" si="379"/>
        <v>Другие операции на органах брюшной полости (уровень 3)</v>
      </c>
      <c r="G1475" s="45">
        <v>10</v>
      </c>
      <c r="H1475" s="45">
        <v>5</v>
      </c>
      <c r="I1475" s="25">
        <f t="shared" si="389"/>
        <v>15</v>
      </c>
      <c r="J1475" s="23">
        <f t="shared" si="380"/>
        <v>2.13</v>
      </c>
      <c r="K1475" s="149">
        <f t="shared" si="381"/>
        <v>1</v>
      </c>
      <c r="L1475" s="93">
        <f t="shared" si="382"/>
        <v>38146.17</v>
      </c>
      <c r="M1475" s="93">
        <f t="shared" si="383"/>
        <v>381461.69999999995</v>
      </c>
      <c r="N1475" s="93">
        <f t="shared" si="384"/>
        <v>190730.84999999998</v>
      </c>
      <c r="O1475" s="93">
        <f t="shared" si="385"/>
        <v>572192.54999999993</v>
      </c>
      <c r="P1475" s="23" t="str">
        <f t="shared" si="386"/>
        <v>Хирургия (абдоминальная)</v>
      </c>
      <c r="Q1475" s="23">
        <f t="shared" si="387"/>
        <v>1.2</v>
      </c>
      <c r="R1475" s="63" t="s">
        <v>140</v>
      </c>
      <c r="S1475" s="23">
        <f t="shared" si="388"/>
        <v>31.95</v>
      </c>
    </row>
    <row r="1476" spans="2:19" x14ac:dyDescent="0.25">
      <c r="B1476" s="85">
        <v>150072</v>
      </c>
      <c r="C1476" s="23" t="str">
        <f t="shared" si="377"/>
        <v>ФГБУ "СКММ центр МЗ РФ" (Беслан)</v>
      </c>
      <c r="D1476" s="23" t="str">
        <f t="shared" si="378"/>
        <v>КС</v>
      </c>
      <c r="E1476" s="61">
        <v>20171278</v>
      </c>
      <c r="F1476" s="23" t="str">
        <f t="shared" si="379"/>
        <v>Другие операции на органах брюшной полости (уровень 3)</v>
      </c>
      <c r="G1476" s="51">
        <v>2</v>
      </c>
      <c r="H1476" s="51">
        <v>0</v>
      </c>
      <c r="I1476" s="25">
        <f t="shared" si="389"/>
        <v>2</v>
      </c>
      <c r="J1476" s="23">
        <f t="shared" si="380"/>
        <v>2.13</v>
      </c>
      <c r="K1476" s="149">
        <f t="shared" si="381"/>
        <v>1.4</v>
      </c>
      <c r="L1476" s="93">
        <f t="shared" si="382"/>
        <v>53404.637999999999</v>
      </c>
      <c r="M1476" s="93">
        <f t="shared" si="383"/>
        <v>106809.276</v>
      </c>
      <c r="N1476" s="93">
        <f t="shared" si="384"/>
        <v>0</v>
      </c>
      <c r="O1476" s="93">
        <f t="shared" si="385"/>
        <v>106809.276</v>
      </c>
      <c r="P1476" s="23" t="str">
        <f t="shared" si="386"/>
        <v>Хирургия (абдоминальная)</v>
      </c>
      <c r="Q1476" s="23">
        <f t="shared" si="387"/>
        <v>1.2</v>
      </c>
      <c r="R1476" s="63" t="s">
        <v>532</v>
      </c>
      <c r="S1476" s="23">
        <f t="shared" si="388"/>
        <v>4.26</v>
      </c>
    </row>
    <row r="1477" spans="2:19" x14ac:dyDescent="0.25">
      <c r="B1477" s="85">
        <v>150003</v>
      </c>
      <c r="C1477" s="23" t="str">
        <f t="shared" ref="C1477:C1486" si="390">IF(B1477&gt;0,VLOOKUP(B1477,LPU,2,0),"")</f>
        <v>ГБУЗ "КБСП"</v>
      </c>
      <c r="D1477" s="23" t="str">
        <f t="shared" ref="D1477:D1486" si="391">IF(E1477&gt;0,VLOOKUP(E1477,KSG,6,0),"")</f>
        <v>КС</v>
      </c>
      <c r="E1477" s="87">
        <v>20171279</v>
      </c>
      <c r="F1477" s="23" t="str">
        <f t="shared" ref="F1477:F1486" si="392">IF(E1477&gt;0,VLOOKUP(E1477,KSG,2,0),"")</f>
        <v>Отморожения (уровень 1)</v>
      </c>
      <c r="G1477" s="19">
        <v>5</v>
      </c>
      <c r="H1477" s="19">
        <v>3</v>
      </c>
      <c r="I1477" s="25">
        <f t="shared" ref="I1477:I1486" si="393">G1477+H1477</f>
        <v>8</v>
      </c>
      <c r="J1477" s="23">
        <f t="shared" ref="J1477:J1486" si="394">IF(E1477&gt;0,VLOOKUP(E1477,KSG,3,0),"")</f>
        <v>1.17</v>
      </c>
      <c r="K1477" s="149">
        <f t="shared" ref="K1477:K1486" si="395">IF(VLOOKUP(E1477,KSG,7,0)=1,IF(D1477="КС",VLOOKUP(B1477,LPU,3,0),VLOOKUP(B1477,LPU,4,0)),1)</f>
        <v>1.4</v>
      </c>
      <c r="L1477" s="93">
        <f t="shared" ref="L1477:L1486" si="396">IF(D1477="КС",K1477*J1477*$D$2,K1477*J1477*$D$3)</f>
        <v>29334.941999999999</v>
      </c>
      <c r="M1477" s="93">
        <f t="shared" ref="M1477:M1486" si="397">L1477*G1477</f>
        <v>146674.71</v>
      </c>
      <c r="N1477" s="93">
        <f t="shared" ref="N1477:N1486" si="398">L1477*H1477</f>
        <v>88004.826000000001</v>
      </c>
      <c r="O1477" s="93">
        <f t="shared" ref="O1477:O1486" si="399">M1477+N1477</f>
        <v>234679.53599999999</v>
      </c>
      <c r="P1477" s="23" t="str">
        <f t="shared" ref="P1477:P1486" si="400">IF(E1477&gt;0,VLOOKUP(E1477,KSG,4,0),"")</f>
        <v>Хирургия (комбустиология)</v>
      </c>
      <c r="Q1477" s="23">
        <f t="shared" ref="Q1477:Q1486" si="401">IF(E1477&gt;0,VLOOKUP(E1477,KSG,5,0),"")</f>
        <v>1.95</v>
      </c>
      <c r="R1477" s="63" t="s">
        <v>399</v>
      </c>
      <c r="S1477" s="23">
        <f t="shared" ref="S1477:S1486" si="402">I1477*J1477</f>
        <v>9.36</v>
      </c>
    </row>
    <row r="1478" spans="2:19" x14ac:dyDescent="0.25">
      <c r="B1478" s="85">
        <v>150003</v>
      </c>
      <c r="C1478" s="23" t="str">
        <f t="shared" si="390"/>
        <v>ГБУЗ "КБСП"</v>
      </c>
      <c r="D1478" s="23" t="str">
        <f t="shared" si="391"/>
        <v>КС</v>
      </c>
      <c r="E1478" s="87">
        <v>20171280</v>
      </c>
      <c r="F1478" s="23" t="str">
        <f t="shared" si="392"/>
        <v>Отморожения (уровень 2)</v>
      </c>
      <c r="G1478" s="19">
        <v>1</v>
      </c>
      <c r="H1478" s="19">
        <v>1</v>
      </c>
      <c r="I1478" s="25">
        <f t="shared" si="393"/>
        <v>2</v>
      </c>
      <c r="J1478" s="23">
        <f t="shared" si="394"/>
        <v>2.91</v>
      </c>
      <c r="K1478" s="149">
        <f t="shared" si="395"/>
        <v>1.4</v>
      </c>
      <c r="L1478" s="93">
        <f t="shared" si="396"/>
        <v>72961.266000000003</v>
      </c>
      <c r="M1478" s="93">
        <f t="shared" si="397"/>
        <v>72961.266000000003</v>
      </c>
      <c r="N1478" s="93">
        <f t="shared" si="398"/>
        <v>72961.266000000003</v>
      </c>
      <c r="O1478" s="93">
        <f t="shared" si="399"/>
        <v>145922.53200000001</v>
      </c>
      <c r="P1478" s="23" t="str">
        <f t="shared" si="400"/>
        <v>Хирургия (комбустиология)</v>
      </c>
      <c r="Q1478" s="23">
        <f t="shared" si="401"/>
        <v>1.95</v>
      </c>
      <c r="R1478" s="63" t="s">
        <v>399</v>
      </c>
      <c r="S1478" s="23">
        <f t="shared" si="402"/>
        <v>5.82</v>
      </c>
    </row>
    <row r="1479" spans="2:19" x14ac:dyDescent="0.25">
      <c r="B1479" s="85">
        <v>150003</v>
      </c>
      <c r="C1479" s="23" t="str">
        <f t="shared" si="390"/>
        <v>ГБУЗ "КБСП"</v>
      </c>
      <c r="D1479" s="23" t="str">
        <f t="shared" si="391"/>
        <v>КС</v>
      </c>
      <c r="E1479" s="87">
        <v>20171281</v>
      </c>
      <c r="F1479" s="23" t="str">
        <f t="shared" si="392"/>
        <v>Ожоги (уровень 1)</v>
      </c>
      <c r="G1479" s="19">
        <v>90</v>
      </c>
      <c r="H1479" s="19">
        <v>31</v>
      </c>
      <c r="I1479" s="25">
        <f t="shared" si="393"/>
        <v>121</v>
      </c>
      <c r="J1479" s="23">
        <f t="shared" si="394"/>
        <v>1.21</v>
      </c>
      <c r="K1479" s="149">
        <f t="shared" si="395"/>
        <v>1.4</v>
      </c>
      <c r="L1479" s="93">
        <f t="shared" si="396"/>
        <v>30337.845999999998</v>
      </c>
      <c r="M1479" s="93">
        <f t="shared" si="397"/>
        <v>2730406.1399999997</v>
      </c>
      <c r="N1479" s="93">
        <f t="shared" si="398"/>
        <v>940473.22599999991</v>
      </c>
      <c r="O1479" s="93">
        <f t="shared" si="399"/>
        <v>3670879.3659999995</v>
      </c>
      <c r="P1479" s="23" t="str">
        <f t="shared" si="400"/>
        <v>Хирургия (комбустиология)</v>
      </c>
      <c r="Q1479" s="23">
        <f t="shared" si="401"/>
        <v>1.95</v>
      </c>
      <c r="R1479" s="63" t="s">
        <v>399</v>
      </c>
      <c r="S1479" s="23">
        <f t="shared" si="402"/>
        <v>146.41</v>
      </c>
    </row>
    <row r="1480" spans="2:19" x14ac:dyDescent="0.25">
      <c r="B1480" s="85">
        <v>150003</v>
      </c>
      <c r="C1480" s="23" t="str">
        <f t="shared" si="390"/>
        <v>ГБУЗ "КБСП"</v>
      </c>
      <c r="D1480" s="23" t="str">
        <f t="shared" si="391"/>
        <v>КС</v>
      </c>
      <c r="E1480" s="87">
        <v>20171282</v>
      </c>
      <c r="F1480" s="23" t="str">
        <f t="shared" si="392"/>
        <v>Ожоги (уровень 2)</v>
      </c>
      <c r="G1480" s="19">
        <v>50</v>
      </c>
      <c r="H1480" s="19">
        <v>20</v>
      </c>
      <c r="I1480" s="25">
        <f t="shared" si="393"/>
        <v>70</v>
      </c>
      <c r="J1480" s="23">
        <f t="shared" si="394"/>
        <v>2.0299999999999998</v>
      </c>
      <c r="K1480" s="149">
        <f t="shared" si="395"/>
        <v>1.4</v>
      </c>
      <c r="L1480" s="93">
        <f t="shared" si="396"/>
        <v>50897.377999999997</v>
      </c>
      <c r="M1480" s="93">
        <f t="shared" si="397"/>
        <v>2544868.9</v>
      </c>
      <c r="N1480" s="93">
        <f t="shared" si="398"/>
        <v>1017947.5599999999</v>
      </c>
      <c r="O1480" s="93">
        <f t="shared" si="399"/>
        <v>3562816.46</v>
      </c>
      <c r="P1480" s="23" t="str">
        <f t="shared" si="400"/>
        <v>Хирургия (комбустиология)</v>
      </c>
      <c r="Q1480" s="23">
        <f t="shared" si="401"/>
        <v>1.95</v>
      </c>
      <c r="R1480" s="63" t="s">
        <v>399</v>
      </c>
      <c r="S1480" s="23">
        <f t="shared" si="402"/>
        <v>142.1</v>
      </c>
    </row>
    <row r="1481" spans="2:19" x14ac:dyDescent="0.25">
      <c r="B1481" s="85">
        <v>150003</v>
      </c>
      <c r="C1481" s="23" t="str">
        <f t="shared" si="390"/>
        <v>ГБУЗ "КБСП"</v>
      </c>
      <c r="D1481" s="23" t="str">
        <f t="shared" si="391"/>
        <v>КС</v>
      </c>
      <c r="E1481" s="87">
        <v>20171283</v>
      </c>
      <c r="F1481" s="23" t="str">
        <f t="shared" si="392"/>
        <v>Ожоги (уровень 3)</v>
      </c>
      <c r="G1481" s="19">
        <v>30</v>
      </c>
      <c r="H1481" s="19">
        <v>10</v>
      </c>
      <c r="I1481" s="25">
        <f t="shared" si="393"/>
        <v>40</v>
      </c>
      <c r="J1481" s="23">
        <f t="shared" si="394"/>
        <v>3.54</v>
      </c>
      <c r="K1481" s="149">
        <f t="shared" si="395"/>
        <v>1.4</v>
      </c>
      <c r="L1481" s="93">
        <f t="shared" si="396"/>
        <v>88757.003999999986</v>
      </c>
      <c r="M1481" s="93">
        <f t="shared" si="397"/>
        <v>2662710.1199999996</v>
      </c>
      <c r="N1481" s="93">
        <f t="shared" si="398"/>
        <v>887570.0399999998</v>
      </c>
      <c r="O1481" s="93">
        <f t="shared" si="399"/>
        <v>3550280.1599999992</v>
      </c>
      <c r="P1481" s="23" t="str">
        <f t="shared" si="400"/>
        <v>Хирургия (комбустиология)</v>
      </c>
      <c r="Q1481" s="23">
        <f t="shared" si="401"/>
        <v>1.95</v>
      </c>
      <c r="R1481" s="63" t="s">
        <v>399</v>
      </c>
      <c r="S1481" s="23">
        <f t="shared" si="402"/>
        <v>141.6</v>
      </c>
    </row>
    <row r="1482" spans="2:19" x14ac:dyDescent="0.25">
      <c r="B1482" s="85">
        <v>150003</v>
      </c>
      <c r="C1482" s="23" t="str">
        <f t="shared" si="390"/>
        <v>ГБУЗ "КБСП"</v>
      </c>
      <c r="D1482" s="23" t="str">
        <f t="shared" si="391"/>
        <v>КС</v>
      </c>
      <c r="E1482" s="87">
        <v>20171284</v>
      </c>
      <c r="F1482" s="23" t="str">
        <f t="shared" si="392"/>
        <v>Ожоги (уровень 4)</v>
      </c>
      <c r="G1482" s="19">
        <v>5</v>
      </c>
      <c r="H1482" s="19">
        <v>1</v>
      </c>
      <c r="I1482" s="25">
        <f t="shared" si="393"/>
        <v>6</v>
      </c>
      <c r="J1482" s="23">
        <f t="shared" si="394"/>
        <v>5.21</v>
      </c>
      <c r="K1482" s="149">
        <f t="shared" si="395"/>
        <v>1.4</v>
      </c>
      <c r="L1482" s="93">
        <f t="shared" si="396"/>
        <v>130628.246</v>
      </c>
      <c r="M1482" s="93">
        <f t="shared" si="397"/>
        <v>653141.23</v>
      </c>
      <c r="N1482" s="93">
        <f t="shared" si="398"/>
        <v>130628.246</v>
      </c>
      <c r="O1482" s="93">
        <f t="shared" si="399"/>
        <v>783769.47600000002</v>
      </c>
      <c r="P1482" s="23" t="str">
        <f t="shared" si="400"/>
        <v>Хирургия (комбустиология)</v>
      </c>
      <c r="Q1482" s="23">
        <f t="shared" si="401"/>
        <v>1.95</v>
      </c>
      <c r="R1482" s="63" t="s">
        <v>399</v>
      </c>
      <c r="S1482" s="23">
        <f t="shared" si="402"/>
        <v>31.259999999999998</v>
      </c>
    </row>
    <row r="1483" spans="2:19" x14ac:dyDescent="0.25">
      <c r="B1483" s="85">
        <v>150003</v>
      </c>
      <c r="C1483" s="23" t="str">
        <f t="shared" si="390"/>
        <v>ГБУЗ "КБСП"</v>
      </c>
      <c r="D1483" s="23" t="str">
        <f t="shared" si="391"/>
        <v>КС</v>
      </c>
      <c r="E1483" s="87">
        <v>20171285</v>
      </c>
      <c r="F1483" s="23" t="str">
        <f t="shared" si="392"/>
        <v>Ожоги (уровень 5)</v>
      </c>
      <c r="G1483" s="19">
        <v>2</v>
      </c>
      <c r="H1483" s="19">
        <v>1</v>
      </c>
      <c r="I1483" s="25">
        <f t="shared" si="393"/>
        <v>3</v>
      </c>
      <c r="J1483" s="23">
        <f t="shared" si="394"/>
        <v>11.12</v>
      </c>
      <c r="K1483" s="149">
        <f t="shared" si="395"/>
        <v>1.4</v>
      </c>
      <c r="L1483" s="93">
        <f t="shared" si="396"/>
        <v>278807.31199999998</v>
      </c>
      <c r="M1483" s="93">
        <f t="shared" si="397"/>
        <v>557614.62399999995</v>
      </c>
      <c r="N1483" s="93">
        <f t="shared" si="398"/>
        <v>278807.31199999998</v>
      </c>
      <c r="O1483" s="93">
        <f t="shared" si="399"/>
        <v>836421.93599999999</v>
      </c>
      <c r="P1483" s="23" t="str">
        <f t="shared" si="400"/>
        <v>Хирургия (комбустиология)</v>
      </c>
      <c r="Q1483" s="23">
        <f t="shared" si="401"/>
        <v>1.95</v>
      </c>
      <c r="R1483" s="63" t="s">
        <v>399</v>
      </c>
      <c r="S1483" s="23">
        <f t="shared" si="402"/>
        <v>33.36</v>
      </c>
    </row>
    <row r="1484" spans="2:19" x14ac:dyDescent="0.25">
      <c r="B1484" s="14">
        <v>150007</v>
      </c>
      <c r="C1484" s="23" t="str">
        <f t="shared" si="390"/>
        <v>ГБУЗ "Алагирская ЦРБ"</v>
      </c>
      <c r="D1484" s="23" t="str">
        <f t="shared" si="391"/>
        <v>КС</v>
      </c>
      <c r="E1484" s="62">
        <v>20171279</v>
      </c>
      <c r="F1484" s="23" t="str">
        <f t="shared" si="392"/>
        <v>Отморожения (уровень 1)</v>
      </c>
      <c r="G1484" s="19">
        <v>2</v>
      </c>
      <c r="H1484" s="19">
        <v>0</v>
      </c>
      <c r="I1484" s="25">
        <f t="shared" si="393"/>
        <v>2</v>
      </c>
      <c r="J1484" s="23">
        <f t="shared" si="394"/>
        <v>1.17</v>
      </c>
      <c r="K1484" s="149">
        <f t="shared" si="395"/>
        <v>0.875</v>
      </c>
      <c r="L1484" s="93">
        <f t="shared" si="396"/>
        <v>18334.338749999999</v>
      </c>
      <c r="M1484" s="93">
        <f t="shared" si="397"/>
        <v>36668.677499999998</v>
      </c>
      <c r="N1484" s="93">
        <f t="shared" si="398"/>
        <v>0</v>
      </c>
      <c r="O1484" s="93">
        <f t="shared" si="399"/>
        <v>36668.677499999998</v>
      </c>
      <c r="P1484" s="23" t="str">
        <f t="shared" si="400"/>
        <v>Хирургия (комбустиология)</v>
      </c>
      <c r="Q1484" s="23">
        <f t="shared" si="401"/>
        <v>1.95</v>
      </c>
      <c r="R1484" s="63" t="s">
        <v>360</v>
      </c>
      <c r="S1484" s="23">
        <f t="shared" si="402"/>
        <v>2.34</v>
      </c>
    </row>
    <row r="1485" spans="2:19" x14ac:dyDescent="0.25">
      <c r="B1485" s="14">
        <v>150007</v>
      </c>
      <c r="C1485" s="23" t="str">
        <f t="shared" si="390"/>
        <v>ГБУЗ "Алагирская ЦРБ"</v>
      </c>
      <c r="D1485" s="23" t="str">
        <f t="shared" si="391"/>
        <v>КС</v>
      </c>
      <c r="E1485" s="62">
        <v>20171281</v>
      </c>
      <c r="F1485" s="23" t="str">
        <f t="shared" si="392"/>
        <v>Ожоги (уровень 1)</v>
      </c>
      <c r="G1485" s="19">
        <v>3</v>
      </c>
      <c r="H1485" s="19">
        <v>1</v>
      </c>
      <c r="I1485" s="25">
        <f t="shared" si="393"/>
        <v>4</v>
      </c>
      <c r="J1485" s="23">
        <f t="shared" si="394"/>
        <v>1.21</v>
      </c>
      <c r="K1485" s="149">
        <f t="shared" si="395"/>
        <v>0.875</v>
      </c>
      <c r="L1485" s="93">
        <f t="shared" si="396"/>
        <v>18961.153749999998</v>
      </c>
      <c r="M1485" s="93">
        <f t="shared" si="397"/>
        <v>56883.461249999993</v>
      </c>
      <c r="N1485" s="93">
        <f t="shared" si="398"/>
        <v>18961.153749999998</v>
      </c>
      <c r="O1485" s="93">
        <f t="shared" si="399"/>
        <v>75844.614999999991</v>
      </c>
      <c r="P1485" s="23" t="str">
        <f t="shared" si="400"/>
        <v>Хирургия (комбустиология)</v>
      </c>
      <c r="Q1485" s="23">
        <f t="shared" si="401"/>
        <v>1.95</v>
      </c>
      <c r="R1485" s="63" t="s">
        <v>360</v>
      </c>
      <c r="S1485" s="23">
        <f t="shared" si="402"/>
        <v>4.84</v>
      </c>
    </row>
    <row r="1486" spans="2:19" x14ac:dyDescent="0.25">
      <c r="B1486" s="85">
        <v>150009</v>
      </c>
      <c r="C1486" s="23" t="str">
        <f t="shared" si="390"/>
        <v>ГБУЗ "Ардонская ЦРБ"</v>
      </c>
      <c r="D1486" s="23" t="str">
        <f t="shared" si="391"/>
        <v>КС</v>
      </c>
      <c r="E1486" s="55">
        <v>20171280</v>
      </c>
      <c r="F1486" s="23" t="str">
        <f t="shared" si="392"/>
        <v>Отморожения (уровень 2)</v>
      </c>
      <c r="G1486" s="19">
        <v>2</v>
      </c>
      <c r="H1486" s="19"/>
      <c r="I1486" s="25">
        <f t="shared" si="393"/>
        <v>2</v>
      </c>
      <c r="J1486" s="23">
        <f t="shared" si="394"/>
        <v>2.91</v>
      </c>
      <c r="K1486" s="149">
        <f t="shared" si="395"/>
        <v>0.95099999999999996</v>
      </c>
      <c r="L1486" s="93">
        <f t="shared" si="396"/>
        <v>49561.545689999999</v>
      </c>
      <c r="M1486" s="93">
        <f t="shared" si="397"/>
        <v>99123.091379999998</v>
      </c>
      <c r="N1486" s="93">
        <f t="shared" si="398"/>
        <v>0</v>
      </c>
      <c r="O1486" s="93">
        <f t="shared" si="399"/>
        <v>99123.091379999998</v>
      </c>
      <c r="P1486" s="23" t="str">
        <f t="shared" si="400"/>
        <v>Хирургия (комбустиология)</v>
      </c>
      <c r="Q1486" s="23">
        <f t="shared" si="401"/>
        <v>1.95</v>
      </c>
      <c r="R1486" s="63" t="s">
        <v>497</v>
      </c>
      <c r="S1486" s="23">
        <f t="shared" si="402"/>
        <v>5.82</v>
      </c>
    </row>
    <row r="1487" spans="2:19" x14ac:dyDescent="0.25">
      <c r="B1487" s="85">
        <v>150001</v>
      </c>
      <c r="C1487" s="23" t="str">
        <f t="shared" si="377"/>
        <v>ГБУЗ "РКБ"</v>
      </c>
      <c r="D1487" s="23" t="str">
        <f t="shared" si="378"/>
        <v>КС</v>
      </c>
      <c r="E1487" s="55">
        <v>20171286</v>
      </c>
      <c r="F1487" s="23" t="str">
        <f t="shared" si="379"/>
        <v>Болезни полости рта, слюнных желез и челюстей, врожденные аномалии лица и шеи, взрослые</v>
      </c>
      <c r="G1487" s="19">
        <v>246</v>
      </c>
      <c r="H1487" s="19">
        <v>69</v>
      </c>
      <c r="I1487" s="25">
        <f t="shared" si="389"/>
        <v>315</v>
      </c>
      <c r="J1487" s="23">
        <f t="shared" si="380"/>
        <v>0.89</v>
      </c>
      <c r="K1487" s="149">
        <f t="shared" si="381"/>
        <v>1</v>
      </c>
      <c r="L1487" s="93">
        <f t="shared" si="382"/>
        <v>15939.01</v>
      </c>
      <c r="M1487" s="93">
        <f t="shared" si="383"/>
        <v>3920996.46</v>
      </c>
      <c r="N1487" s="93">
        <f t="shared" si="384"/>
        <v>1099791.69</v>
      </c>
      <c r="O1487" s="93">
        <f t="shared" si="385"/>
        <v>5020788.1500000004</v>
      </c>
      <c r="P1487" s="23" t="str">
        <f t="shared" si="386"/>
        <v>Челюстно-лицевая хирургия</v>
      </c>
      <c r="Q1487" s="23">
        <f t="shared" si="387"/>
        <v>1.18</v>
      </c>
      <c r="R1487" s="63" t="s">
        <v>407</v>
      </c>
      <c r="S1487" s="23">
        <f t="shared" si="388"/>
        <v>280.35000000000002</v>
      </c>
    </row>
    <row r="1488" spans="2:19" x14ac:dyDescent="0.25">
      <c r="B1488" s="85">
        <v>150001</v>
      </c>
      <c r="C1488" s="23" t="str">
        <f t="shared" si="377"/>
        <v>ГБУЗ "РКБ"</v>
      </c>
      <c r="D1488" s="23" t="str">
        <f t="shared" si="378"/>
        <v>КС</v>
      </c>
      <c r="E1488" s="55">
        <v>20171287</v>
      </c>
      <c r="F1488" s="23" t="str">
        <f t="shared" si="379"/>
        <v>Операции на органах полости рта (уровень 1)</v>
      </c>
      <c r="G1488" s="19">
        <v>20</v>
      </c>
      <c r="H1488" s="19">
        <v>5</v>
      </c>
      <c r="I1488" s="25">
        <f t="shared" si="389"/>
        <v>25</v>
      </c>
      <c r="J1488" s="23">
        <f t="shared" si="380"/>
        <v>0.74</v>
      </c>
      <c r="K1488" s="149">
        <f t="shared" si="381"/>
        <v>1</v>
      </c>
      <c r="L1488" s="93">
        <f t="shared" si="382"/>
        <v>13252.66</v>
      </c>
      <c r="M1488" s="93">
        <f t="shared" si="383"/>
        <v>265053.2</v>
      </c>
      <c r="N1488" s="93">
        <f t="shared" si="384"/>
        <v>66263.3</v>
      </c>
      <c r="O1488" s="93">
        <f t="shared" si="385"/>
        <v>331316.5</v>
      </c>
      <c r="P1488" s="23" t="str">
        <f t="shared" si="386"/>
        <v>Челюстно-лицевая хирургия</v>
      </c>
      <c r="Q1488" s="23">
        <f t="shared" si="387"/>
        <v>1.18</v>
      </c>
      <c r="R1488" s="63" t="s">
        <v>407</v>
      </c>
      <c r="S1488" s="23">
        <f t="shared" si="388"/>
        <v>18.5</v>
      </c>
    </row>
    <row r="1489" spans="2:19" ht="18.75" x14ac:dyDescent="0.3">
      <c r="B1489" s="85">
        <v>150002</v>
      </c>
      <c r="C1489" s="23" t="str">
        <f t="shared" si="377"/>
        <v>ГБУЗ "РДКБ"</v>
      </c>
      <c r="D1489" s="23" t="str">
        <f t="shared" si="378"/>
        <v>КС</v>
      </c>
      <c r="E1489" s="55">
        <v>20171287</v>
      </c>
      <c r="F1489" s="23" t="str">
        <f t="shared" si="379"/>
        <v>Операции на органах полости рта (уровень 1)</v>
      </c>
      <c r="G1489" s="45">
        <v>8</v>
      </c>
      <c r="H1489" s="45">
        <v>2</v>
      </c>
      <c r="I1489" s="25">
        <f t="shared" si="389"/>
        <v>10</v>
      </c>
      <c r="J1489" s="23">
        <f t="shared" si="380"/>
        <v>0.74</v>
      </c>
      <c r="K1489" s="149">
        <f t="shared" si="381"/>
        <v>1</v>
      </c>
      <c r="L1489" s="93">
        <f t="shared" si="382"/>
        <v>13252.66</v>
      </c>
      <c r="M1489" s="93">
        <f t="shared" si="383"/>
        <v>106021.28</v>
      </c>
      <c r="N1489" s="93">
        <f t="shared" si="384"/>
        <v>26505.32</v>
      </c>
      <c r="O1489" s="93">
        <f t="shared" si="385"/>
        <v>132526.6</v>
      </c>
      <c r="P1489" s="23" t="str">
        <f t="shared" si="386"/>
        <v>Челюстно-лицевая хирургия</v>
      </c>
      <c r="Q1489" s="23">
        <f t="shared" si="387"/>
        <v>1.18</v>
      </c>
      <c r="R1489" s="63" t="s">
        <v>407</v>
      </c>
      <c r="S1489" s="23">
        <f t="shared" si="388"/>
        <v>7.4</v>
      </c>
    </row>
    <row r="1490" spans="2:19" x14ac:dyDescent="0.25">
      <c r="B1490" s="85">
        <v>150001</v>
      </c>
      <c r="C1490" s="23" t="str">
        <f t="shared" si="377"/>
        <v>ГБУЗ "РКБ"</v>
      </c>
      <c r="D1490" s="23" t="str">
        <f t="shared" si="378"/>
        <v>КС</v>
      </c>
      <c r="E1490" s="55">
        <v>20171288</v>
      </c>
      <c r="F1490" s="23" t="str">
        <f t="shared" si="379"/>
        <v>Операции на органах полости рта (уровень 2)</v>
      </c>
      <c r="G1490" s="19">
        <v>59</v>
      </c>
      <c r="H1490" s="19">
        <v>16</v>
      </c>
      <c r="I1490" s="25">
        <f t="shared" si="389"/>
        <v>75</v>
      </c>
      <c r="J1490" s="23">
        <f t="shared" si="380"/>
        <v>1.27</v>
      </c>
      <c r="K1490" s="149">
        <f t="shared" si="381"/>
        <v>1</v>
      </c>
      <c r="L1490" s="93">
        <f t="shared" si="382"/>
        <v>22744.43</v>
      </c>
      <c r="M1490" s="93">
        <f t="shared" si="383"/>
        <v>1341921.3700000001</v>
      </c>
      <c r="N1490" s="93">
        <f t="shared" si="384"/>
        <v>363910.88</v>
      </c>
      <c r="O1490" s="93">
        <f t="shared" si="385"/>
        <v>1705832.25</v>
      </c>
      <c r="P1490" s="23" t="str">
        <f t="shared" si="386"/>
        <v>Челюстно-лицевая хирургия</v>
      </c>
      <c r="Q1490" s="23">
        <f t="shared" si="387"/>
        <v>1.18</v>
      </c>
      <c r="R1490" s="63" t="s">
        <v>407</v>
      </c>
      <c r="S1490" s="23">
        <f t="shared" si="388"/>
        <v>95.25</v>
      </c>
    </row>
    <row r="1491" spans="2:19" ht="18.75" x14ac:dyDescent="0.3">
      <c r="B1491" s="85">
        <v>150002</v>
      </c>
      <c r="C1491" s="23" t="str">
        <f t="shared" si="377"/>
        <v>ГБУЗ "РДКБ"</v>
      </c>
      <c r="D1491" s="23" t="str">
        <f t="shared" si="378"/>
        <v>КС</v>
      </c>
      <c r="E1491" s="55">
        <v>20171288</v>
      </c>
      <c r="F1491" s="23" t="str">
        <f t="shared" si="379"/>
        <v>Операции на органах полости рта (уровень 2)</v>
      </c>
      <c r="G1491" s="45">
        <v>20</v>
      </c>
      <c r="H1491" s="45">
        <v>10</v>
      </c>
      <c r="I1491" s="25">
        <f t="shared" si="389"/>
        <v>30</v>
      </c>
      <c r="J1491" s="23">
        <f t="shared" si="380"/>
        <v>1.27</v>
      </c>
      <c r="K1491" s="149">
        <f t="shared" si="381"/>
        <v>1</v>
      </c>
      <c r="L1491" s="93">
        <f t="shared" si="382"/>
        <v>22744.43</v>
      </c>
      <c r="M1491" s="93">
        <f t="shared" si="383"/>
        <v>454888.6</v>
      </c>
      <c r="N1491" s="93">
        <f t="shared" si="384"/>
        <v>227444.3</v>
      </c>
      <c r="O1491" s="93">
        <f t="shared" si="385"/>
        <v>682332.89999999991</v>
      </c>
      <c r="P1491" s="23" t="str">
        <f t="shared" si="386"/>
        <v>Челюстно-лицевая хирургия</v>
      </c>
      <c r="Q1491" s="23">
        <f t="shared" si="387"/>
        <v>1.18</v>
      </c>
      <c r="R1491" s="63" t="s">
        <v>407</v>
      </c>
      <c r="S1491" s="23">
        <f t="shared" si="388"/>
        <v>38.1</v>
      </c>
    </row>
    <row r="1492" spans="2:19" ht="18.75" x14ac:dyDescent="0.3">
      <c r="B1492" s="85">
        <v>150002</v>
      </c>
      <c r="C1492" s="23" t="str">
        <f t="shared" si="377"/>
        <v>ГБУЗ "РДКБ"</v>
      </c>
      <c r="D1492" s="23" t="str">
        <f t="shared" si="378"/>
        <v>КС</v>
      </c>
      <c r="E1492" s="55">
        <v>20171289</v>
      </c>
      <c r="F1492" s="23" t="str">
        <f t="shared" si="379"/>
        <v>Операции на органах полости рта (уровень 3)</v>
      </c>
      <c r="G1492" s="45">
        <v>10</v>
      </c>
      <c r="H1492" s="45">
        <v>5</v>
      </c>
      <c r="I1492" s="25">
        <f t="shared" si="389"/>
        <v>15</v>
      </c>
      <c r="J1492" s="23">
        <f t="shared" si="380"/>
        <v>1.63</v>
      </c>
      <c r="K1492" s="149">
        <f t="shared" si="381"/>
        <v>1</v>
      </c>
      <c r="L1492" s="93">
        <f t="shared" si="382"/>
        <v>29191.67</v>
      </c>
      <c r="M1492" s="93">
        <f t="shared" si="383"/>
        <v>291916.69999999995</v>
      </c>
      <c r="N1492" s="93">
        <f t="shared" si="384"/>
        <v>145958.34999999998</v>
      </c>
      <c r="O1492" s="93">
        <f t="shared" si="385"/>
        <v>437875.04999999993</v>
      </c>
      <c r="P1492" s="23" t="str">
        <f t="shared" si="386"/>
        <v>Челюстно-лицевая хирургия</v>
      </c>
      <c r="Q1492" s="23">
        <f t="shared" si="387"/>
        <v>1.18</v>
      </c>
      <c r="R1492" s="63" t="s">
        <v>407</v>
      </c>
      <c r="S1492" s="23">
        <f t="shared" si="388"/>
        <v>24.45</v>
      </c>
    </row>
    <row r="1493" spans="2:19" ht="15.75" x14ac:dyDescent="0.25">
      <c r="B1493" s="85">
        <v>150019</v>
      </c>
      <c r="C1493" s="23" t="str">
        <f t="shared" si="377"/>
        <v>ГБУЗ "Дигорская ЦРБ"</v>
      </c>
      <c r="D1493" s="23" t="str">
        <f t="shared" si="378"/>
        <v>КС</v>
      </c>
      <c r="E1493" s="55">
        <v>20171291</v>
      </c>
      <c r="F1493" s="23" t="str">
        <f t="shared" si="379"/>
        <v>Сахарный диабет, взрослые (уровень 1)</v>
      </c>
      <c r="G1493" s="38">
        <v>15</v>
      </c>
      <c r="H1493" s="38"/>
      <c r="I1493" s="25">
        <f t="shared" si="389"/>
        <v>15</v>
      </c>
      <c r="J1493" s="23">
        <f t="shared" si="380"/>
        <v>1.02</v>
      </c>
      <c r="K1493" s="149">
        <f t="shared" si="381"/>
        <v>0.875</v>
      </c>
      <c r="L1493" s="93">
        <f t="shared" si="382"/>
        <v>15983.782500000001</v>
      </c>
      <c r="M1493" s="93">
        <f t="shared" si="383"/>
        <v>239756.73750000002</v>
      </c>
      <c r="N1493" s="93">
        <f t="shared" si="384"/>
        <v>0</v>
      </c>
      <c r="O1493" s="93">
        <f t="shared" si="385"/>
        <v>239756.73750000002</v>
      </c>
      <c r="P1493" s="23" t="str">
        <f t="shared" si="386"/>
        <v>Эндокринология</v>
      </c>
      <c r="Q1493" s="23">
        <f t="shared" si="387"/>
        <v>1.4</v>
      </c>
      <c r="R1493" s="63" t="s">
        <v>309</v>
      </c>
      <c r="S1493" s="23">
        <f t="shared" si="388"/>
        <v>15.3</v>
      </c>
    </row>
    <row r="1494" spans="2:19" x14ac:dyDescent="0.25">
      <c r="B1494" s="85">
        <v>150012</v>
      </c>
      <c r="C1494" s="23" t="str">
        <f t="shared" si="377"/>
        <v>ГБУЗ "Кировская ЦРБ"</v>
      </c>
      <c r="D1494" s="23" t="str">
        <f t="shared" si="378"/>
        <v>КС</v>
      </c>
      <c r="E1494" s="55">
        <v>20171291</v>
      </c>
      <c r="F1494" s="23" t="str">
        <f t="shared" si="379"/>
        <v>Сахарный диабет, взрослые (уровень 1)</v>
      </c>
      <c r="G1494" s="19">
        <v>19</v>
      </c>
      <c r="H1494" s="19">
        <v>1</v>
      </c>
      <c r="I1494" s="25">
        <f t="shared" si="389"/>
        <v>20</v>
      </c>
      <c r="J1494" s="23">
        <f t="shared" si="380"/>
        <v>1.02</v>
      </c>
      <c r="K1494" s="149">
        <f t="shared" si="381"/>
        <v>0.875</v>
      </c>
      <c r="L1494" s="93">
        <f t="shared" si="382"/>
        <v>15983.782500000001</v>
      </c>
      <c r="M1494" s="93">
        <f t="shared" si="383"/>
        <v>303691.86750000005</v>
      </c>
      <c r="N1494" s="93">
        <f t="shared" si="384"/>
        <v>15983.782500000001</v>
      </c>
      <c r="O1494" s="93">
        <f t="shared" si="385"/>
        <v>319675.65000000002</v>
      </c>
      <c r="P1494" s="23" t="str">
        <f t="shared" si="386"/>
        <v>Эндокринология</v>
      </c>
      <c r="Q1494" s="23">
        <f t="shared" si="387"/>
        <v>1.4</v>
      </c>
      <c r="R1494" s="63" t="s">
        <v>309</v>
      </c>
      <c r="S1494" s="23">
        <f t="shared" si="388"/>
        <v>20.399999999999999</v>
      </c>
    </row>
    <row r="1495" spans="2:19" x14ac:dyDescent="0.25">
      <c r="B1495" s="85">
        <v>150072</v>
      </c>
      <c r="C1495" s="23" t="str">
        <f t="shared" si="377"/>
        <v>ФГБУ "СКММ центр МЗ РФ" (Беслан)</v>
      </c>
      <c r="D1495" s="23" t="str">
        <f t="shared" si="378"/>
        <v>КС</v>
      </c>
      <c r="E1495" s="59">
        <v>20171291</v>
      </c>
      <c r="F1495" s="23" t="str">
        <f t="shared" si="379"/>
        <v>Сахарный диабет, взрослые (уровень 1)</v>
      </c>
      <c r="G1495" s="49">
        <v>4</v>
      </c>
      <c r="H1495" s="49">
        <v>1</v>
      </c>
      <c r="I1495" s="25">
        <f t="shared" si="389"/>
        <v>5</v>
      </c>
      <c r="J1495" s="23">
        <f t="shared" si="380"/>
        <v>1.02</v>
      </c>
      <c r="K1495" s="149">
        <f t="shared" si="381"/>
        <v>1.4</v>
      </c>
      <c r="L1495" s="93">
        <f t="shared" si="382"/>
        <v>25574.052</v>
      </c>
      <c r="M1495" s="93">
        <f t="shared" si="383"/>
        <v>102296.208</v>
      </c>
      <c r="N1495" s="93">
        <f t="shared" si="384"/>
        <v>25574.052</v>
      </c>
      <c r="O1495" s="93">
        <f t="shared" si="385"/>
        <v>127870.26</v>
      </c>
      <c r="P1495" s="23" t="str">
        <f t="shared" si="386"/>
        <v>Эндокринология</v>
      </c>
      <c r="Q1495" s="23">
        <f t="shared" si="387"/>
        <v>1.4</v>
      </c>
      <c r="R1495" s="89" t="s">
        <v>413</v>
      </c>
      <c r="S1495" s="23">
        <f t="shared" si="388"/>
        <v>5.0999999999999996</v>
      </c>
    </row>
    <row r="1496" spans="2:19" x14ac:dyDescent="0.25">
      <c r="B1496" s="85">
        <v>150010</v>
      </c>
      <c r="C1496" s="23" t="str">
        <f t="shared" si="377"/>
        <v>ГБУЗ "Ирафская ЦРБ"</v>
      </c>
      <c r="D1496" s="23" t="str">
        <f t="shared" si="378"/>
        <v>КС</v>
      </c>
      <c r="E1496" s="62">
        <v>20171291</v>
      </c>
      <c r="F1496" s="23" t="str">
        <f t="shared" si="379"/>
        <v>Сахарный диабет, взрослые (уровень 1)</v>
      </c>
      <c r="G1496" s="19">
        <v>14</v>
      </c>
      <c r="H1496" s="19">
        <v>1</v>
      </c>
      <c r="I1496" s="25">
        <f t="shared" si="389"/>
        <v>15</v>
      </c>
      <c r="J1496" s="23">
        <f t="shared" si="380"/>
        <v>1.02</v>
      </c>
      <c r="K1496" s="149">
        <f t="shared" si="381"/>
        <v>0.8</v>
      </c>
      <c r="L1496" s="93">
        <f t="shared" si="382"/>
        <v>14613.744000000001</v>
      </c>
      <c r="M1496" s="93">
        <f t="shared" si="383"/>
        <v>204592.416</v>
      </c>
      <c r="N1496" s="93">
        <f t="shared" si="384"/>
        <v>14613.744000000001</v>
      </c>
      <c r="O1496" s="93">
        <f t="shared" si="385"/>
        <v>219206.16</v>
      </c>
      <c r="P1496" s="23" t="str">
        <f t="shared" si="386"/>
        <v>Эндокринология</v>
      </c>
      <c r="Q1496" s="23">
        <f t="shared" si="387"/>
        <v>1.4</v>
      </c>
      <c r="R1496" s="63" t="s">
        <v>309</v>
      </c>
      <c r="S1496" s="23">
        <f t="shared" si="388"/>
        <v>15.3</v>
      </c>
    </row>
    <row r="1497" spans="2:19" x14ac:dyDescent="0.25">
      <c r="B1497" s="14">
        <v>150007</v>
      </c>
      <c r="C1497" s="23" t="str">
        <f t="shared" si="377"/>
        <v>ГБУЗ "Алагирская ЦРБ"</v>
      </c>
      <c r="D1497" s="23" t="str">
        <f t="shared" si="378"/>
        <v>КС</v>
      </c>
      <c r="E1497" s="62">
        <v>20171291</v>
      </c>
      <c r="F1497" s="23" t="str">
        <f t="shared" si="379"/>
        <v>Сахарный диабет, взрослые (уровень 1)</v>
      </c>
      <c r="G1497" s="19">
        <v>50</v>
      </c>
      <c r="H1497" s="19">
        <v>5</v>
      </c>
      <c r="I1497" s="25">
        <f t="shared" si="389"/>
        <v>55</v>
      </c>
      <c r="J1497" s="23">
        <f t="shared" si="380"/>
        <v>1.02</v>
      </c>
      <c r="K1497" s="149">
        <f t="shared" si="381"/>
        <v>0.875</v>
      </c>
      <c r="L1497" s="93">
        <f t="shared" si="382"/>
        <v>15983.782500000001</v>
      </c>
      <c r="M1497" s="93">
        <f t="shared" si="383"/>
        <v>799189.125</v>
      </c>
      <c r="N1497" s="93">
        <f t="shared" si="384"/>
        <v>79918.912500000006</v>
      </c>
      <c r="O1497" s="93">
        <f t="shared" si="385"/>
        <v>879108.03749999998</v>
      </c>
      <c r="P1497" s="23" t="str">
        <f t="shared" si="386"/>
        <v>Эндокринология</v>
      </c>
      <c r="Q1497" s="23">
        <f t="shared" si="387"/>
        <v>1.4</v>
      </c>
      <c r="R1497" s="63" t="s">
        <v>309</v>
      </c>
      <c r="S1497" s="23">
        <f t="shared" si="388"/>
        <v>56.1</v>
      </c>
    </row>
    <row r="1498" spans="2:19" x14ac:dyDescent="0.25">
      <c r="B1498" s="14">
        <v>150007</v>
      </c>
      <c r="C1498" s="23" t="str">
        <f t="shared" si="377"/>
        <v>ГБУЗ "Алагирская ЦРБ"</v>
      </c>
      <c r="D1498" s="23" t="str">
        <f t="shared" si="378"/>
        <v>КС</v>
      </c>
      <c r="E1498" s="62">
        <v>20171291</v>
      </c>
      <c r="F1498" s="23" t="str">
        <f t="shared" si="379"/>
        <v>Сахарный диабет, взрослые (уровень 1)</v>
      </c>
      <c r="G1498" s="19">
        <v>35</v>
      </c>
      <c r="H1498" s="19">
        <v>5</v>
      </c>
      <c r="I1498" s="25">
        <f t="shared" si="389"/>
        <v>40</v>
      </c>
      <c r="J1498" s="23">
        <f t="shared" si="380"/>
        <v>1.02</v>
      </c>
      <c r="K1498" s="149">
        <f t="shared" si="381"/>
        <v>0.875</v>
      </c>
      <c r="L1498" s="93">
        <f t="shared" si="382"/>
        <v>15983.782500000001</v>
      </c>
      <c r="M1498" s="93">
        <f t="shared" si="383"/>
        <v>559432.38750000007</v>
      </c>
      <c r="N1498" s="93">
        <f t="shared" si="384"/>
        <v>79918.912500000006</v>
      </c>
      <c r="O1498" s="93">
        <f t="shared" si="385"/>
        <v>639351.30000000005</v>
      </c>
      <c r="P1498" s="23" t="str">
        <f t="shared" si="386"/>
        <v>Эндокринология</v>
      </c>
      <c r="Q1498" s="23">
        <f t="shared" si="387"/>
        <v>1.4</v>
      </c>
      <c r="R1498" s="63" t="s">
        <v>360</v>
      </c>
      <c r="S1498" s="23">
        <f t="shared" si="388"/>
        <v>40.799999999999997</v>
      </c>
    </row>
    <row r="1499" spans="2:19" x14ac:dyDescent="0.25">
      <c r="B1499" s="85">
        <v>150009</v>
      </c>
      <c r="C1499" s="23" t="str">
        <f t="shared" ref="C1499:C1558" si="403">IF(B1499&gt;0,VLOOKUP(B1499,LPU,2,0),"")</f>
        <v>ГБУЗ "Ардонская ЦРБ"</v>
      </c>
      <c r="D1499" s="23" t="str">
        <f t="shared" ref="D1499:D1558" si="404">IF(E1499&gt;0,VLOOKUP(E1499,KSG,6,0),"")</f>
        <v>КС</v>
      </c>
      <c r="E1499" s="55">
        <v>20171292</v>
      </c>
      <c r="F1499" s="23" t="str">
        <f t="shared" ref="F1499:F1558" si="405">IF(E1499&gt;0,VLOOKUP(E1499,KSG,2,0),"")</f>
        <v>Сахарный диабет, взрослые (уровень 2)</v>
      </c>
      <c r="G1499" s="19">
        <v>5</v>
      </c>
      <c r="H1499" s="19"/>
      <c r="I1499" s="25">
        <f t="shared" si="389"/>
        <v>5</v>
      </c>
      <c r="J1499" s="23">
        <f t="shared" ref="J1499:J1558" si="406">IF(E1499&gt;0,VLOOKUP(E1499,KSG,3,0),"")</f>
        <v>1.49</v>
      </c>
      <c r="K1499" s="149">
        <f t="shared" ref="K1499:K1558" si="407">IF(VLOOKUP(E1499,KSG,7,0)=1,IF(D1499="КС",VLOOKUP(B1499,LPU,3,0),VLOOKUP(B1499,LPU,4,0)),1)</f>
        <v>0.95099999999999996</v>
      </c>
      <c r="L1499" s="93">
        <f t="shared" ref="L1499:L1558" si="408">IF(D1499="КС",K1499*J1499*$D$2,K1499*J1499*$D$3)</f>
        <v>25376.873909999998</v>
      </c>
      <c r="M1499" s="93">
        <f t="shared" ref="M1499:M1558" si="409">L1499*G1499</f>
        <v>126884.36954999999</v>
      </c>
      <c r="N1499" s="93">
        <f t="shared" ref="N1499:N1558" si="410">L1499*H1499</f>
        <v>0</v>
      </c>
      <c r="O1499" s="93">
        <f t="shared" ref="O1499:O1558" si="411">M1499+N1499</f>
        <v>126884.36954999999</v>
      </c>
      <c r="P1499" s="23" t="str">
        <f t="shared" ref="P1499:P1558" si="412">IF(E1499&gt;0,VLOOKUP(E1499,KSG,4,0),"")</f>
        <v>Эндокринология</v>
      </c>
      <c r="Q1499" s="23">
        <f t="shared" ref="Q1499:Q1558" si="413">IF(E1499&gt;0,VLOOKUP(E1499,KSG,5,0),"")</f>
        <v>1.4</v>
      </c>
      <c r="R1499" s="63" t="s">
        <v>309</v>
      </c>
      <c r="S1499" s="23">
        <f t="shared" ref="S1499:S1558" si="414">I1499*J1499</f>
        <v>7.45</v>
      </c>
    </row>
    <row r="1500" spans="2:19" x14ac:dyDescent="0.25">
      <c r="B1500" s="85">
        <v>150009</v>
      </c>
      <c r="C1500" s="23" t="str">
        <f t="shared" si="403"/>
        <v>ГБУЗ "Ардонская ЦРБ"</v>
      </c>
      <c r="D1500" s="23" t="str">
        <f t="shared" si="404"/>
        <v>КС</v>
      </c>
      <c r="E1500" s="55">
        <v>20171292</v>
      </c>
      <c r="F1500" s="23" t="str">
        <f t="shared" si="405"/>
        <v>Сахарный диабет, взрослые (уровень 2)</v>
      </c>
      <c r="G1500" s="19">
        <v>40</v>
      </c>
      <c r="H1500" s="19"/>
      <c r="I1500" s="25">
        <f t="shared" si="389"/>
        <v>40</v>
      </c>
      <c r="J1500" s="23">
        <f t="shared" si="406"/>
        <v>1.49</v>
      </c>
      <c r="K1500" s="149">
        <f t="shared" si="407"/>
        <v>0.95099999999999996</v>
      </c>
      <c r="L1500" s="93">
        <f t="shared" si="408"/>
        <v>25376.873909999998</v>
      </c>
      <c r="M1500" s="93">
        <f t="shared" si="409"/>
        <v>1015074.9563999999</v>
      </c>
      <c r="N1500" s="93">
        <f t="shared" si="410"/>
        <v>0</v>
      </c>
      <c r="O1500" s="93">
        <f t="shared" si="411"/>
        <v>1015074.9563999999</v>
      </c>
      <c r="P1500" s="23" t="str">
        <f t="shared" si="412"/>
        <v>Эндокринология</v>
      </c>
      <c r="Q1500" s="23">
        <f t="shared" si="413"/>
        <v>1.4</v>
      </c>
      <c r="R1500" s="63" t="s">
        <v>360</v>
      </c>
      <c r="S1500" s="23">
        <f t="shared" si="414"/>
        <v>59.6</v>
      </c>
    </row>
    <row r="1501" spans="2:19" x14ac:dyDescent="0.25">
      <c r="B1501" s="85">
        <v>150017</v>
      </c>
      <c r="C1501" s="23" t="str">
        <f t="shared" si="403"/>
        <v>ГБУЗ "РЭД"</v>
      </c>
      <c r="D1501" s="23" t="str">
        <f t="shared" si="404"/>
        <v>КС</v>
      </c>
      <c r="E1501" s="55">
        <v>20171292</v>
      </c>
      <c r="F1501" s="23" t="str">
        <f t="shared" si="405"/>
        <v>Сахарный диабет, взрослые (уровень 2)</v>
      </c>
      <c r="G1501" s="19">
        <v>900</v>
      </c>
      <c r="H1501" s="19">
        <v>120</v>
      </c>
      <c r="I1501" s="25">
        <f t="shared" si="389"/>
        <v>1020</v>
      </c>
      <c r="J1501" s="23">
        <f t="shared" si="406"/>
        <v>1.49</v>
      </c>
      <c r="K1501" s="149">
        <f t="shared" si="407"/>
        <v>0.88</v>
      </c>
      <c r="L1501" s="93">
        <f t="shared" si="408"/>
        <v>23482.280799999997</v>
      </c>
      <c r="M1501" s="93">
        <f t="shared" si="409"/>
        <v>21134052.719999999</v>
      </c>
      <c r="N1501" s="93">
        <f t="shared" si="410"/>
        <v>2817873.6959999995</v>
      </c>
      <c r="O1501" s="93">
        <f t="shared" si="411"/>
        <v>23951926.415999997</v>
      </c>
      <c r="P1501" s="23" t="str">
        <f t="shared" si="412"/>
        <v>Эндокринология</v>
      </c>
      <c r="Q1501" s="23">
        <f t="shared" si="413"/>
        <v>1.4</v>
      </c>
      <c r="R1501" s="86" t="s">
        <v>413</v>
      </c>
      <c r="S1501" s="23">
        <f t="shared" si="414"/>
        <v>1519.8</v>
      </c>
    </row>
    <row r="1502" spans="2:19" x14ac:dyDescent="0.25">
      <c r="B1502" s="85">
        <v>150003</v>
      </c>
      <c r="C1502" s="23" t="str">
        <f t="shared" si="403"/>
        <v>ГБУЗ "КБСП"</v>
      </c>
      <c r="D1502" s="23" t="str">
        <f t="shared" si="404"/>
        <v>КС</v>
      </c>
      <c r="E1502" s="87">
        <v>20171292</v>
      </c>
      <c r="F1502" s="23" t="str">
        <f t="shared" si="405"/>
        <v>Сахарный диабет, взрослые (уровень 2)</v>
      </c>
      <c r="G1502" s="19">
        <v>32</v>
      </c>
      <c r="H1502" s="19">
        <v>14</v>
      </c>
      <c r="I1502" s="25">
        <f t="shared" si="389"/>
        <v>46</v>
      </c>
      <c r="J1502" s="23">
        <f t="shared" si="406"/>
        <v>1.49</v>
      </c>
      <c r="K1502" s="149">
        <f t="shared" si="407"/>
        <v>1.4</v>
      </c>
      <c r="L1502" s="93">
        <f t="shared" si="408"/>
        <v>37358.173999999999</v>
      </c>
      <c r="M1502" s="93">
        <f t="shared" si="409"/>
        <v>1195461.568</v>
      </c>
      <c r="N1502" s="93">
        <f t="shared" si="410"/>
        <v>523014.43599999999</v>
      </c>
      <c r="O1502" s="93">
        <f t="shared" si="411"/>
        <v>1718476.004</v>
      </c>
      <c r="P1502" s="23" t="str">
        <f t="shared" si="412"/>
        <v>Эндокринология</v>
      </c>
      <c r="Q1502" s="23">
        <f t="shared" si="413"/>
        <v>1.4</v>
      </c>
      <c r="R1502" s="63" t="s">
        <v>309</v>
      </c>
      <c r="S1502" s="23">
        <f t="shared" si="414"/>
        <v>68.540000000000006</v>
      </c>
    </row>
    <row r="1503" spans="2:19" x14ac:dyDescent="0.25">
      <c r="B1503" s="85">
        <v>150003</v>
      </c>
      <c r="C1503" s="23" t="str">
        <f t="shared" si="403"/>
        <v>ГБУЗ "КБСП"</v>
      </c>
      <c r="D1503" s="23" t="str">
        <f t="shared" si="404"/>
        <v>КС</v>
      </c>
      <c r="E1503" s="87">
        <v>20171292</v>
      </c>
      <c r="F1503" s="23" t="str">
        <f t="shared" si="405"/>
        <v>Сахарный диабет, взрослые (уровень 2)</v>
      </c>
      <c r="G1503" s="19">
        <v>64</v>
      </c>
      <c r="H1503" s="19">
        <v>27</v>
      </c>
      <c r="I1503" s="25">
        <f t="shared" si="389"/>
        <v>91</v>
      </c>
      <c r="J1503" s="23">
        <f t="shared" si="406"/>
        <v>1.49</v>
      </c>
      <c r="K1503" s="149">
        <f t="shared" si="407"/>
        <v>1.4</v>
      </c>
      <c r="L1503" s="93">
        <f t="shared" si="408"/>
        <v>37358.173999999999</v>
      </c>
      <c r="M1503" s="93">
        <f t="shared" si="409"/>
        <v>2390923.1359999999</v>
      </c>
      <c r="N1503" s="93">
        <f t="shared" si="410"/>
        <v>1008670.698</v>
      </c>
      <c r="O1503" s="93">
        <f t="shared" si="411"/>
        <v>3399593.8339999998</v>
      </c>
      <c r="P1503" s="23" t="str">
        <f t="shared" si="412"/>
        <v>Эндокринология</v>
      </c>
      <c r="Q1503" s="23">
        <f t="shared" si="413"/>
        <v>1.4</v>
      </c>
      <c r="R1503" s="63" t="s">
        <v>360</v>
      </c>
      <c r="S1503" s="23">
        <f t="shared" si="414"/>
        <v>135.59</v>
      </c>
    </row>
    <row r="1504" spans="2:19" x14ac:dyDescent="0.25">
      <c r="B1504" s="85">
        <v>150112</v>
      </c>
      <c r="C1504" s="23" t="str">
        <f t="shared" si="403"/>
        <v>ГБУЗ "Моздокская ЦРБ"</v>
      </c>
      <c r="D1504" s="23" t="str">
        <f t="shared" si="404"/>
        <v>КС</v>
      </c>
      <c r="E1504" s="57">
        <v>20171292</v>
      </c>
      <c r="F1504" s="23" t="str">
        <f t="shared" si="405"/>
        <v>Сахарный диабет, взрослые (уровень 2)</v>
      </c>
      <c r="G1504" s="36">
        <v>220</v>
      </c>
      <c r="H1504" s="36"/>
      <c r="I1504" s="25">
        <f t="shared" si="389"/>
        <v>220</v>
      </c>
      <c r="J1504" s="23">
        <f t="shared" si="406"/>
        <v>1.49</v>
      </c>
      <c r="K1504" s="149">
        <f t="shared" si="407"/>
        <v>0.88</v>
      </c>
      <c r="L1504" s="93">
        <f t="shared" si="408"/>
        <v>23482.280799999997</v>
      </c>
      <c r="M1504" s="93">
        <f t="shared" si="409"/>
        <v>5166101.7759999996</v>
      </c>
      <c r="N1504" s="93">
        <f t="shared" si="410"/>
        <v>0</v>
      </c>
      <c r="O1504" s="93">
        <f t="shared" si="411"/>
        <v>5166101.7759999996</v>
      </c>
      <c r="P1504" s="23" t="str">
        <f t="shared" si="412"/>
        <v>Эндокринология</v>
      </c>
      <c r="Q1504" s="23">
        <f t="shared" si="413"/>
        <v>1.4</v>
      </c>
      <c r="R1504" s="64" t="s">
        <v>309</v>
      </c>
      <c r="S1504" s="23">
        <f t="shared" si="414"/>
        <v>327.8</v>
      </c>
    </row>
    <row r="1505" spans="2:19" x14ac:dyDescent="0.25">
      <c r="B1505" s="85">
        <v>150112</v>
      </c>
      <c r="C1505" s="23" t="str">
        <f t="shared" si="403"/>
        <v>ГБУЗ "Моздокская ЦРБ"</v>
      </c>
      <c r="D1505" s="23" t="str">
        <f t="shared" si="404"/>
        <v>КС</v>
      </c>
      <c r="E1505" s="55">
        <v>20171292</v>
      </c>
      <c r="F1505" s="23" t="str">
        <f t="shared" si="405"/>
        <v>Сахарный диабет, взрослые (уровень 2)</v>
      </c>
      <c r="G1505" s="19">
        <v>127</v>
      </c>
      <c r="H1505" s="19">
        <v>1</v>
      </c>
      <c r="I1505" s="25">
        <f t="shared" si="389"/>
        <v>128</v>
      </c>
      <c r="J1505" s="23">
        <f t="shared" si="406"/>
        <v>1.49</v>
      </c>
      <c r="K1505" s="149">
        <f t="shared" si="407"/>
        <v>0.88</v>
      </c>
      <c r="L1505" s="93">
        <f t="shared" si="408"/>
        <v>23482.280799999997</v>
      </c>
      <c r="M1505" s="93">
        <f t="shared" si="409"/>
        <v>2982249.6615999998</v>
      </c>
      <c r="N1505" s="93">
        <f t="shared" si="410"/>
        <v>23482.280799999997</v>
      </c>
      <c r="O1505" s="93">
        <f t="shared" si="411"/>
        <v>3005731.9423999996</v>
      </c>
      <c r="P1505" s="23" t="str">
        <f t="shared" si="412"/>
        <v>Эндокринология</v>
      </c>
      <c r="Q1505" s="23">
        <f t="shared" si="413"/>
        <v>1.4</v>
      </c>
      <c r="R1505" s="63" t="s">
        <v>360</v>
      </c>
      <c r="S1505" s="23">
        <f t="shared" si="414"/>
        <v>190.72</v>
      </c>
    </row>
    <row r="1506" spans="2:19" ht="15.75" x14ac:dyDescent="0.25">
      <c r="B1506" s="85">
        <v>150019</v>
      </c>
      <c r="C1506" s="23" t="str">
        <f t="shared" si="403"/>
        <v>ГБУЗ "Дигорская ЦРБ"</v>
      </c>
      <c r="D1506" s="23" t="str">
        <f t="shared" si="404"/>
        <v>КС</v>
      </c>
      <c r="E1506" s="55">
        <v>20171292</v>
      </c>
      <c r="F1506" s="23" t="str">
        <f t="shared" si="405"/>
        <v>Сахарный диабет, взрослые (уровень 2)</v>
      </c>
      <c r="G1506" s="38">
        <v>4</v>
      </c>
      <c r="H1506" s="38"/>
      <c r="I1506" s="25">
        <f t="shared" si="389"/>
        <v>4</v>
      </c>
      <c r="J1506" s="23">
        <f t="shared" si="406"/>
        <v>1.49</v>
      </c>
      <c r="K1506" s="149">
        <f t="shared" si="407"/>
        <v>0.875</v>
      </c>
      <c r="L1506" s="93">
        <f t="shared" si="408"/>
        <v>23348.858749999999</v>
      </c>
      <c r="M1506" s="93">
        <f t="shared" si="409"/>
        <v>93395.434999999998</v>
      </c>
      <c r="N1506" s="93">
        <f t="shared" si="410"/>
        <v>0</v>
      </c>
      <c r="O1506" s="93">
        <f t="shared" si="411"/>
        <v>93395.434999999998</v>
      </c>
      <c r="P1506" s="23" t="str">
        <f t="shared" si="412"/>
        <v>Эндокринология</v>
      </c>
      <c r="Q1506" s="23">
        <f t="shared" si="413"/>
        <v>1.4</v>
      </c>
      <c r="R1506" s="63" t="s">
        <v>309</v>
      </c>
      <c r="S1506" s="23">
        <f t="shared" si="414"/>
        <v>5.96</v>
      </c>
    </row>
    <row r="1507" spans="2:19" x14ac:dyDescent="0.25">
      <c r="B1507" s="85">
        <v>150072</v>
      </c>
      <c r="C1507" s="23" t="str">
        <f t="shared" si="403"/>
        <v>ФГБУ "СКММ центр МЗ РФ" (Беслан)</v>
      </c>
      <c r="D1507" s="23" t="str">
        <f t="shared" si="404"/>
        <v>КС</v>
      </c>
      <c r="E1507" s="59">
        <v>20171292</v>
      </c>
      <c r="F1507" s="23" t="str">
        <f t="shared" si="405"/>
        <v>Сахарный диабет, взрослые (уровень 2)</v>
      </c>
      <c r="G1507" s="49">
        <v>200</v>
      </c>
      <c r="H1507" s="49">
        <v>100</v>
      </c>
      <c r="I1507" s="25">
        <f t="shared" si="389"/>
        <v>300</v>
      </c>
      <c r="J1507" s="23">
        <f t="shared" si="406"/>
        <v>1.49</v>
      </c>
      <c r="K1507" s="149">
        <f t="shared" si="407"/>
        <v>1.4</v>
      </c>
      <c r="L1507" s="93">
        <f t="shared" si="408"/>
        <v>37358.173999999999</v>
      </c>
      <c r="M1507" s="93">
        <f t="shared" si="409"/>
        <v>7471634.7999999998</v>
      </c>
      <c r="N1507" s="93">
        <f t="shared" si="410"/>
        <v>3735817.4</v>
      </c>
      <c r="O1507" s="93">
        <f t="shared" si="411"/>
        <v>11207452.199999999</v>
      </c>
      <c r="P1507" s="23" t="str">
        <f t="shared" si="412"/>
        <v>Эндокринология</v>
      </c>
      <c r="Q1507" s="23">
        <f t="shared" si="413"/>
        <v>1.4</v>
      </c>
      <c r="R1507" s="89" t="s">
        <v>413</v>
      </c>
      <c r="S1507" s="23">
        <f t="shared" si="414"/>
        <v>447</v>
      </c>
    </row>
    <row r="1508" spans="2:19" x14ac:dyDescent="0.25">
      <c r="B1508" s="14">
        <v>150014</v>
      </c>
      <c r="C1508" s="23" t="str">
        <f t="shared" si="403"/>
        <v>ГБУЗ "Правобережная ЦРКБ"</v>
      </c>
      <c r="D1508" s="23" t="str">
        <f t="shared" si="404"/>
        <v>КС</v>
      </c>
      <c r="E1508" s="62">
        <v>20171292</v>
      </c>
      <c r="F1508" s="23" t="str">
        <f t="shared" si="405"/>
        <v>Сахарный диабет, взрослые (уровень 2)</v>
      </c>
      <c r="G1508" s="19">
        <v>0</v>
      </c>
      <c r="H1508" s="19">
        <v>0</v>
      </c>
      <c r="I1508" s="25">
        <f t="shared" si="389"/>
        <v>0</v>
      </c>
      <c r="J1508" s="23">
        <f t="shared" si="406"/>
        <v>1.49</v>
      </c>
      <c r="K1508" s="149">
        <f t="shared" si="407"/>
        <v>0.95099999999999996</v>
      </c>
      <c r="L1508" s="93">
        <f t="shared" si="408"/>
        <v>25376.873909999998</v>
      </c>
      <c r="M1508" s="93">
        <f t="shared" si="409"/>
        <v>0</v>
      </c>
      <c r="N1508" s="93">
        <f t="shared" si="410"/>
        <v>0</v>
      </c>
      <c r="O1508" s="93">
        <f t="shared" si="411"/>
        <v>0</v>
      </c>
      <c r="P1508" s="23" t="str">
        <f t="shared" si="412"/>
        <v>Эндокринология</v>
      </c>
      <c r="Q1508" s="23">
        <f t="shared" si="413"/>
        <v>1.4</v>
      </c>
      <c r="R1508" s="63" t="s">
        <v>309</v>
      </c>
      <c r="S1508" s="23">
        <f t="shared" si="414"/>
        <v>0</v>
      </c>
    </row>
    <row r="1509" spans="2:19" x14ac:dyDescent="0.25">
      <c r="B1509" s="85">
        <v>150017</v>
      </c>
      <c r="C1509" s="23" t="str">
        <f t="shared" si="403"/>
        <v>ГБУЗ "РЭД"</v>
      </c>
      <c r="D1509" s="23" t="str">
        <f t="shared" si="404"/>
        <v>КС</v>
      </c>
      <c r="E1509" s="55">
        <v>20171293</v>
      </c>
      <c r="F1509" s="23" t="str">
        <f t="shared" si="405"/>
        <v>Заболевания гипофиза, взрослые</v>
      </c>
      <c r="G1509" s="19">
        <v>5</v>
      </c>
      <c r="H1509" s="19">
        <v>3</v>
      </c>
      <c r="I1509" s="25">
        <f t="shared" si="389"/>
        <v>8</v>
      </c>
      <c r="J1509" s="23">
        <f t="shared" si="406"/>
        <v>2.14</v>
      </c>
      <c r="K1509" s="149">
        <f t="shared" si="407"/>
        <v>0.88</v>
      </c>
      <c r="L1509" s="93">
        <f t="shared" si="408"/>
        <v>33726.228800000004</v>
      </c>
      <c r="M1509" s="93">
        <f t="shared" si="409"/>
        <v>168631.14400000003</v>
      </c>
      <c r="N1509" s="93">
        <f t="shared" si="410"/>
        <v>101178.68640000001</v>
      </c>
      <c r="O1509" s="93">
        <f t="shared" si="411"/>
        <v>269809.83040000004</v>
      </c>
      <c r="P1509" s="23" t="str">
        <f t="shared" si="412"/>
        <v>Эндокринология</v>
      </c>
      <c r="Q1509" s="23">
        <f t="shared" si="413"/>
        <v>1.4</v>
      </c>
      <c r="R1509" s="86" t="s">
        <v>413</v>
      </c>
      <c r="S1509" s="23">
        <f t="shared" si="414"/>
        <v>17.12</v>
      </c>
    </row>
    <row r="1510" spans="2:19" x14ac:dyDescent="0.25">
      <c r="B1510" s="85">
        <v>150072</v>
      </c>
      <c r="C1510" s="23" t="str">
        <f t="shared" si="403"/>
        <v>ФГБУ "СКММ центр МЗ РФ" (Беслан)</v>
      </c>
      <c r="D1510" s="23" t="str">
        <f t="shared" si="404"/>
        <v>КС</v>
      </c>
      <c r="E1510" s="59">
        <v>20171293</v>
      </c>
      <c r="F1510" s="23" t="str">
        <f t="shared" si="405"/>
        <v>Заболевания гипофиза, взрослые</v>
      </c>
      <c r="G1510" s="49">
        <v>7</v>
      </c>
      <c r="H1510" s="49">
        <v>3</v>
      </c>
      <c r="I1510" s="25">
        <f t="shared" si="389"/>
        <v>10</v>
      </c>
      <c r="J1510" s="23">
        <f t="shared" si="406"/>
        <v>2.14</v>
      </c>
      <c r="K1510" s="149">
        <f t="shared" si="407"/>
        <v>1.4</v>
      </c>
      <c r="L1510" s="93">
        <f t="shared" si="408"/>
        <v>53655.364000000001</v>
      </c>
      <c r="M1510" s="93">
        <f t="shared" si="409"/>
        <v>375587.54800000001</v>
      </c>
      <c r="N1510" s="93">
        <f t="shared" si="410"/>
        <v>160966.092</v>
      </c>
      <c r="O1510" s="93">
        <f t="shared" si="411"/>
        <v>536553.64</v>
      </c>
      <c r="P1510" s="23" t="str">
        <f t="shared" si="412"/>
        <v>Эндокринология</v>
      </c>
      <c r="Q1510" s="23">
        <f t="shared" si="413"/>
        <v>1.4</v>
      </c>
      <c r="R1510" s="89" t="s">
        <v>413</v>
      </c>
      <c r="S1510" s="23">
        <f t="shared" si="414"/>
        <v>21.400000000000002</v>
      </c>
    </row>
    <row r="1511" spans="2:19" x14ac:dyDescent="0.25">
      <c r="B1511" s="85">
        <v>150017</v>
      </c>
      <c r="C1511" s="23" t="str">
        <f t="shared" si="403"/>
        <v>ГБУЗ "РЭД"</v>
      </c>
      <c r="D1511" s="23" t="str">
        <f t="shared" si="404"/>
        <v>КС</v>
      </c>
      <c r="E1511" s="55">
        <v>20171294</v>
      </c>
      <c r="F1511" s="23" t="str">
        <f t="shared" si="405"/>
        <v>Другие болезни эндокринной системы, взрослые (уровень 1)</v>
      </c>
      <c r="G1511" s="19">
        <v>42</v>
      </c>
      <c r="H1511" s="19">
        <v>10</v>
      </c>
      <c r="I1511" s="25">
        <f t="shared" si="389"/>
        <v>52</v>
      </c>
      <c r="J1511" s="23">
        <f t="shared" si="406"/>
        <v>1.25</v>
      </c>
      <c r="K1511" s="149">
        <f t="shared" si="407"/>
        <v>0.88</v>
      </c>
      <c r="L1511" s="93">
        <f t="shared" si="408"/>
        <v>19699.900000000001</v>
      </c>
      <c r="M1511" s="93">
        <f t="shared" si="409"/>
        <v>827395.8</v>
      </c>
      <c r="N1511" s="93">
        <f t="shared" si="410"/>
        <v>196999</v>
      </c>
      <c r="O1511" s="93">
        <f t="shared" si="411"/>
        <v>1024394.8</v>
      </c>
      <c r="P1511" s="23" t="str">
        <f t="shared" si="412"/>
        <v>Эндокринология</v>
      </c>
      <c r="Q1511" s="23">
        <f t="shared" si="413"/>
        <v>1.4</v>
      </c>
      <c r="R1511" s="86" t="s">
        <v>413</v>
      </c>
      <c r="S1511" s="23">
        <f t="shared" si="414"/>
        <v>65</v>
      </c>
    </row>
    <row r="1512" spans="2:19" x14ac:dyDescent="0.25">
      <c r="B1512" s="85">
        <v>150072</v>
      </c>
      <c r="C1512" s="23" t="str">
        <f t="shared" si="403"/>
        <v>ФГБУ "СКММ центр МЗ РФ" (Беслан)</v>
      </c>
      <c r="D1512" s="23" t="str">
        <f t="shared" si="404"/>
        <v>КС</v>
      </c>
      <c r="E1512" s="59">
        <v>20171294</v>
      </c>
      <c r="F1512" s="23" t="str">
        <f t="shared" si="405"/>
        <v>Другие болезни эндокринной системы, взрослые (уровень 1)</v>
      </c>
      <c r="G1512" s="49">
        <v>7</v>
      </c>
      <c r="H1512" s="49">
        <v>3</v>
      </c>
      <c r="I1512" s="25">
        <f t="shared" si="389"/>
        <v>10</v>
      </c>
      <c r="J1512" s="23">
        <f t="shared" si="406"/>
        <v>1.25</v>
      </c>
      <c r="K1512" s="149">
        <f t="shared" si="407"/>
        <v>1.4</v>
      </c>
      <c r="L1512" s="93">
        <f t="shared" si="408"/>
        <v>31340.75</v>
      </c>
      <c r="M1512" s="93">
        <f t="shared" si="409"/>
        <v>219385.25</v>
      </c>
      <c r="N1512" s="93">
        <f t="shared" si="410"/>
        <v>94022.25</v>
      </c>
      <c r="O1512" s="93">
        <f t="shared" si="411"/>
        <v>313407.5</v>
      </c>
      <c r="P1512" s="23" t="str">
        <f t="shared" si="412"/>
        <v>Эндокринология</v>
      </c>
      <c r="Q1512" s="23">
        <f t="shared" si="413"/>
        <v>1.4</v>
      </c>
      <c r="R1512" s="89" t="s">
        <v>413</v>
      </c>
      <c r="S1512" s="23">
        <f t="shared" si="414"/>
        <v>12.5</v>
      </c>
    </row>
    <row r="1513" spans="2:19" x14ac:dyDescent="0.25">
      <c r="B1513" s="14">
        <v>150014</v>
      </c>
      <c r="C1513" s="23" t="str">
        <f t="shared" si="403"/>
        <v>ГБУЗ "Правобережная ЦРКБ"</v>
      </c>
      <c r="D1513" s="23" t="str">
        <f t="shared" si="404"/>
        <v>КС</v>
      </c>
      <c r="E1513" s="62">
        <v>20171294</v>
      </c>
      <c r="F1513" s="23" t="str">
        <f t="shared" si="405"/>
        <v>Другие болезни эндокринной системы, взрослые (уровень 1)</v>
      </c>
      <c r="G1513" s="19">
        <v>0</v>
      </c>
      <c r="H1513" s="19">
        <v>0</v>
      </c>
      <c r="I1513" s="25">
        <f t="shared" si="389"/>
        <v>0</v>
      </c>
      <c r="J1513" s="23">
        <f t="shared" si="406"/>
        <v>1.25</v>
      </c>
      <c r="K1513" s="149">
        <f t="shared" si="407"/>
        <v>0.95099999999999996</v>
      </c>
      <c r="L1513" s="93">
        <f t="shared" si="408"/>
        <v>21289.32375</v>
      </c>
      <c r="M1513" s="93">
        <f t="shared" si="409"/>
        <v>0</v>
      </c>
      <c r="N1513" s="93">
        <f t="shared" si="410"/>
        <v>0</v>
      </c>
      <c r="O1513" s="93">
        <f t="shared" si="411"/>
        <v>0</v>
      </c>
      <c r="P1513" s="23" t="str">
        <f t="shared" si="412"/>
        <v>Эндокринология</v>
      </c>
      <c r="Q1513" s="23">
        <f t="shared" si="413"/>
        <v>1.4</v>
      </c>
      <c r="R1513" s="63" t="s">
        <v>309</v>
      </c>
      <c r="S1513" s="23">
        <f t="shared" si="414"/>
        <v>0</v>
      </c>
    </row>
    <row r="1514" spans="2:19" x14ac:dyDescent="0.25">
      <c r="B1514" s="85">
        <v>150072</v>
      </c>
      <c r="C1514" s="23" t="str">
        <f t="shared" si="403"/>
        <v>ФГБУ "СКММ центр МЗ РФ" (Беслан)</v>
      </c>
      <c r="D1514" s="23" t="str">
        <f t="shared" si="404"/>
        <v>КС</v>
      </c>
      <c r="E1514" s="59">
        <v>20171295</v>
      </c>
      <c r="F1514" s="23" t="str">
        <f t="shared" si="405"/>
        <v>Другие болезни эндокринной системы, взрослые (уровень 2)</v>
      </c>
      <c r="G1514" s="49">
        <v>4</v>
      </c>
      <c r="H1514" s="49">
        <v>1</v>
      </c>
      <c r="I1514" s="25">
        <f t="shared" si="389"/>
        <v>5</v>
      </c>
      <c r="J1514" s="23">
        <f t="shared" si="406"/>
        <v>2.76</v>
      </c>
      <c r="K1514" s="149">
        <f t="shared" si="407"/>
        <v>1.4</v>
      </c>
      <c r="L1514" s="93">
        <f t="shared" si="408"/>
        <v>69200.375999999989</v>
      </c>
      <c r="M1514" s="93">
        <f t="shared" si="409"/>
        <v>276801.50399999996</v>
      </c>
      <c r="N1514" s="93">
        <f t="shared" si="410"/>
        <v>69200.375999999989</v>
      </c>
      <c r="O1514" s="93">
        <f t="shared" si="411"/>
        <v>346001.87999999995</v>
      </c>
      <c r="P1514" s="23" t="str">
        <f t="shared" si="412"/>
        <v>Эндокринология</v>
      </c>
      <c r="Q1514" s="23">
        <f t="shared" si="413"/>
        <v>1.4</v>
      </c>
      <c r="R1514" s="89" t="s">
        <v>413</v>
      </c>
      <c r="S1514" s="23">
        <f t="shared" si="414"/>
        <v>13.799999999999999</v>
      </c>
    </row>
    <row r="1515" spans="2:19" x14ac:dyDescent="0.25">
      <c r="B1515" s="85">
        <v>150072</v>
      </c>
      <c r="C1515" s="23" t="str">
        <f t="shared" si="403"/>
        <v>ФГБУ "СКММ центр МЗ РФ" (Беслан)</v>
      </c>
      <c r="D1515" s="23" t="str">
        <f t="shared" si="404"/>
        <v>КС</v>
      </c>
      <c r="E1515" s="59">
        <v>20171296</v>
      </c>
      <c r="F1515" s="23" t="str">
        <f t="shared" si="405"/>
        <v>Новообразования эндокринных желез доброкачественные, in situ, неопределенного и неизвестного характера</v>
      </c>
      <c r="G1515" s="49">
        <v>2</v>
      </c>
      <c r="H1515" s="49">
        <v>0</v>
      </c>
      <c r="I1515" s="25">
        <f t="shared" si="389"/>
        <v>2</v>
      </c>
      <c r="J1515" s="23">
        <f t="shared" si="406"/>
        <v>0.76</v>
      </c>
      <c r="K1515" s="149">
        <f t="shared" si="407"/>
        <v>1.4</v>
      </c>
      <c r="L1515" s="93">
        <f t="shared" si="408"/>
        <v>19055.175999999996</v>
      </c>
      <c r="M1515" s="93">
        <f t="shared" si="409"/>
        <v>38110.351999999992</v>
      </c>
      <c r="N1515" s="93">
        <f t="shared" si="410"/>
        <v>0</v>
      </c>
      <c r="O1515" s="93">
        <f t="shared" si="411"/>
        <v>38110.351999999992</v>
      </c>
      <c r="P1515" s="23" t="str">
        <f t="shared" si="412"/>
        <v>Эндокринология</v>
      </c>
      <c r="Q1515" s="23">
        <f t="shared" si="413"/>
        <v>1.4</v>
      </c>
      <c r="R1515" s="89" t="s">
        <v>413</v>
      </c>
      <c r="S1515" s="23">
        <f t="shared" si="414"/>
        <v>1.52</v>
      </c>
    </row>
    <row r="1516" spans="2:19" ht="18.75" x14ac:dyDescent="0.3">
      <c r="B1516" s="85">
        <v>150002</v>
      </c>
      <c r="C1516" s="23" t="str">
        <f t="shared" si="403"/>
        <v>ГБУЗ "РДКБ"</v>
      </c>
      <c r="D1516" s="23" t="str">
        <f t="shared" si="404"/>
        <v>КС</v>
      </c>
      <c r="E1516" s="55">
        <v>20171297</v>
      </c>
      <c r="F1516" s="23" t="str">
        <f t="shared" si="405"/>
        <v>Расстройства питания</v>
      </c>
      <c r="G1516" s="45">
        <v>22</v>
      </c>
      <c r="H1516" s="45">
        <v>10</v>
      </c>
      <c r="I1516" s="25">
        <f t="shared" si="389"/>
        <v>32</v>
      </c>
      <c r="J1516" s="23">
        <f t="shared" si="406"/>
        <v>1.06</v>
      </c>
      <c r="K1516" s="149">
        <f t="shared" si="407"/>
        <v>1</v>
      </c>
      <c r="L1516" s="93">
        <f t="shared" si="408"/>
        <v>18983.54</v>
      </c>
      <c r="M1516" s="93">
        <f t="shared" si="409"/>
        <v>417637.88</v>
      </c>
      <c r="N1516" s="93">
        <f t="shared" si="410"/>
        <v>189835.40000000002</v>
      </c>
      <c r="O1516" s="93">
        <f t="shared" si="411"/>
        <v>607473.28</v>
      </c>
      <c r="P1516" s="23" t="str">
        <f t="shared" si="412"/>
        <v>Эндокринология</v>
      </c>
      <c r="Q1516" s="23">
        <f t="shared" si="413"/>
        <v>1.4</v>
      </c>
      <c r="R1516" s="63" t="s">
        <v>148</v>
      </c>
      <c r="S1516" s="23">
        <f t="shared" si="414"/>
        <v>33.92</v>
      </c>
    </row>
    <row r="1517" spans="2:19" x14ac:dyDescent="0.25">
      <c r="B1517" s="85">
        <v>150072</v>
      </c>
      <c r="C1517" s="23" t="str">
        <f t="shared" si="403"/>
        <v>ФГБУ "СКММ центр МЗ РФ" (Беслан)</v>
      </c>
      <c r="D1517" s="23" t="str">
        <f t="shared" si="404"/>
        <v>КС</v>
      </c>
      <c r="E1517" s="59">
        <v>20171297</v>
      </c>
      <c r="F1517" s="23" t="str">
        <f t="shared" si="405"/>
        <v>Расстройства питания</v>
      </c>
      <c r="G1517" s="49">
        <v>2</v>
      </c>
      <c r="H1517" s="49">
        <v>1</v>
      </c>
      <c r="I1517" s="25">
        <f t="shared" si="389"/>
        <v>3</v>
      </c>
      <c r="J1517" s="23">
        <f t="shared" si="406"/>
        <v>1.06</v>
      </c>
      <c r="K1517" s="149">
        <f t="shared" si="407"/>
        <v>1.4</v>
      </c>
      <c r="L1517" s="93">
        <f t="shared" si="408"/>
        <v>26576.955999999998</v>
      </c>
      <c r="M1517" s="93">
        <f t="shared" si="409"/>
        <v>53153.911999999997</v>
      </c>
      <c r="N1517" s="93">
        <f t="shared" si="410"/>
        <v>26576.955999999998</v>
      </c>
      <c r="O1517" s="93">
        <f t="shared" si="411"/>
        <v>79730.867999999988</v>
      </c>
      <c r="P1517" s="23" t="str">
        <f t="shared" si="412"/>
        <v>Эндокринология</v>
      </c>
      <c r="Q1517" s="23">
        <f t="shared" si="413"/>
        <v>1.4</v>
      </c>
      <c r="R1517" s="89" t="s">
        <v>413</v>
      </c>
      <c r="S1517" s="23">
        <f t="shared" si="414"/>
        <v>3.18</v>
      </c>
    </row>
    <row r="1518" spans="2:19" ht="18.75" x14ac:dyDescent="0.3">
      <c r="B1518" s="85">
        <v>150002</v>
      </c>
      <c r="C1518" s="23" t="str">
        <f t="shared" si="403"/>
        <v>ГБУЗ "РДКБ"</v>
      </c>
      <c r="D1518" s="23" t="str">
        <f t="shared" si="404"/>
        <v>КС</v>
      </c>
      <c r="E1518" s="55">
        <v>20171298</v>
      </c>
      <c r="F1518" s="23" t="str">
        <f t="shared" si="405"/>
        <v>Другие нарушения обмена веществ</v>
      </c>
      <c r="G1518" s="45">
        <v>30</v>
      </c>
      <c r="H1518" s="45">
        <v>10</v>
      </c>
      <c r="I1518" s="25">
        <f t="shared" si="389"/>
        <v>40</v>
      </c>
      <c r="J1518" s="23">
        <f t="shared" si="406"/>
        <v>1.1599999999999999</v>
      </c>
      <c r="K1518" s="149">
        <f t="shared" si="407"/>
        <v>1</v>
      </c>
      <c r="L1518" s="93">
        <f t="shared" si="408"/>
        <v>20774.439999999999</v>
      </c>
      <c r="M1518" s="93">
        <f t="shared" si="409"/>
        <v>623233.19999999995</v>
      </c>
      <c r="N1518" s="93">
        <f t="shared" si="410"/>
        <v>207744.4</v>
      </c>
      <c r="O1518" s="93">
        <f t="shared" si="411"/>
        <v>830977.6</v>
      </c>
      <c r="P1518" s="23" t="str">
        <f t="shared" si="412"/>
        <v>Эндокринология</v>
      </c>
      <c r="Q1518" s="23">
        <f t="shared" si="413"/>
        <v>1.4</v>
      </c>
      <c r="R1518" s="63" t="s">
        <v>148</v>
      </c>
      <c r="S1518" s="23">
        <f t="shared" si="414"/>
        <v>46.4</v>
      </c>
    </row>
    <row r="1519" spans="2:19" ht="18.75" x14ac:dyDescent="0.3">
      <c r="B1519" s="85">
        <v>150002</v>
      </c>
      <c r="C1519" s="23" t="str">
        <f t="shared" si="403"/>
        <v>ГБУЗ "РДКБ"</v>
      </c>
      <c r="D1519" s="23" t="str">
        <f t="shared" si="404"/>
        <v>КС</v>
      </c>
      <c r="E1519" s="55">
        <v>20171299</v>
      </c>
      <c r="F1519" s="23" t="str">
        <f t="shared" si="405"/>
        <v>Кистозный фиброз</v>
      </c>
      <c r="G1519" s="45">
        <v>2</v>
      </c>
      <c r="H1519" s="45">
        <v>1</v>
      </c>
      <c r="I1519" s="25">
        <f t="shared" si="389"/>
        <v>3</v>
      </c>
      <c r="J1519" s="23">
        <f t="shared" si="406"/>
        <v>3.32</v>
      </c>
      <c r="K1519" s="149">
        <f t="shared" si="407"/>
        <v>1</v>
      </c>
      <c r="L1519" s="93">
        <f t="shared" si="408"/>
        <v>59457.88</v>
      </c>
      <c r="M1519" s="93">
        <f t="shared" si="409"/>
        <v>118915.76</v>
      </c>
      <c r="N1519" s="93">
        <f t="shared" si="410"/>
        <v>59457.88</v>
      </c>
      <c r="O1519" s="93">
        <f t="shared" si="411"/>
        <v>178373.63999999998</v>
      </c>
      <c r="P1519" s="23" t="str">
        <f t="shared" si="412"/>
        <v>Эндокринология</v>
      </c>
      <c r="Q1519" s="23">
        <f t="shared" si="413"/>
        <v>1.4</v>
      </c>
      <c r="R1519" s="63" t="s">
        <v>107</v>
      </c>
      <c r="S1519" s="23">
        <f t="shared" si="414"/>
        <v>9.9599999999999991</v>
      </c>
    </row>
    <row r="1520" spans="2:19" ht="18.75" x14ac:dyDescent="0.3">
      <c r="B1520" s="85">
        <v>150002</v>
      </c>
      <c r="C1520" s="23" t="str">
        <f t="shared" si="403"/>
        <v>ГБУЗ "РДКБ"</v>
      </c>
      <c r="D1520" s="23" t="str">
        <f t="shared" si="404"/>
        <v>КС</v>
      </c>
      <c r="E1520" s="55">
        <v>20171299</v>
      </c>
      <c r="F1520" s="23" t="str">
        <f t="shared" si="405"/>
        <v>Кистозный фиброз</v>
      </c>
      <c r="G1520" s="45">
        <v>10</v>
      </c>
      <c r="H1520" s="45">
        <v>3</v>
      </c>
      <c r="I1520" s="25">
        <f t="shared" si="389"/>
        <v>13</v>
      </c>
      <c r="J1520" s="23">
        <f t="shared" si="406"/>
        <v>3.32</v>
      </c>
      <c r="K1520" s="149">
        <f t="shared" si="407"/>
        <v>1</v>
      </c>
      <c r="L1520" s="93">
        <f t="shared" si="408"/>
        <v>59457.88</v>
      </c>
      <c r="M1520" s="93">
        <f t="shared" si="409"/>
        <v>594578.79999999993</v>
      </c>
      <c r="N1520" s="93">
        <f t="shared" si="410"/>
        <v>178373.63999999998</v>
      </c>
      <c r="O1520" s="93">
        <f t="shared" si="411"/>
        <v>772952.44</v>
      </c>
      <c r="P1520" s="23" t="str">
        <f t="shared" si="412"/>
        <v>Эндокринология</v>
      </c>
      <c r="Q1520" s="23">
        <f t="shared" si="413"/>
        <v>1.4</v>
      </c>
      <c r="R1520" s="63" t="s">
        <v>282</v>
      </c>
      <c r="S1520" s="23">
        <f t="shared" si="414"/>
        <v>43.16</v>
      </c>
    </row>
    <row r="1521" spans="2:19" ht="15.75" x14ac:dyDescent="0.25">
      <c r="B1521" s="85">
        <v>150019</v>
      </c>
      <c r="C1521" s="23" t="str">
        <f t="shared" si="403"/>
        <v>ГБУЗ "Дигорская ЦРБ"</v>
      </c>
      <c r="D1521" s="23" t="str">
        <f t="shared" si="404"/>
        <v>КС</v>
      </c>
      <c r="E1521" s="55">
        <v>20171301</v>
      </c>
      <c r="F1521" s="23" t="str">
        <f t="shared" si="405"/>
        <v>Редкие генетические заболевания</v>
      </c>
      <c r="G1521" s="38">
        <v>0</v>
      </c>
      <c r="H1521" s="38"/>
      <c r="I1521" s="25">
        <f t="shared" si="389"/>
        <v>0</v>
      </c>
      <c r="J1521" s="23">
        <f t="shared" si="406"/>
        <v>3.5</v>
      </c>
      <c r="K1521" s="149">
        <f t="shared" si="407"/>
        <v>0.875</v>
      </c>
      <c r="L1521" s="93">
        <f t="shared" si="408"/>
        <v>54846.3125</v>
      </c>
      <c r="M1521" s="93">
        <f t="shared" si="409"/>
        <v>0</v>
      </c>
      <c r="N1521" s="93">
        <f t="shared" si="410"/>
        <v>0</v>
      </c>
      <c r="O1521" s="93">
        <f t="shared" si="411"/>
        <v>0</v>
      </c>
      <c r="P1521" s="23" t="str">
        <f t="shared" si="412"/>
        <v>Прочее</v>
      </c>
      <c r="Q1521" s="23">
        <f t="shared" si="413"/>
        <v>0.57999999999999996</v>
      </c>
      <c r="R1521" s="63" t="s">
        <v>178</v>
      </c>
      <c r="S1521" s="23">
        <f t="shared" si="414"/>
        <v>0</v>
      </c>
    </row>
    <row r="1522" spans="2:19" ht="18.75" x14ac:dyDescent="0.3">
      <c r="B1522" s="85">
        <v>150002</v>
      </c>
      <c r="C1522" s="23" t="str">
        <f t="shared" si="403"/>
        <v>ГБУЗ "РДКБ"</v>
      </c>
      <c r="D1522" s="23" t="str">
        <f t="shared" si="404"/>
        <v>КС</v>
      </c>
      <c r="E1522" s="55">
        <v>20171301</v>
      </c>
      <c r="F1522" s="23" t="str">
        <f t="shared" si="405"/>
        <v>Редкие генетические заболевания</v>
      </c>
      <c r="G1522" s="45">
        <v>2</v>
      </c>
      <c r="H1522" s="45">
        <v>1</v>
      </c>
      <c r="I1522" s="25">
        <f t="shared" si="389"/>
        <v>3</v>
      </c>
      <c r="J1522" s="23">
        <f t="shared" si="406"/>
        <v>3.5</v>
      </c>
      <c r="K1522" s="149">
        <f t="shared" si="407"/>
        <v>1</v>
      </c>
      <c r="L1522" s="93">
        <f t="shared" si="408"/>
        <v>62681.5</v>
      </c>
      <c r="M1522" s="93">
        <f t="shared" si="409"/>
        <v>125363</v>
      </c>
      <c r="N1522" s="93">
        <f t="shared" si="410"/>
        <v>62681.5</v>
      </c>
      <c r="O1522" s="93">
        <f t="shared" si="411"/>
        <v>188044.5</v>
      </c>
      <c r="P1522" s="23" t="str">
        <f t="shared" si="412"/>
        <v>Прочее</v>
      </c>
      <c r="Q1522" s="23">
        <f t="shared" si="413"/>
        <v>0.57999999999999996</v>
      </c>
      <c r="R1522" s="136" t="s">
        <v>148</v>
      </c>
      <c r="S1522" s="23">
        <f t="shared" si="414"/>
        <v>10.5</v>
      </c>
    </row>
    <row r="1523" spans="2:19" ht="18.75" x14ac:dyDescent="0.3">
      <c r="B1523" s="85">
        <v>150002</v>
      </c>
      <c r="C1523" s="23" t="str">
        <f t="shared" si="403"/>
        <v>ГБУЗ "РДКБ"</v>
      </c>
      <c r="D1523" s="23" t="str">
        <f t="shared" si="404"/>
        <v>КС</v>
      </c>
      <c r="E1523" s="55">
        <v>20171301</v>
      </c>
      <c r="F1523" s="23" t="str">
        <f t="shared" si="405"/>
        <v>Редкие генетические заболевания</v>
      </c>
      <c r="G1523" s="45">
        <v>3</v>
      </c>
      <c r="H1523" s="45">
        <v>2</v>
      </c>
      <c r="I1523" s="25">
        <f t="shared" si="389"/>
        <v>5</v>
      </c>
      <c r="J1523" s="23">
        <f t="shared" si="406"/>
        <v>3.5</v>
      </c>
      <c r="K1523" s="149">
        <f t="shared" si="407"/>
        <v>1</v>
      </c>
      <c r="L1523" s="93">
        <f t="shared" si="408"/>
        <v>62681.5</v>
      </c>
      <c r="M1523" s="93">
        <f t="shared" si="409"/>
        <v>188044.5</v>
      </c>
      <c r="N1523" s="93">
        <f t="shared" si="410"/>
        <v>125363</v>
      </c>
      <c r="O1523" s="93">
        <f t="shared" si="411"/>
        <v>313407.5</v>
      </c>
      <c r="P1523" s="23" t="str">
        <f t="shared" si="412"/>
        <v>Прочее</v>
      </c>
      <c r="Q1523" s="23">
        <f t="shared" si="413"/>
        <v>0.57999999999999996</v>
      </c>
      <c r="R1523" s="63" t="s">
        <v>113</v>
      </c>
      <c r="S1523" s="23">
        <f t="shared" si="414"/>
        <v>17.5</v>
      </c>
    </row>
    <row r="1524" spans="2:19" ht="18.75" x14ac:dyDescent="0.3">
      <c r="B1524" s="85">
        <v>150002</v>
      </c>
      <c r="C1524" s="23" t="str">
        <f t="shared" si="403"/>
        <v>ГБУЗ "РДКБ"</v>
      </c>
      <c r="D1524" s="23" t="str">
        <f t="shared" si="404"/>
        <v>КС</v>
      </c>
      <c r="E1524" s="55">
        <v>20171301</v>
      </c>
      <c r="F1524" s="23" t="str">
        <f t="shared" si="405"/>
        <v>Редкие генетические заболевания</v>
      </c>
      <c r="G1524" s="45">
        <v>1</v>
      </c>
      <c r="H1524" s="45">
        <v>0</v>
      </c>
      <c r="I1524" s="25">
        <f t="shared" si="389"/>
        <v>1</v>
      </c>
      <c r="J1524" s="23">
        <f t="shared" si="406"/>
        <v>3.5</v>
      </c>
      <c r="K1524" s="149">
        <f t="shared" si="407"/>
        <v>1</v>
      </c>
      <c r="L1524" s="93">
        <f t="shared" si="408"/>
        <v>62681.5</v>
      </c>
      <c r="M1524" s="93">
        <f t="shared" si="409"/>
        <v>62681.5</v>
      </c>
      <c r="N1524" s="93">
        <f t="shared" si="410"/>
        <v>0</v>
      </c>
      <c r="O1524" s="93">
        <f t="shared" si="411"/>
        <v>62681.5</v>
      </c>
      <c r="P1524" s="23" t="str">
        <f t="shared" si="412"/>
        <v>Прочее</v>
      </c>
      <c r="Q1524" s="23">
        <f t="shared" si="413"/>
        <v>0.57999999999999996</v>
      </c>
      <c r="R1524" s="63" t="s">
        <v>209</v>
      </c>
      <c r="S1524" s="23">
        <f t="shared" si="414"/>
        <v>3.5</v>
      </c>
    </row>
    <row r="1525" spans="2:19" ht="18.75" x14ac:dyDescent="0.3">
      <c r="B1525" s="85">
        <v>150002</v>
      </c>
      <c r="C1525" s="23" t="str">
        <f t="shared" si="403"/>
        <v>ГБУЗ "РДКБ"</v>
      </c>
      <c r="D1525" s="23" t="str">
        <f t="shared" si="404"/>
        <v>КС</v>
      </c>
      <c r="E1525" s="55">
        <v>20171302</v>
      </c>
      <c r="F1525" s="23" t="str">
        <f t="shared" si="405"/>
        <v>Лечение с применением генно-инженерных биологических препаратов в случае отсутствия эффективности базисной терапии</v>
      </c>
      <c r="G1525" s="45">
        <v>4</v>
      </c>
      <c r="H1525" s="45">
        <v>1</v>
      </c>
      <c r="I1525" s="25">
        <f t="shared" si="389"/>
        <v>5</v>
      </c>
      <c r="J1525" s="23">
        <f t="shared" si="406"/>
        <v>5.35</v>
      </c>
      <c r="K1525" s="149">
        <f t="shared" si="407"/>
        <v>1</v>
      </c>
      <c r="L1525" s="93">
        <f t="shared" si="408"/>
        <v>95813.15</v>
      </c>
      <c r="M1525" s="93">
        <f t="shared" si="409"/>
        <v>383252.6</v>
      </c>
      <c r="N1525" s="93">
        <f t="shared" si="410"/>
        <v>95813.15</v>
      </c>
      <c r="O1525" s="93">
        <f t="shared" si="411"/>
        <v>479065.75</v>
      </c>
      <c r="P1525" s="23" t="str">
        <f t="shared" si="412"/>
        <v>Прочее</v>
      </c>
      <c r="Q1525" s="23">
        <f t="shared" si="413"/>
        <v>0.57999999999999996</v>
      </c>
      <c r="R1525" s="63" t="s">
        <v>107</v>
      </c>
      <c r="S1525" s="23">
        <f t="shared" si="414"/>
        <v>26.75</v>
      </c>
    </row>
    <row r="1526" spans="2:19" ht="18.75" x14ac:dyDescent="0.3">
      <c r="B1526" s="85">
        <v>150002</v>
      </c>
      <c r="C1526" s="23" t="str">
        <f t="shared" si="403"/>
        <v>ГБУЗ "РДКБ"</v>
      </c>
      <c r="D1526" s="23" t="str">
        <f t="shared" si="404"/>
        <v>КС</v>
      </c>
      <c r="E1526" s="55">
        <v>20171302</v>
      </c>
      <c r="F1526" s="23" t="str">
        <f t="shared" si="405"/>
        <v>Лечение с применением генно-инженерных биологических препаратов в случае отсутствия эффективности базисной терапии</v>
      </c>
      <c r="G1526" s="45">
        <v>20</v>
      </c>
      <c r="H1526" s="45">
        <v>3</v>
      </c>
      <c r="I1526" s="25">
        <f t="shared" si="389"/>
        <v>23</v>
      </c>
      <c r="J1526" s="23">
        <f t="shared" si="406"/>
        <v>5.35</v>
      </c>
      <c r="K1526" s="149">
        <f t="shared" si="407"/>
        <v>1</v>
      </c>
      <c r="L1526" s="93">
        <f t="shared" si="408"/>
        <v>95813.15</v>
      </c>
      <c r="M1526" s="93">
        <f t="shared" si="409"/>
        <v>1916263</v>
      </c>
      <c r="N1526" s="93">
        <f t="shared" si="410"/>
        <v>287439.44999999995</v>
      </c>
      <c r="O1526" s="93">
        <f t="shared" si="411"/>
        <v>2203702.4500000002</v>
      </c>
      <c r="P1526" s="23" t="str">
        <f t="shared" si="412"/>
        <v>Прочее</v>
      </c>
      <c r="Q1526" s="23">
        <f t="shared" si="413"/>
        <v>0.57999999999999996</v>
      </c>
      <c r="R1526" s="63" t="s">
        <v>289</v>
      </c>
      <c r="S1526" s="23">
        <f t="shared" si="414"/>
        <v>123.05</v>
      </c>
    </row>
    <row r="1527" spans="2:19" x14ac:dyDescent="0.25">
      <c r="B1527" s="85">
        <v>150072</v>
      </c>
      <c r="C1527" s="23" t="str">
        <f t="shared" si="403"/>
        <v>ФГБУ "СКММ центр МЗ РФ" (Беслан)</v>
      </c>
      <c r="D1527" s="23" t="str">
        <f t="shared" si="404"/>
        <v>КС</v>
      </c>
      <c r="E1527" s="59">
        <v>20171302</v>
      </c>
      <c r="F1527" s="23" t="str">
        <f t="shared" si="405"/>
        <v>Лечение с применением генно-инженерных биологических препаратов в случае отсутствия эффективности базисной терапии</v>
      </c>
      <c r="G1527" s="49">
        <v>120</v>
      </c>
      <c r="H1527" s="49">
        <v>30</v>
      </c>
      <c r="I1527" s="25">
        <f t="shared" si="389"/>
        <v>150</v>
      </c>
      <c r="J1527" s="23">
        <f t="shared" si="406"/>
        <v>5.35</v>
      </c>
      <c r="K1527" s="149">
        <f t="shared" si="407"/>
        <v>1</v>
      </c>
      <c r="L1527" s="93">
        <f t="shared" si="408"/>
        <v>95813.15</v>
      </c>
      <c r="M1527" s="93">
        <f t="shared" si="409"/>
        <v>11497578</v>
      </c>
      <c r="N1527" s="93">
        <f t="shared" si="410"/>
        <v>2874394.5</v>
      </c>
      <c r="O1527" s="93">
        <f t="shared" si="411"/>
        <v>14371972.5</v>
      </c>
      <c r="P1527" s="23" t="str">
        <f t="shared" si="412"/>
        <v>Прочее</v>
      </c>
      <c r="Q1527" s="23">
        <f t="shared" si="413"/>
        <v>0.57999999999999996</v>
      </c>
      <c r="R1527" s="89" t="s">
        <v>282</v>
      </c>
      <c r="S1527" s="23">
        <f t="shared" si="414"/>
        <v>802.5</v>
      </c>
    </row>
    <row r="1528" spans="2:19" x14ac:dyDescent="0.25">
      <c r="B1528" s="85">
        <v>150003</v>
      </c>
      <c r="C1528" s="23" t="str">
        <f t="shared" si="403"/>
        <v>ГБУЗ "КБСП"</v>
      </c>
      <c r="D1528" s="23" t="str">
        <f t="shared" si="404"/>
        <v>КС</v>
      </c>
      <c r="E1528" s="87">
        <v>20171303</v>
      </c>
      <c r="F1528" s="23" t="str">
        <f t="shared" si="405"/>
        <v>Факторы, влияющие на состояние здоровья населения и обращения в учреждения здравоохранения</v>
      </c>
      <c r="G1528" s="19">
        <v>7</v>
      </c>
      <c r="H1528" s="19">
        <v>3</v>
      </c>
      <c r="I1528" s="25">
        <f t="shared" si="389"/>
        <v>10</v>
      </c>
      <c r="J1528" s="23">
        <f t="shared" si="406"/>
        <v>0.32</v>
      </c>
      <c r="K1528" s="149">
        <f t="shared" si="407"/>
        <v>1.4</v>
      </c>
      <c r="L1528" s="93">
        <f t="shared" si="408"/>
        <v>8023.2319999999991</v>
      </c>
      <c r="M1528" s="93">
        <f t="shared" si="409"/>
        <v>56162.623999999996</v>
      </c>
      <c r="N1528" s="93">
        <f t="shared" si="410"/>
        <v>24069.695999999996</v>
      </c>
      <c r="O1528" s="93">
        <f t="shared" si="411"/>
        <v>80232.319999999992</v>
      </c>
      <c r="P1528" s="23" t="str">
        <f t="shared" si="412"/>
        <v>Прочее</v>
      </c>
      <c r="Q1528" s="23">
        <f t="shared" si="413"/>
        <v>0.57999999999999996</v>
      </c>
      <c r="R1528" s="63" t="s">
        <v>497</v>
      </c>
      <c r="S1528" s="23">
        <f t="shared" si="414"/>
        <v>3.2</v>
      </c>
    </row>
    <row r="1529" spans="2:19" ht="18.75" x14ac:dyDescent="0.3">
      <c r="B1529" s="85">
        <v>150002</v>
      </c>
      <c r="C1529" s="23" t="str">
        <f t="shared" si="403"/>
        <v>ГБУЗ "РДКБ"</v>
      </c>
      <c r="D1529" s="23" t="str">
        <f t="shared" si="404"/>
        <v>КС</v>
      </c>
      <c r="E1529" s="55">
        <v>20171304</v>
      </c>
      <c r="F1529" s="23" t="str">
        <f t="shared" si="405"/>
        <v>Госпитализация в диагностических целях с постановкой диагноза туберкулеза, ВИЧ-инфекции, психического заболевания</v>
      </c>
      <c r="G1529" s="45">
        <v>15</v>
      </c>
      <c r="H1529" s="45">
        <v>9</v>
      </c>
      <c r="I1529" s="25">
        <f t="shared" si="389"/>
        <v>24</v>
      </c>
      <c r="J1529" s="23">
        <f t="shared" si="406"/>
        <v>0.46</v>
      </c>
      <c r="K1529" s="149">
        <f t="shared" si="407"/>
        <v>1</v>
      </c>
      <c r="L1529" s="93">
        <f t="shared" si="408"/>
        <v>8238.1400000000012</v>
      </c>
      <c r="M1529" s="93">
        <f t="shared" si="409"/>
        <v>123572.10000000002</v>
      </c>
      <c r="N1529" s="93">
        <f t="shared" si="410"/>
        <v>74143.260000000009</v>
      </c>
      <c r="O1529" s="93">
        <f t="shared" si="411"/>
        <v>197715.36000000004</v>
      </c>
      <c r="P1529" s="23" t="str">
        <f t="shared" si="412"/>
        <v>Прочее</v>
      </c>
      <c r="Q1529" s="23">
        <f t="shared" si="413"/>
        <v>0.57999999999999996</v>
      </c>
      <c r="R1529" s="63" t="s">
        <v>178</v>
      </c>
      <c r="S1529" s="23">
        <f t="shared" si="414"/>
        <v>11.040000000000001</v>
      </c>
    </row>
    <row r="1530" spans="2:19" ht="18.75" x14ac:dyDescent="0.3">
      <c r="B1530" s="85">
        <v>150002</v>
      </c>
      <c r="C1530" s="23" t="str">
        <f t="shared" si="403"/>
        <v>ГБУЗ "РДКБ"</v>
      </c>
      <c r="D1530" s="23" t="str">
        <f t="shared" si="404"/>
        <v>КС</v>
      </c>
      <c r="E1530" s="55">
        <v>20171304</v>
      </c>
      <c r="F1530" s="23" t="str">
        <f t="shared" si="405"/>
        <v>Госпитализация в диагностических целях с постановкой диагноза туберкулеза, ВИЧ-инфекции, психического заболевания</v>
      </c>
      <c r="G1530" s="45">
        <v>3</v>
      </c>
      <c r="H1530" s="45">
        <v>2</v>
      </c>
      <c r="I1530" s="25">
        <f t="shared" si="389"/>
        <v>5</v>
      </c>
      <c r="J1530" s="23">
        <f t="shared" si="406"/>
        <v>0.46</v>
      </c>
      <c r="K1530" s="149">
        <f t="shared" si="407"/>
        <v>1</v>
      </c>
      <c r="L1530" s="93">
        <f t="shared" si="408"/>
        <v>8238.1400000000012</v>
      </c>
      <c r="M1530" s="93">
        <f t="shared" si="409"/>
        <v>24714.420000000006</v>
      </c>
      <c r="N1530" s="93">
        <f t="shared" si="410"/>
        <v>16476.280000000002</v>
      </c>
      <c r="O1530" s="93">
        <f t="shared" si="411"/>
        <v>41190.700000000012</v>
      </c>
      <c r="P1530" s="23" t="str">
        <f t="shared" si="412"/>
        <v>Прочее</v>
      </c>
      <c r="Q1530" s="23">
        <f t="shared" si="413"/>
        <v>0.57999999999999996</v>
      </c>
      <c r="R1530" s="63" t="s">
        <v>209</v>
      </c>
      <c r="S1530" s="23">
        <f t="shared" si="414"/>
        <v>2.3000000000000003</v>
      </c>
    </row>
    <row r="1531" spans="2:19" x14ac:dyDescent="0.25">
      <c r="B1531" s="85">
        <v>150071</v>
      </c>
      <c r="C1531" s="23" t="str">
        <f t="shared" si="403"/>
        <v>НК санаторий-профилакторий "Сосновая роща"</v>
      </c>
      <c r="D1531" s="23" t="str">
        <f t="shared" si="404"/>
        <v>КС</v>
      </c>
      <c r="E1531" s="56">
        <v>20171307</v>
      </c>
      <c r="F1531" s="23" t="str">
        <f t="shared" si="405"/>
        <v>Медицинская нейрореабилитация</v>
      </c>
      <c r="G1531" s="17">
        <v>80</v>
      </c>
      <c r="H1531" s="17">
        <v>20</v>
      </c>
      <c r="I1531" s="25">
        <f t="shared" si="389"/>
        <v>100</v>
      </c>
      <c r="J1531" s="23">
        <f t="shared" si="406"/>
        <v>3</v>
      </c>
      <c r="K1531" s="149">
        <f t="shared" si="407"/>
        <v>0.8</v>
      </c>
      <c r="L1531" s="93">
        <f t="shared" si="408"/>
        <v>42981.600000000006</v>
      </c>
      <c r="M1531" s="93">
        <f t="shared" si="409"/>
        <v>3438528.0000000005</v>
      </c>
      <c r="N1531" s="93">
        <f t="shared" si="410"/>
        <v>859632.00000000012</v>
      </c>
      <c r="O1531" s="93">
        <f t="shared" si="411"/>
        <v>4298160.0000000009</v>
      </c>
      <c r="P1531" s="23" t="str">
        <f t="shared" si="412"/>
        <v>Медицинская реабилитация</v>
      </c>
      <c r="Q1531" s="23">
        <f t="shared" si="413"/>
        <v>0.75</v>
      </c>
      <c r="R1531" s="113" t="s">
        <v>80</v>
      </c>
      <c r="S1531" s="23">
        <f t="shared" si="414"/>
        <v>300</v>
      </c>
    </row>
    <row r="1532" spans="2:19" ht="18.75" x14ac:dyDescent="0.3">
      <c r="B1532" s="85">
        <v>150002</v>
      </c>
      <c r="C1532" s="23" t="str">
        <f t="shared" si="403"/>
        <v>ГБУЗ "РДКБ"</v>
      </c>
      <c r="D1532" s="23" t="str">
        <f t="shared" si="404"/>
        <v>КС</v>
      </c>
      <c r="E1532" s="55">
        <v>20171307</v>
      </c>
      <c r="F1532" s="23" t="str">
        <f t="shared" si="405"/>
        <v>Медицинская нейрореабилитация</v>
      </c>
      <c r="G1532" s="45">
        <v>4</v>
      </c>
      <c r="H1532" s="45">
        <v>1</v>
      </c>
      <c r="I1532" s="25">
        <f t="shared" si="389"/>
        <v>5</v>
      </c>
      <c r="J1532" s="23">
        <f t="shared" si="406"/>
        <v>3</v>
      </c>
      <c r="K1532" s="149">
        <f t="shared" si="407"/>
        <v>1</v>
      </c>
      <c r="L1532" s="93">
        <f t="shared" si="408"/>
        <v>53727</v>
      </c>
      <c r="M1532" s="93">
        <f t="shared" si="409"/>
        <v>214908</v>
      </c>
      <c r="N1532" s="93">
        <f t="shared" si="410"/>
        <v>53727</v>
      </c>
      <c r="O1532" s="93">
        <f t="shared" si="411"/>
        <v>268635</v>
      </c>
      <c r="P1532" s="23" t="str">
        <f t="shared" si="412"/>
        <v>Медицинская реабилитация</v>
      </c>
      <c r="Q1532" s="23">
        <f t="shared" si="413"/>
        <v>0.75</v>
      </c>
      <c r="R1532" s="63" t="s">
        <v>80</v>
      </c>
      <c r="S1532" s="23">
        <f t="shared" si="414"/>
        <v>15</v>
      </c>
    </row>
    <row r="1533" spans="2:19" x14ac:dyDescent="0.25">
      <c r="B1533" s="85">
        <v>150072</v>
      </c>
      <c r="C1533" s="23" t="str">
        <f t="shared" si="403"/>
        <v>ФГБУ "СКММ центр МЗ РФ" (Беслан)</v>
      </c>
      <c r="D1533" s="23" t="str">
        <f t="shared" si="404"/>
        <v>КС</v>
      </c>
      <c r="E1533" s="59">
        <v>20171307</v>
      </c>
      <c r="F1533" s="23" t="str">
        <f t="shared" si="405"/>
        <v>Медицинская нейрореабилитация</v>
      </c>
      <c r="G1533" s="49">
        <v>100</v>
      </c>
      <c r="H1533" s="49">
        <v>45</v>
      </c>
      <c r="I1533" s="25">
        <f t="shared" ref="I1533:I1591" si="415">G1533+H1533</f>
        <v>145</v>
      </c>
      <c r="J1533" s="23">
        <f t="shared" si="406"/>
        <v>3</v>
      </c>
      <c r="K1533" s="149">
        <f t="shared" si="407"/>
        <v>1.4</v>
      </c>
      <c r="L1533" s="93">
        <f t="shared" si="408"/>
        <v>75217.799999999988</v>
      </c>
      <c r="M1533" s="93">
        <f t="shared" si="409"/>
        <v>7521779.9999999991</v>
      </c>
      <c r="N1533" s="93">
        <f t="shared" si="410"/>
        <v>3384800.9999999995</v>
      </c>
      <c r="O1533" s="93">
        <f t="shared" si="411"/>
        <v>10906580.999999998</v>
      </c>
      <c r="P1533" s="23" t="str">
        <f t="shared" si="412"/>
        <v>Медицинская реабилитация</v>
      </c>
      <c r="Q1533" s="23">
        <f t="shared" si="413"/>
        <v>0.75</v>
      </c>
      <c r="R1533" s="89" t="s">
        <v>80</v>
      </c>
      <c r="S1533" s="23">
        <f t="shared" si="414"/>
        <v>435</v>
      </c>
    </row>
    <row r="1534" spans="2:19" x14ac:dyDescent="0.25">
      <c r="B1534" s="14">
        <v>150005</v>
      </c>
      <c r="C1534" s="23" t="str">
        <f t="shared" si="403"/>
        <v>ГБУЗ "РЦВМР"</v>
      </c>
      <c r="D1534" s="23" t="str">
        <f t="shared" si="404"/>
        <v>КС</v>
      </c>
      <c r="E1534" s="88">
        <v>20171307</v>
      </c>
      <c r="F1534" s="23" t="str">
        <f t="shared" si="405"/>
        <v>Медицинская нейрореабилитация</v>
      </c>
      <c r="G1534" s="47">
        <v>80</v>
      </c>
      <c r="H1534" s="47">
        <v>20</v>
      </c>
      <c r="I1534" s="25">
        <f t="shared" si="415"/>
        <v>100</v>
      </c>
      <c r="J1534" s="23">
        <f t="shared" si="406"/>
        <v>3</v>
      </c>
      <c r="K1534" s="149">
        <f t="shared" si="407"/>
        <v>0.88</v>
      </c>
      <c r="L1534" s="93">
        <f t="shared" si="408"/>
        <v>47279.76</v>
      </c>
      <c r="M1534" s="93">
        <f t="shared" si="409"/>
        <v>3782380.8000000003</v>
      </c>
      <c r="N1534" s="93">
        <f t="shared" si="410"/>
        <v>945595.20000000007</v>
      </c>
      <c r="O1534" s="93">
        <f t="shared" si="411"/>
        <v>4727976</v>
      </c>
      <c r="P1534" s="23" t="str">
        <f t="shared" si="412"/>
        <v>Медицинская реабилитация</v>
      </c>
      <c r="Q1534" s="23">
        <f t="shared" si="413"/>
        <v>0.75</v>
      </c>
      <c r="R1534" s="44" t="s">
        <v>80</v>
      </c>
      <c r="S1534" s="23">
        <f t="shared" si="414"/>
        <v>300</v>
      </c>
    </row>
    <row r="1535" spans="2:19" x14ac:dyDescent="0.25">
      <c r="B1535" s="85">
        <v>150080</v>
      </c>
      <c r="C1535" s="23" t="str">
        <f t="shared" si="403"/>
        <v>Санаторий ОСЕТИЯ Филиал  ООО СКО " Курорты Осетии"</v>
      </c>
      <c r="D1535" s="23" t="str">
        <f t="shared" si="404"/>
        <v>КС</v>
      </c>
      <c r="E1535" s="56">
        <v>20171308</v>
      </c>
      <c r="F1535" s="23" t="str">
        <f t="shared" si="405"/>
        <v>Медицинская кардиореабилитация</v>
      </c>
      <c r="G1535" s="17">
        <v>160</v>
      </c>
      <c r="H1535" s="17">
        <v>40</v>
      </c>
      <c r="I1535" s="25">
        <f t="shared" si="415"/>
        <v>200</v>
      </c>
      <c r="J1535" s="23">
        <f t="shared" si="406"/>
        <v>1.5</v>
      </c>
      <c r="K1535" s="149">
        <f t="shared" si="407"/>
        <v>0.8</v>
      </c>
      <c r="L1535" s="93">
        <f t="shared" si="408"/>
        <v>21490.800000000003</v>
      </c>
      <c r="M1535" s="93">
        <f t="shared" si="409"/>
        <v>3438528.0000000005</v>
      </c>
      <c r="N1535" s="93">
        <f t="shared" si="410"/>
        <v>859632.00000000012</v>
      </c>
      <c r="O1535" s="93">
        <f t="shared" si="411"/>
        <v>4298160.0000000009</v>
      </c>
      <c r="P1535" s="23" t="str">
        <f t="shared" si="412"/>
        <v>Медицинская реабилитация</v>
      </c>
      <c r="Q1535" s="23">
        <f t="shared" si="413"/>
        <v>0.75</v>
      </c>
      <c r="R1535" s="113" t="s">
        <v>80</v>
      </c>
      <c r="S1535" s="23">
        <f t="shared" si="414"/>
        <v>300</v>
      </c>
    </row>
    <row r="1536" spans="2:19" x14ac:dyDescent="0.25">
      <c r="B1536" s="85">
        <v>150071</v>
      </c>
      <c r="C1536" s="23" t="str">
        <f t="shared" si="403"/>
        <v>НК санаторий-профилакторий "Сосновая роща"</v>
      </c>
      <c r="D1536" s="23" t="str">
        <f t="shared" si="404"/>
        <v>КС</v>
      </c>
      <c r="E1536" s="56">
        <v>20171308</v>
      </c>
      <c r="F1536" s="23" t="str">
        <f t="shared" si="405"/>
        <v>Медицинская кардиореабилитация</v>
      </c>
      <c r="G1536" s="17">
        <v>80</v>
      </c>
      <c r="H1536" s="17">
        <v>20</v>
      </c>
      <c r="I1536" s="25">
        <f t="shared" si="415"/>
        <v>100</v>
      </c>
      <c r="J1536" s="23">
        <f t="shared" si="406"/>
        <v>1.5</v>
      </c>
      <c r="K1536" s="149">
        <f t="shared" si="407"/>
        <v>0.8</v>
      </c>
      <c r="L1536" s="93">
        <f t="shared" si="408"/>
        <v>21490.800000000003</v>
      </c>
      <c r="M1536" s="93">
        <f t="shared" si="409"/>
        <v>1719264.0000000002</v>
      </c>
      <c r="N1536" s="93">
        <f t="shared" si="410"/>
        <v>429816.00000000006</v>
      </c>
      <c r="O1536" s="93">
        <f t="shared" si="411"/>
        <v>2149080.0000000005</v>
      </c>
      <c r="P1536" s="23" t="str">
        <f t="shared" si="412"/>
        <v>Медицинская реабилитация</v>
      </c>
      <c r="Q1536" s="23">
        <f t="shared" si="413"/>
        <v>0.75</v>
      </c>
      <c r="R1536" s="113" t="s">
        <v>80</v>
      </c>
      <c r="S1536" s="23">
        <f t="shared" si="414"/>
        <v>150</v>
      </c>
    </row>
    <row r="1537" spans="2:19" x14ac:dyDescent="0.25">
      <c r="B1537" s="85">
        <v>150072</v>
      </c>
      <c r="C1537" s="23" t="str">
        <f t="shared" si="403"/>
        <v>ФГБУ "СКММ центр МЗ РФ" (Беслан)</v>
      </c>
      <c r="D1537" s="23" t="str">
        <f t="shared" si="404"/>
        <v>КС</v>
      </c>
      <c r="E1537" s="59">
        <v>20171308</v>
      </c>
      <c r="F1537" s="23" t="str">
        <f t="shared" si="405"/>
        <v>Медицинская кардиореабилитация</v>
      </c>
      <c r="G1537" s="49">
        <v>150</v>
      </c>
      <c r="H1537" s="49">
        <v>70</v>
      </c>
      <c r="I1537" s="25">
        <f t="shared" si="415"/>
        <v>220</v>
      </c>
      <c r="J1537" s="23">
        <f t="shared" si="406"/>
        <v>1.5</v>
      </c>
      <c r="K1537" s="149">
        <f t="shared" si="407"/>
        <v>1.4</v>
      </c>
      <c r="L1537" s="93">
        <f t="shared" si="408"/>
        <v>37608.899999999994</v>
      </c>
      <c r="M1537" s="93">
        <f t="shared" si="409"/>
        <v>5641334.9999999991</v>
      </c>
      <c r="N1537" s="93">
        <f t="shared" si="410"/>
        <v>2632622.9999999995</v>
      </c>
      <c r="O1537" s="93">
        <f t="shared" si="411"/>
        <v>8273957.9999999981</v>
      </c>
      <c r="P1537" s="23" t="str">
        <f t="shared" si="412"/>
        <v>Медицинская реабилитация</v>
      </c>
      <c r="Q1537" s="23">
        <f t="shared" si="413"/>
        <v>0.75</v>
      </c>
      <c r="R1537" s="89" t="s">
        <v>80</v>
      </c>
      <c r="S1537" s="23">
        <f t="shared" si="414"/>
        <v>330</v>
      </c>
    </row>
    <row r="1538" spans="2:19" x14ac:dyDescent="0.25">
      <c r="B1538" s="85">
        <v>150077</v>
      </c>
      <c r="C1538" s="23" t="str">
        <f t="shared" si="403"/>
        <v>Санаторий ТАМИСК Филиал ООО СКО "Курорты Осетии"</v>
      </c>
      <c r="D1538" s="23" t="str">
        <f t="shared" si="404"/>
        <v>КС</v>
      </c>
      <c r="E1538" s="56">
        <v>20171309</v>
      </c>
      <c r="F1538" s="23" t="str">
        <f t="shared" si="405"/>
        <v>Медицинская реабилитация после перенесенных травм и операций на опорно-двигательной системе</v>
      </c>
      <c r="G1538" s="17">
        <v>180</v>
      </c>
      <c r="H1538" s="17">
        <v>20</v>
      </c>
      <c r="I1538" s="25">
        <f t="shared" si="415"/>
        <v>200</v>
      </c>
      <c r="J1538" s="23">
        <f t="shared" si="406"/>
        <v>2.25</v>
      </c>
      <c r="K1538" s="149">
        <f t="shared" si="407"/>
        <v>0.8</v>
      </c>
      <c r="L1538" s="93">
        <f t="shared" si="408"/>
        <v>32236.2</v>
      </c>
      <c r="M1538" s="93">
        <f t="shared" si="409"/>
        <v>5802516</v>
      </c>
      <c r="N1538" s="93">
        <f t="shared" si="410"/>
        <v>644724</v>
      </c>
      <c r="O1538" s="93">
        <f t="shared" si="411"/>
        <v>6447240</v>
      </c>
      <c r="P1538" s="23" t="str">
        <f t="shared" si="412"/>
        <v>Медицинская реабилитация</v>
      </c>
      <c r="Q1538" s="23">
        <f t="shared" si="413"/>
        <v>0.75</v>
      </c>
      <c r="R1538" s="113" t="s">
        <v>80</v>
      </c>
      <c r="S1538" s="23">
        <f t="shared" si="414"/>
        <v>450</v>
      </c>
    </row>
    <row r="1539" spans="2:19" ht="18.75" x14ac:dyDescent="0.3">
      <c r="B1539" s="85">
        <v>150002</v>
      </c>
      <c r="C1539" s="23" t="str">
        <f t="shared" si="403"/>
        <v>ГБУЗ "РДКБ"</v>
      </c>
      <c r="D1539" s="23" t="str">
        <f t="shared" si="404"/>
        <v>КС</v>
      </c>
      <c r="E1539" s="55">
        <v>20171309</v>
      </c>
      <c r="F1539" s="23" t="str">
        <f t="shared" si="405"/>
        <v>Медицинская реабилитация после перенесенных травм и операций на опорно-двигательной системе</v>
      </c>
      <c r="G1539" s="45">
        <v>35</v>
      </c>
      <c r="H1539" s="45">
        <v>5</v>
      </c>
      <c r="I1539" s="25">
        <f t="shared" si="415"/>
        <v>40</v>
      </c>
      <c r="J1539" s="23">
        <f t="shared" si="406"/>
        <v>2.25</v>
      </c>
      <c r="K1539" s="149">
        <f t="shared" si="407"/>
        <v>1</v>
      </c>
      <c r="L1539" s="93">
        <f t="shared" si="408"/>
        <v>40295.25</v>
      </c>
      <c r="M1539" s="93">
        <f t="shared" si="409"/>
        <v>1410333.75</v>
      </c>
      <c r="N1539" s="93">
        <f t="shared" si="410"/>
        <v>201476.25</v>
      </c>
      <c r="O1539" s="93">
        <f t="shared" si="411"/>
        <v>1611810</v>
      </c>
      <c r="P1539" s="23" t="str">
        <f t="shared" si="412"/>
        <v>Медицинская реабилитация</v>
      </c>
      <c r="Q1539" s="23">
        <f t="shared" si="413"/>
        <v>0.75</v>
      </c>
      <c r="R1539" s="63" t="s">
        <v>80</v>
      </c>
      <c r="S1539" s="23">
        <f t="shared" si="414"/>
        <v>90</v>
      </c>
    </row>
    <row r="1540" spans="2:19" x14ac:dyDescent="0.25">
      <c r="B1540" s="85">
        <v>150072</v>
      </c>
      <c r="C1540" s="23" t="str">
        <f t="shared" si="403"/>
        <v>ФГБУ "СКММ центр МЗ РФ" (Беслан)</v>
      </c>
      <c r="D1540" s="23" t="str">
        <f t="shared" si="404"/>
        <v>КС</v>
      </c>
      <c r="E1540" s="59">
        <v>20171309</v>
      </c>
      <c r="F1540" s="23" t="str">
        <f t="shared" si="405"/>
        <v>Медицинская реабилитация после перенесенных травм и операций на опорно-двигательной системе</v>
      </c>
      <c r="G1540" s="49">
        <v>130</v>
      </c>
      <c r="H1540" s="49">
        <v>65</v>
      </c>
      <c r="I1540" s="25">
        <f t="shared" si="415"/>
        <v>195</v>
      </c>
      <c r="J1540" s="23">
        <f t="shared" si="406"/>
        <v>2.25</v>
      </c>
      <c r="K1540" s="149">
        <f t="shared" si="407"/>
        <v>1.4</v>
      </c>
      <c r="L1540" s="93">
        <f t="shared" si="408"/>
        <v>56413.35</v>
      </c>
      <c r="M1540" s="93">
        <f t="shared" si="409"/>
        <v>7333735.5</v>
      </c>
      <c r="N1540" s="93">
        <f t="shared" si="410"/>
        <v>3666867.75</v>
      </c>
      <c r="O1540" s="93">
        <f t="shared" si="411"/>
        <v>11000603.25</v>
      </c>
      <c r="P1540" s="23" t="str">
        <f t="shared" si="412"/>
        <v>Медицинская реабилитация</v>
      </c>
      <c r="Q1540" s="23">
        <f t="shared" si="413"/>
        <v>0.75</v>
      </c>
      <c r="R1540" s="89" t="s">
        <v>80</v>
      </c>
      <c r="S1540" s="23">
        <f t="shared" si="414"/>
        <v>438.75</v>
      </c>
    </row>
    <row r="1541" spans="2:19" x14ac:dyDescent="0.25">
      <c r="B1541" s="14">
        <v>150005</v>
      </c>
      <c r="C1541" s="23" t="str">
        <f t="shared" si="403"/>
        <v>ГБУЗ "РЦВМР"</v>
      </c>
      <c r="D1541" s="23" t="str">
        <f t="shared" si="404"/>
        <v>КС</v>
      </c>
      <c r="E1541" s="88">
        <v>20171309</v>
      </c>
      <c r="F1541" s="23" t="str">
        <f t="shared" si="405"/>
        <v>Медицинская реабилитация после перенесенных травм и операций на опорно-двигательной системе</v>
      </c>
      <c r="G1541" s="47">
        <v>300</v>
      </c>
      <c r="H1541" s="47">
        <v>50</v>
      </c>
      <c r="I1541" s="25">
        <f t="shared" si="415"/>
        <v>350</v>
      </c>
      <c r="J1541" s="23">
        <f t="shared" si="406"/>
        <v>2.25</v>
      </c>
      <c r="K1541" s="149">
        <f t="shared" si="407"/>
        <v>0.88</v>
      </c>
      <c r="L1541" s="93">
        <f t="shared" si="408"/>
        <v>35459.82</v>
      </c>
      <c r="M1541" s="93">
        <f t="shared" si="409"/>
        <v>10637946</v>
      </c>
      <c r="N1541" s="93">
        <f t="shared" si="410"/>
        <v>1772991</v>
      </c>
      <c r="O1541" s="93">
        <f t="shared" si="411"/>
        <v>12410937</v>
      </c>
      <c r="P1541" s="23" t="str">
        <f t="shared" si="412"/>
        <v>Медицинская реабилитация</v>
      </c>
      <c r="Q1541" s="23">
        <f t="shared" si="413"/>
        <v>0.75</v>
      </c>
      <c r="R1541" s="44" t="s">
        <v>80</v>
      </c>
      <c r="S1541" s="23">
        <f t="shared" si="414"/>
        <v>787.5</v>
      </c>
    </row>
    <row r="1542" spans="2:19" ht="18.75" x14ac:dyDescent="0.3">
      <c r="B1542" s="85">
        <v>150002</v>
      </c>
      <c r="C1542" s="23" t="str">
        <f t="shared" si="403"/>
        <v>ГБУЗ "РДКБ"</v>
      </c>
      <c r="D1542" s="23" t="str">
        <f t="shared" si="404"/>
        <v>КС</v>
      </c>
      <c r="E1542" s="55">
        <v>20171310</v>
      </c>
      <c r="F1542" s="23" t="str">
        <f t="shared" si="405"/>
        <v>Медицинская реабилитация детей, перенесших заболевания перинатального периода</v>
      </c>
      <c r="G1542" s="45">
        <v>15</v>
      </c>
      <c r="H1542" s="45">
        <v>5</v>
      </c>
      <c r="I1542" s="25">
        <f t="shared" si="415"/>
        <v>20</v>
      </c>
      <c r="J1542" s="23">
        <f t="shared" si="406"/>
        <v>1.5</v>
      </c>
      <c r="K1542" s="149">
        <f t="shared" si="407"/>
        <v>1</v>
      </c>
      <c r="L1542" s="93">
        <f t="shared" si="408"/>
        <v>26863.5</v>
      </c>
      <c r="M1542" s="93">
        <f t="shared" si="409"/>
        <v>402952.5</v>
      </c>
      <c r="N1542" s="93">
        <f t="shared" si="410"/>
        <v>134317.5</v>
      </c>
      <c r="O1542" s="93">
        <f t="shared" si="411"/>
        <v>537270</v>
      </c>
      <c r="P1542" s="23" t="str">
        <f t="shared" si="412"/>
        <v>Медицинская реабилитация</v>
      </c>
      <c r="Q1542" s="23">
        <f t="shared" si="413"/>
        <v>0.75</v>
      </c>
      <c r="R1542" s="63" t="s">
        <v>80</v>
      </c>
      <c r="S1542" s="23">
        <f t="shared" si="414"/>
        <v>30</v>
      </c>
    </row>
    <row r="1543" spans="2:19" ht="18.75" x14ac:dyDescent="0.3">
      <c r="B1543" s="85">
        <v>150002</v>
      </c>
      <c r="C1543" s="23" t="str">
        <f t="shared" si="403"/>
        <v>ГБУЗ "РДКБ"</v>
      </c>
      <c r="D1543" s="23" t="str">
        <f t="shared" si="404"/>
        <v>КС</v>
      </c>
      <c r="E1543" s="55">
        <v>20171311</v>
      </c>
      <c r="F1543" s="23" t="str">
        <f t="shared" si="405"/>
        <v>Медицинская реабилитация при других соматических заболеваниях</v>
      </c>
      <c r="G1543" s="45">
        <v>133</v>
      </c>
      <c r="H1543" s="45">
        <v>25</v>
      </c>
      <c r="I1543" s="25">
        <f t="shared" si="415"/>
        <v>158</v>
      </c>
      <c r="J1543" s="23">
        <f t="shared" si="406"/>
        <v>0.7</v>
      </c>
      <c r="K1543" s="149">
        <f t="shared" si="407"/>
        <v>1</v>
      </c>
      <c r="L1543" s="93">
        <f t="shared" si="408"/>
        <v>12536.3</v>
      </c>
      <c r="M1543" s="93">
        <f t="shared" si="409"/>
        <v>1667327.9</v>
      </c>
      <c r="N1543" s="93">
        <f t="shared" si="410"/>
        <v>313407.5</v>
      </c>
      <c r="O1543" s="93">
        <f t="shared" si="411"/>
        <v>1980735.4</v>
      </c>
      <c r="P1543" s="23" t="str">
        <f t="shared" si="412"/>
        <v>Медицинская реабилитация</v>
      </c>
      <c r="Q1543" s="23">
        <f t="shared" si="413"/>
        <v>0.75</v>
      </c>
      <c r="R1543" s="63" t="s">
        <v>80</v>
      </c>
      <c r="S1543" s="23">
        <f t="shared" si="414"/>
        <v>110.6</v>
      </c>
    </row>
    <row r="1544" spans="2:19" x14ac:dyDescent="0.25">
      <c r="B1544" s="85">
        <v>150072</v>
      </c>
      <c r="C1544" s="23" t="str">
        <f t="shared" si="403"/>
        <v>ФГБУ "СКММ центр МЗ РФ" (Беслан)</v>
      </c>
      <c r="D1544" s="23" t="str">
        <f t="shared" si="404"/>
        <v>КС</v>
      </c>
      <c r="E1544" s="59">
        <v>20171311</v>
      </c>
      <c r="F1544" s="23" t="str">
        <f t="shared" si="405"/>
        <v>Медицинская реабилитация при других соматических заболеваниях</v>
      </c>
      <c r="G1544" s="49">
        <v>120</v>
      </c>
      <c r="H1544" s="49">
        <v>55</v>
      </c>
      <c r="I1544" s="25">
        <f t="shared" si="415"/>
        <v>175</v>
      </c>
      <c r="J1544" s="23">
        <f t="shared" si="406"/>
        <v>0.7</v>
      </c>
      <c r="K1544" s="149">
        <f t="shared" si="407"/>
        <v>1.4</v>
      </c>
      <c r="L1544" s="93">
        <f t="shared" si="408"/>
        <v>17550.819999999996</v>
      </c>
      <c r="M1544" s="93">
        <f t="shared" si="409"/>
        <v>2106098.3999999994</v>
      </c>
      <c r="N1544" s="93">
        <f t="shared" si="410"/>
        <v>965295.09999999974</v>
      </c>
      <c r="O1544" s="93">
        <f t="shared" si="411"/>
        <v>3071393.4999999991</v>
      </c>
      <c r="P1544" s="23" t="str">
        <f t="shared" si="412"/>
        <v>Медицинская реабилитация</v>
      </c>
      <c r="Q1544" s="23">
        <f t="shared" si="413"/>
        <v>0.75</v>
      </c>
      <c r="R1544" s="89" t="s">
        <v>80</v>
      </c>
      <c r="S1544" s="23">
        <f t="shared" si="414"/>
        <v>122.49999999999999</v>
      </c>
    </row>
    <row r="1545" spans="2:19" x14ac:dyDescent="0.25">
      <c r="B1545" s="14">
        <v>150005</v>
      </c>
      <c r="C1545" s="23" t="str">
        <f t="shared" si="403"/>
        <v>ГБУЗ "РЦВМР"</v>
      </c>
      <c r="D1545" s="23" t="str">
        <f t="shared" si="404"/>
        <v>КС</v>
      </c>
      <c r="E1545" s="88">
        <v>20171311</v>
      </c>
      <c r="F1545" s="23" t="str">
        <f t="shared" si="405"/>
        <v>Медицинская реабилитация при других соматических заболеваниях</v>
      </c>
      <c r="G1545" s="47">
        <v>200</v>
      </c>
      <c r="H1545" s="47">
        <v>50</v>
      </c>
      <c r="I1545" s="25">
        <f t="shared" si="415"/>
        <v>250</v>
      </c>
      <c r="J1545" s="23">
        <f t="shared" si="406"/>
        <v>0.7</v>
      </c>
      <c r="K1545" s="149">
        <f t="shared" si="407"/>
        <v>0.88</v>
      </c>
      <c r="L1545" s="93">
        <f t="shared" si="408"/>
        <v>11031.944</v>
      </c>
      <c r="M1545" s="93">
        <f t="shared" si="409"/>
        <v>2206388.7999999998</v>
      </c>
      <c r="N1545" s="93">
        <f t="shared" si="410"/>
        <v>551597.19999999995</v>
      </c>
      <c r="O1545" s="93">
        <f t="shared" si="411"/>
        <v>2757986</v>
      </c>
      <c r="P1545" s="23" t="str">
        <f t="shared" si="412"/>
        <v>Медицинская реабилитация</v>
      </c>
      <c r="Q1545" s="23">
        <f t="shared" si="413"/>
        <v>0.75</v>
      </c>
      <c r="R1545" s="44" t="s">
        <v>80</v>
      </c>
      <c r="S1545" s="23">
        <f t="shared" si="414"/>
        <v>175</v>
      </c>
    </row>
    <row r="1546" spans="2:19" x14ac:dyDescent="0.25">
      <c r="B1546" s="85">
        <v>150120</v>
      </c>
      <c r="C1546" s="23" t="str">
        <f t="shared" si="403"/>
        <v>ООО "Центр коррекции двигательных нарушений"(лечение ДЦП)</v>
      </c>
      <c r="D1546" s="23" t="str">
        <f t="shared" si="404"/>
        <v>КС</v>
      </c>
      <c r="E1546" s="56">
        <v>20171314</v>
      </c>
      <c r="F1546" s="23" t="str">
        <f t="shared" si="405"/>
        <v>Медицинская реабилитация детей с поражениями центральной нервной системы</v>
      </c>
      <c r="G1546" s="17">
        <v>40</v>
      </c>
      <c r="H1546" s="17">
        <v>10</v>
      </c>
      <c r="I1546" s="25">
        <f t="shared" si="415"/>
        <v>50</v>
      </c>
      <c r="J1546" s="23">
        <f t="shared" si="406"/>
        <v>2.75</v>
      </c>
      <c r="K1546" s="149">
        <f t="shared" si="407"/>
        <v>0.7</v>
      </c>
      <c r="L1546" s="93">
        <f t="shared" si="408"/>
        <v>34474.824999999997</v>
      </c>
      <c r="M1546" s="93">
        <f t="shared" si="409"/>
        <v>1378993</v>
      </c>
      <c r="N1546" s="93">
        <f t="shared" si="410"/>
        <v>344748.25</v>
      </c>
      <c r="O1546" s="93">
        <f t="shared" si="411"/>
        <v>1723741.25</v>
      </c>
      <c r="P1546" s="23" t="str">
        <f t="shared" si="412"/>
        <v>Медицинская реабилитация</v>
      </c>
      <c r="Q1546" s="23">
        <f t="shared" si="413"/>
        <v>0.75</v>
      </c>
      <c r="R1546" s="86" t="s">
        <v>80</v>
      </c>
      <c r="S1546" s="23">
        <f t="shared" si="414"/>
        <v>137.5</v>
      </c>
    </row>
    <row r="1547" spans="2:19" ht="18.75" x14ac:dyDescent="0.3">
      <c r="B1547" s="85">
        <v>150002</v>
      </c>
      <c r="C1547" s="23" t="str">
        <f t="shared" si="403"/>
        <v>ГБУЗ "РДКБ"</v>
      </c>
      <c r="D1547" s="23" t="str">
        <f t="shared" si="404"/>
        <v>КС</v>
      </c>
      <c r="E1547" s="55">
        <v>20171314</v>
      </c>
      <c r="F1547" s="23" t="str">
        <f t="shared" si="405"/>
        <v>Медицинская реабилитация детей с поражениями центральной нервной системы</v>
      </c>
      <c r="G1547" s="45">
        <v>30</v>
      </c>
      <c r="H1547" s="45">
        <v>5</v>
      </c>
      <c r="I1547" s="25">
        <f t="shared" si="415"/>
        <v>35</v>
      </c>
      <c r="J1547" s="23">
        <f t="shared" si="406"/>
        <v>2.75</v>
      </c>
      <c r="K1547" s="149">
        <f t="shared" si="407"/>
        <v>1</v>
      </c>
      <c r="L1547" s="93">
        <f t="shared" si="408"/>
        <v>49249.75</v>
      </c>
      <c r="M1547" s="93">
        <f t="shared" si="409"/>
        <v>1477492.5</v>
      </c>
      <c r="N1547" s="93">
        <f t="shared" si="410"/>
        <v>246248.75</v>
      </c>
      <c r="O1547" s="93">
        <f t="shared" si="411"/>
        <v>1723741.25</v>
      </c>
      <c r="P1547" s="23" t="str">
        <f t="shared" si="412"/>
        <v>Медицинская реабилитация</v>
      </c>
      <c r="Q1547" s="23">
        <f t="shared" si="413"/>
        <v>0.75</v>
      </c>
      <c r="R1547" s="63" t="s">
        <v>80</v>
      </c>
      <c r="S1547" s="23">
        <f t="shared" si="414"/>
        <v>96.25</v>
      </c>
    </row>
    <row r="1548" spans="2:19" ht="18.75" x14ac:dyDescent="0.3">
      <c r="B1548" s="85">
        <v>150002</v>
      </c>
      <c r="C1548" s="23" t="str">
        <f t="shared" si="403"/>
        <v>ГБУЗ "РДКБ"</v>
      </c>
      <c r="D1548" s="23" t="str">
        <f t="shared" si="404"/>
        <v>КС</v>
      </c>
      <c r="E1548" s="55">
        <v>20171315</v>
      </c>
      <c r="F1548" s="23" t="str">
        <f t="shared" si="405"/>
        <v>Медицинская реабилитация детей, после хирургической коррекции врожденных пороков развития органов и систем</v>
      </c>
      <c r="G1548" s="45">
        <v>4</v>
      </c>
      <c r="H1548" s="45">
        <v>1</v>
      </c>
      <c r="I1548" s="25">
        <f t="shared" si="415"/>
        <v>5</v>
      </c>
      <c r="J1548" s="23">
        <f t="shared" si="406"/>
        <v>2.35</v>
      </c>
      <c r="K1548" s="149">
        <f t="shared" si="407"/>
        <v>1</v>
      </c>
      <c r="L1548" s="93">
        <f t="shared" si="408"/>
        <v>42086.15</v>
      </c>
      <c r="M1548" s="93">
        <f t="shared" si="409"/>
        <v>168344.6</v>
      </c>
      <c r="N1548" s="93">
        <f t="shared" si="410"/>
        <v>42086.15</v>
      </c>
      <c r="O1548" s="93">
        <f t="shared" si="411"/>
        <v>210430.75</v>
      </c>
      <c r="P1548" s="23" t="str">
        <f t="shared" si="412"/>
        <v>Медицинская реабилитация</v>
      </c>
      <c r="Q1548" s="23">
        <f t="shared" si="413"/>
        <v>0.75</v>
      </c>
      <c r="R1548" s="63" t="s">
        <v>80</v>
      </c>
      <c r="S1548" s="23">
        <f t="shared" si="414"/>
        <v>11.75</v>
      </c>
    </row>
    <row r="1549" spans="2:19" x14ac:dyDescent="0.25">
      <c r="B1549" s="85">
        <v>150019</v>
      </c>
      <c r="C1549" s="23" t="str">
        <f t="shared" si="403"/>
        <v>ГБУЗ "Дигорская ЦРБ"</v>
      </c>
      <c r="D1549" s="23" t="str">
        <f t="shared" si="404"/>
        <v>ДС</v>
      </c>
      <c r="E1549" s="123">
        <v>20172001</v>
      </c>
      <c r="F1549" s="23" t="str">
        <f t="shared" si="405"/>
        <v>Осложнения беременности, родов, послеродового периода</v>
      </c>
      <c r="G1549" s="104">
        <v>24</v>
      </c>
      <c r="H1549" s="104"/>
      <c r="I1549" s="105">
        <f t="shared" si="415"/>
        <v>24</v>
      </c>
      <c r="J1549" s="23">
        <f t="shared" si="406"/>
        <v>0.75</v>
      </c>
      <c r="K1549" s="23">
        <f t="shared" si="407"/>
        <v>0.87</v>
      </c>
      <c r="L1549" s="93">
        <f t="shared" si="408"/>
        <v>5998.3019999999997</v>
      </c>
      <c r="M1549" s="93">
        <f t="shared" si="409"/>
        <v>143959.24799999999</v>
      </c>
      <c r="N1549" s="93">
        <f t="shared" si="410"/>
        <v>0</v>
      </c>
      <c r="O1549" s="93">
        <f t="shared" si="411"/>
        <v>143959.24799999999</v>
      </c>
      <c r="P1549" s="23" t="str">
        <f t="shared" si="412"/>
        <v>Акушерство и гинекология</v>
      </c>
      <c r="Q1549" s="23">
        <f t="shared" si="413"/>
        <v>0.8</v>
      </c>
      <c r="R1549" s="63" t="s">
        <v>90</v>
      </c>
      <c r="S1549" s="23">
        <f t="shared" si="414"/>
        <v>18</v>
      </c>
    </row>
    <row r="1550" spans="2:19" x14ac:dyDescent="0.25">
      <c r="B1550" s="85">
        <v>150036</v>
      </c>
      <c r="C1550" s="23" t="str">
        <f t="shared" si="403"/>
        <v>ГБУЗ  "Поликлиника № 4"</v>
      </c>
      <c r="D1550" s="23" t="str">
        <f t="shared" si="404"/>
        <v>ДС</v>
      </c>
      <c r="E1550" s="124">
        <v>20172001</v>
      </c>
      <c r="F1550" s="23" t="str">
        <f t="shared" si="405"/>
        <v>Осложнения беременности, родов, послеродового периода</v>
      </c>
      <c r="G1550" s="108">
        <v>349</v>
      </c>
      <c r="H1550" s="108">
        <v>223</v>
      </c>
      <c r="I1550" s="105">
        <f t="shared" si="415"/>
        <v>572</v>
      </c>
      <c r="J1550" s="23">
        <f t="shared" si="406"/>
        <v>0.75</v>
      </c>
      <c r="K1550" s="23">
        <f t="shared" si="407"/>
        <v>0.82</v>
      </c>
      <c r="L1550" s="93">
        <f t="shared" si="408"/>
        <v>5653.5719999999992</v>
      </c>
      <c r="M1550" s="93">
        <f t="shared" si="409"/>
        <v>1973096.6279999998</v>
      </c>
      <c r="N1550" s="93">
        <f t="shared" si="410"/>
        <v>1260746.5559999999</v>
      </c>
      <c r="O1550" s="93">
        <f t="shared" si="411"/>
        <v>3233843.1839999994</v>
      </c>
      <c r="P1550" s="23" t="str">
        <f t="shared" si="412"/>
        <v>Акушерство и гинекология</v>
      </c>
      <c r="Q1550" s="23">
        <f t="shared" si="413"/>
        <v>0.8</v>
      </c>
      <c r="R1550" s="63" t="s">
        <v>90</v>
      </c>
      <c r="S1550" s="23">
        <f t="shared" si="414"/>
        <v>429</v>
      </c>
    </row>
    <row r="1551" spans="2:19" x14ac:dyDescent="0.25">
      <c r="B1551" s="14">
        <v>150007</v>
      </c>
      <c r="C1551" s="23" t="str">
        <f t="shared" si="403"/>
        <v>ГБУЗ "Алагирская ЦРБ"</v>
      </c>
      <c r="D1551" s="23" t="str">
        <f t="shared" si="404"/>
        <v>ДС</v>
      </c>
      <c r="E1551" s="124">
        <v>20172001</v>
      </c>
      <c r="F1551" s="23" t="str">
        <f t="shared" si="405"/>
        <v>Осложнения беременности, родов, послеродового периода</v>
      </c>
      <c r="G1551" s="104">
        <v>60</v>
      </c>
      <c r="H1551" s="104">
        <v>5</v>
      </c>
      <c r="I1551" s="105">
        <f t="shared" si="415"/>
        <v>65</v>
      </c>
      <c r="J1551" s="23">
        <f t="shared" si="406"/>
        <v>0.75</v>
      </c>
      <c r="K1551" s="23">
        <f t="shared" si="407"/>
        <v>0.87</v>
      </c>
      <c r="L1551" s="93">
        <f t="shared" si="408"/>
        <v>5998.3019999999997</v>
      </c>
      <c r="M1551" s="93">
        <f t="shared" si="409"/>
        <v>359898.12</v>
      </c>
      <c r="N1551" s="93">
        <f t="shared" si="410"/>
        <v>29991.51</v>
      </c>
      <c r="O1551" s="93">
        <f t="shared" si="411"/>
        <v>389889.63</v>
      </c>
      <c r="P1551" s="23" t="str">
        <f t="shared" si="412"/>
        <v>Акушерство и гинекология</v>
      </c>
      <c r="Q1551" s="23">
        <f t="shared" si="413"/>
        <v>0.8</v>
      </c>
      <c r="R1551" s="63" t="s">
        <v>90</v>
      </c>
      <c r="S1551" s="23">
        <f t="shared" si="414"/>
        <v>48.75</v>
      </c>
    </row>
    <row r="1552" spans="2:19" x14ac:dyDescent="0.25">
      <c r="B1552" s="14">
        <v>150014</v>
      </c>
      <c r="C1552" s="23" t="str">
        <f t="shared" si="403"/>
        <v>ГБУЗ "Правобережная ЦРКБ"</v>
      </c>
      <c r="D1552" s="23" t="str">
        <f t="shared" si="404"/>
        <v>ДС</v>
      </c>
      <c r="E1552" s="124">
        <v>20172001</v>
      </c>
      <c r="F1552" s="23" t="str">
        <f t="shared" si="405"/>
        <v>Осложнения беременности, родов, послеродового периода</v>
      </c>
      <c r="G1552" s="104">
        <v>229</v>
      </c>
      <c r="H1552" s="104">
        <v>10</v>
      </c>
      <c r="I1552" s="105">
        <f t="shared" si="415"/>
        <v>239</v>
      </c>
      <c r="J1552" s="23">
        <f t="shared" si="406"/>
        <v>0.75</v>
      </c>
      <c r="K1552" s="23">
        <f t="shared" si="407"/>
        <v>0.9</v>
      </c>
      <c r="L1552" s="93">
        <f t="shared" si="408"/>
        <v>6205.14</v>
      </c>
      <c r="M1552" s="93">
        <f t="shared" si="409"/>
        <v>1420977.06</v>
      </c>
      <c r="N1552" s="93">
        <f t="shared" si="410"/>
        <v>62051.4</v>
      </c>
      <c r="O1552" s="93">
        <f t="shared" si="411"/>
        <v>1483028.46</v>
      </c>
      <c r="P1552" s="23" t="str">
        <f t="shared" si="412"/>
        <v>Акушерство и гинекология</v>
      </c>
      <c r="Q1552" s="23">
        <f t="shared" si="413"/>
        <v>0.8</v>
      </c>
      <c r="R1552" s="63" t="s">
        <v>90</v>
      </c>
      <c r="S1552" s="23">
        <f t="shared" si="414"/>
        <v>179.25</v>
      </c>
    </row>
    <row r="1553" spans="2:19" x14ac:dyDescent="0.25">
      <c r="B1553" s="85">
        <v>150010</v>
      </c>
      <c r="C1553" s="23" t="str">
        <f t="shared" si="403"/>
        <v>ГБУЗ "Ирафская ЦРБ"</v>
      </c>
      <c r="D1553" s="23" t="str">
        <f t="shared" si="404"/>
        <v>ДС</v>
      </c>
      <c r="E1553" s="124">
        <v>20172001</v>
      </c>
      <c r="F1553" s="23" t="str">
        <f t="shared" si="405"/>
        <v>Осложнения беременности, родов, послеродового периода</v>
      </c>
      <c r="G1553" s="104">
        <v>75</v>
      </c>
      <c r="H1553" s="104">
        <v>3</v>
      </c>
      <c r="I1553" s="105">
        <f t="shared" si="415"/>
        <v>78</v>
      </c>
      <c r="J1553" s="23">
        <f t="shared" si="406"/>
        <v>0.75</v>
      </c>
      <c r="K1553" s="23">
        <f t="shared" si="407"/>
        <v>0.82</v>
      </c>
      <c r="L1553" s="93">
        <f t="shared" si="408"/>
        <v>5653.5719999999992</v>
      </c>
      <c r="M1553" s="93">
        <f t="shared" si="409"/>
        <v>424017.89999999997</v>
      </c>
      <c r="N1553" s="93">
        <f t="shared" si="410"/>
        <v>16960.715999999997</v>
      </c>
      <c r="O1553" s="93">
        <f t="shared" si="411"/>
        <v>440978.61599999998</v>
      </c>
      <c r="P1553" s="23" t="str">
        <f t="shared" si="412"/>
        <v>Акушерство и гинекология</v>
      </c>
      <c r="Q1553" s="23">
        <f t="shared" si="413"/>
        <v>0.8</v>
      </c>
      <c r="R1553" s="63" t="s">
        <v>90</v>
      </c>
      <c r="S1553" s="23">
        <f t="shared" si="414"/>
        <v>58.5</v>
      </c>
    </row>
    <row r="1554" spans="2:19" x14ac:dyDescent="0.25">
      <c r="B1554" s="14">
        <v>150035</v>
      </c>
      <c r="C1554" s="23" t="str">
        <f t="shared" si="403"/>
        <v>ГБУЗ "Поликлиника № 1"</v>
      </c>
      <c r="D1554" s="23" t="str">
        <f t="shared" si="404"/>
        <v>ДС</v>
      </c>
      <c r="E1554" s="124">
        <v>20172001</v>
      </c>
      <c r="F1554" s="23" t="str">
        <f t="shared" si="405"/>
        <v>Осложнения беременности, родов, послеродового периода</v>
      </c>
      <c r="G1554" s="104">
        <v>197</v>
      </c>
      <c r="H1554" s="104">
        <v>73</v>
      </c>
      <c r="I1554" s="105">
        <f t="shared" si="415"/>
        <v>270</v>
      </c>
      <c r="J1554" s="23">
        <f t="shared" si="406"/>
        <v>0.75</v>
      </c>
      <c r="K1554" s="23">
        <f t="shared" si="407"/>
        <v>0.82</v>
      </c>
      <c r="L1554" s="93">
        <f t="shared" si="408"/>
        <v>5653.5719999999992</v>
      </c>
      <c r="M1554" s="93">
        <f t="shared" si="409"/>
        <v>1113753.6839999999</v>
      </c>
      <c r="N1554" s="93">
        <f t="shared" si="410"/>
        <v>412710.75599999994</v>
      </c>
      <c r="O1554" s="93">
        <f t="shared" si="411"/>
        <v>1526464.44</v>
      </c>
      <c r="P1554" s="23" t="str">
        <f t="shared" si="412"/>
        <v>Акушерство и гинекология</v>
      </c>
      <c r="Q1554" s="23">
        <f t="shared" si="413"/>
        <v>0.8</v>
      </c>
      <c r="R1554" s="63" t="s">
        <v>90</v>
      </c>
      <c r="S1554" s="23">
        <f t="shared" si="414"/>
        <v>202.5</v>
      </c>
    </row>
    <row r="1555" spans="2:19" x14ac:dyDescent="0.25">
      <c r="B1555" s="85">
        <v>150112</v>
      </c>
      <c r="C1555" s="23" t="str">
        <f t="shared" si="403"/>
        <v>ГБУЗ "Моздокская ЦРБ"</v>
      </c>
      <c r="D1555" s="23" t="str">
        <f t="shared" si="404"/>
        <v>ДС</v>
      </c>
      <c r="E1555" s="124">
        <v>20172001</v>
      </c>
      <c r="F1555" s="23" t="str">
        <f t="shared" si="405"/>
        <v>Осложнения беременности, родов, послеродового периода</v>
      </c>
      <c r="G1555" s="104">
        <v>132</v>
      </c>
      <c r="H1555" s="104"/>
      <c r="I1555" s="105">
        <f t="shared" si="415"/>
        <v>132</v>
      </c>
      <c r="J1555" s="23">
        <f t="shared" si="406"/>
        <v>0.75</v>
      </c>
      <c r="K1555" s="23">
        <f t="shared" si="407"/>
        <v>0.89</v>
      </c>
      <c r="L1555" s="93">
        <f t="shared" si="408"/>
        <v>6136.1939999999995</v>
      </c>
      <c r="M1555" s="93">
        <f t="shared" si="409"/>
        <v>809977.60799999989</v>
      </c>
      <c r="N1555" s="93">
        <f t="shared" si="410"/>
        <v>0</v>
      </c>
      <c r="O1555" s="93">
        <f t="shared" si="411"/>
        <v>809977.60799999989</v>
      </c>
      <c r="P1555" s="23" t="str">
        <f t="shared" si="412"/>
        <v>Акушерство и гинекология</v>
      </c>
      <c r="Q1555" s="23">
        <f t="shared" si="413"/>
        <v>0.8</v>
      </c>
      <c r="R1555" s="136" t="s">
        <v>90</v>
      </c>
      <c r="S1555" s="23">
        <f t="shared" si="414"/>
        <v>99</v>
      </c>
    </row>
    <row r="1556" spans="2:19" x14ac:dyDescent="0.25">
      <c r="B1556" s="85">
        <v>150041</v>
      </c>
      <c r="C1556" s="23" t="str">
        <f t="shared" si="403"/>
        <v>ГБУЗ  "Поликлиника № 7"</v>
      </c>
      <c r="D1556" s="23" t="str">
        <f t="shared" si="404"/>
        <v>ДС</v>
      </c>
      <c r="E1556" s="124">
        <v>20172001</v>
      </c>
      <c r="F1556" s="23" t="str">
        <f t="shared" si="405"/>
        <v>Осложнения беременности, родов, послеродового периода</v>
      </c>
      <c r="G1556" s="104">
        <v>82</v>
      </c>
      <c r="H1556" s="104">
        <v>15</v>
      </c>
      <c r="I1556" s="105">
        <f t="shared" si="415"/>
        <v>97</v>
      </c>
      <c r="J1556" s="23">
        <f t="shared" si="406"/>
        <v>0.75</v>
      </c>
      <c r="K1556" s="23">
        <f t="shared" si="407"/>
        <v>0.82</v>
      </c>
      <c r="L1556" s="93">
        <f t="shared" si="408"/>
        <v>5653.5719999999992</v>
      </c>
      <c r="M1556" s="93">
        <f t="shared" si="409"/>
        <v>463592.90399999992</v>
      </c>
      <c r="N1556" s="93">
        <f t="shared" si="410"/>
        <v>84803.579999999987</v>
      </c>
      <c r="O1556" s="93">
        <f t="shared" si="411"/>
        <v>548396.48399999994</v>
      </c>
      <c r="P1556" s="23" t="str">
        <f t="shared" si="412"/>
        <v>Акушерство и гинекология</v>
      </c>
      <c r="Q1556" s="23">
        <f t="shared" si="413"/>
        <v>0.8</v>
      </c>
      <c r="R1556" s="136" t="s">
        <v>90</v>
      </c>
      <c r="S1556" s="23">
        <f t="shared" si="414"/>
        <v>72.75</v>
      </c>
    </row>
    <row r="1557" spans="2:19" x14ac:dyDescent="0.25">
      <c r="B1557" s="85">
        <v>150019</v>
      </c>
      <c r="C1557" s="23" t="str">
        <f t="shared" si="403"/>
        <v>ГБУЗ "Дигорская ЦРБ"</v>
      </c>
      <c r="D1557" s="23" t="str">
        <f t="shared" si="404"/>
        <v>ДС</v>
      </c>
      <c r="E1557" s="123">
        <v>20172002</v>
      </c>
      <c r="F1557" s="23" t="str">
        <f t="shared" si="405"/>
        <v>Болезни женских половых органов</v>
      </c>
      <c r="G1557" s="104">
        <v>70</v>
      </c>
      <c r="H1557" s="104">
        <v>1</v>
      </c>
      <c r="I1557" s="105">
        <f t="shared" si="415"/>
        <v>71</v>
      </c>
      <c r="J1557" s="23">
        <f t="shared" si="406"/>
        <v>0.66</v>
      </c>
      <c r="K1557" s="23">
        <f t="shared" si="407"/>
        <v>0.87</v>
      </c>
      <c r="L1557" s="93">
        <f t="shared" si="408"/>
        <v>5278.50576</v>
      </c>
      <c r="M1557" s="93">
        <f t="shared" si="409"/>
        <v>369495.4032</v>
      </c>
      <c r="N1557" s="93">
        <f t="shared" si="410"/>
        <v>5278.50576</v>
      </c>
      <c r="O1557" s="93">
        <f t="shared" si="411"/>
        <v>374773.90896000003</v>
      </c>
      <c r="P1557" s="23" t="str">
        <f t="shared" si="412"/>
        <v>Акушерство и гинекология</v>
      </c>
      <c r="Q1557" s="23">
        <f t="shared" si="413"/>
        <v>0.8</v>
      </c>
      <c r="R1557" s="63" t="s">
        <v>90</v>
      </c>
      <c r="S1557" s="23">
        <f t="shared" si="414"/>
        <v>46.86</v>
      </c>
    </row>
    <row r="1558" spans="2:19" x14ac:dyDescent="0.25">
      <c r="B1558" s="14">
        <v>150007</v>
      </c>
      <c r="C1558" s="23" t="str">
        <f t="shared" si="403"/>
        <v>ГБУЗ "Алагирская ЦРБ"</v>
      </c>
      <c r="D1558" s="23" t="str">
        <f t="shared" si="404"/>
        <v>ДС</v>
      </c>
      <c r="E1558" s="124">
        <v>20172002</v>
      </c>
      <c r="F1558" s="23" t="str">
        <f t="shared" si="405"/>
        <v>Болезни женских половых органов</v>
      </c>
      <c r="G1558" s="104">
        <v>147</v>
      </c>
      <c r="H1558" s="104">
        <v>20</v>
      </c>
      <c r="I1558" s="105">
        <f t="shared" si="415"/>
        <v>167</v>
      </c>
      <c r="J1558" s="23">
        <f t="shared" si="406"/>
        <v>0.66</v>
      </c>
      <c r="K1558" s="23">
        <f t="shared" si="407"/>
        <v>0.87</v>
      </c>
      <c r="L1558" s="93">
        <f t="shared" si="408"/>
        <v>5278.50576</v>
      </c>
      <c r="M1558" s="93">
        <f t="shared" si="409"/>
        <v>775940.34672000003</v>
      </c>
      <c r="N1558" s="93">
        <f t="shared" si="410"/>
        <v>105570.1152</v>
      </c>
      <c r="O1558" s="93">
        <f t="shared" si="411"/>
        <v>881510.46192000003</v>
      </c>
      <c r="P1558" s="23" t="str">
        <f t="shared" si="412"/>
        <v>Акушерство и гинекология</v>
      </c>
      <c r="Q1558" s="23">
        <f t="shared" si="413"/>
        <v>0.8</v>
      </c>
      <c r="R1558" s="63" t="s">
        <v>90</v>
      </c>
      <c r="S1558" s="23">
        <f t="shared" si="414"/>
        <v>110.22</v>
      </c>
    </row>
    <row r="1559" spans="2:19" x14ac:dyDescent="0.25">
      <c r="B1559" s="14">
        <v>150014</v>
      </c>
      <c r="C1559" s="23" t="str">
        <f t="shared" ref="C1559:C1617" si="416">IF(B1559&gt;0,VLOOKUP(B1559,LPU,2,0),"")</f>
        <v>ГБУЗ "Правобережная ЦРКБ"</v>
      </c>
      <c r="D1559" s="23" t="str">
        <f t="shared" ref="D1559:D1617" si="417">IF(E1559&gt;0,VLOOKUP(E1559,KSG,6,0),"")</f>
        <v>ДС</v>
      </c>
      <c r="E1559" s="124">
        <v>20172002</v>
      </c>
      <c r="F1559" s="23" t="str">
        <f t="shared" ref="F1559:F1617" si="418">IF(E1559&gt;0,VLOOKUP(E1559,KSG,2,0),"")</f>
        <v>Болезни женских половых органов</v>
      </c>
      <c r="G1559" s="104">
        <v>340</v>
      </c>
      <c r="H1559" s="104">
        <v>16</v>
      </c>
      <c r="I1559" s="105">
        <f t="shared" si="415"/>
        <v>356</v>
      </c>
      <c r="J1559" s="23">
        <f t="shared" ref="J1559:J1617" si="419">IF(E1559&gt;0,VLOOKUP(E1559,KSG,3,0),"")</f>
        <v>0.66</v>
      </c>
      <c r="K1559" s="23">
        <f t="shared" ref="K1559:K1617" si="420">IF(VLOOKUP(E1559,KSG,7,0)=1,IF(D1559="КС",VLOOKUP(B1559,LPU,3,0),VLOOKUP(B1559,LPU,4,0)),1)</f>
        <v>0.9</v>
      </c>
      <c r="L1559" s="93">
        <f t="shared" ref="L1559:L1617" si="421">IF(D1559="КС",K1559*J1559*$D$2,K1559*J1559*$D$3)</f>
        <v>5460.5232000000005</v>
      </c>
      <c r="M1559" s="93">
        <f t="shared" ref="M1559:M1617" si="422">L1559*G1559</f>
        <v>1856577.8880000003</v>
      </c>
      <c r="N1559" s="93">
        <f t="shared" ref="N1559:N1617" si="423">L1559*H1559</f>
        <v>87368.371200000009</v>
      </c>
      <c r="O1559" s="93">
        <f t="shared" ref="O1559:O1617" si="424">M1559+N1559</f>
        <v>1943946.2592000002</v>
      </c>
      <c r="P1559" s="23" t="str">
        <f t="shared" ref="P1559:P1617" si="425">IF(E1559&gt;0,VLOOKUP(E1559,KSG,4,0),"")</f>
        <v>Акушерство и гинекология</v>
      </c>
      <c r="Q1559" s="23">
        <f t="shared" ref="Q1559:Q1617" si="426">IF(E1559&gt;0,VLOOKUP(E1559,KSG,5,0),"")</f>
        <v>0.8</v>
      </c>
      <c r="R1559" s="63" t="s">
        <v>90</v>
      </c>
      <c r="S1559" s="23">
        <f t="shared" ref="S1559:S1617" si="427">I1559*J1559</f>
        <v>234.96</v>
      </c>
    </row>
    <row r="1560" spans="2:19" x14ac:dyDescent="0.25">
      <c r="B1560" s="14">
        <v>150014</v>
      </c>
      <c r="C1560" s="23" t="str">
        <f t="shared" si="416"/>
        <v>ГБУЗ "Правобережная ЦРКБ"</v>
      </c>
      <c r="D1560" s="23" t="str">
        <f t="shared" si="417"/>
        <v>ДС</v>
      </c>
      <c r="E1560" s="124">
        <v>20172002</v>
      </c>
      <c r="F1560" s="23" t="str">
        <f t="shared" si="418"/>
        <v>Болезни женских половых органов</v>
      </c>
      <c r="G1560" s="104">
        <v>32</v>
      </c>
      <c r="H1560" s="104">
        <v>1</v>
      </c>
      <c r="I1560" s="105">
        <f t="shared" si="415"/>
        <v>33</v>
      </c>
      <c r="J1560" s="23">
        <f t="shared" si="419"/>
        <v>0.66</v>
      </c>
      <c r="K1560" s="23">
        <f t="shared" si="420"/>
        <v>0.9</v>
      </c>
      <c r="L1560" s="93">
        <f t="shared" si="421"/>
        <v>5460.5232000000005</v>
      </c>
      <c r="M1560" s="93">
        <f t="shared" si="422"/>
        <v>174736.74240000002</v>
      </c>
      <c r="N1560" s="93">
        <f t="shared" si="423"/>
        <v>5460.5232000000005</v>
      </c>
      <c r="O1560" s="93">
        <f t="shared" si="424"/>
        <v>180197.26560000001</v>
      </c>
      <c r="P1560" s="23" t="str">
        <f t="shared" si="425"/>
        <v>Акушерство и гинекология</v>
      </c>
      <c r="Q1560" s="23">
        <f t="shared" si="426"/>
        <v>0.8</v>
      </c>
      <c r="R1560" s="63" t="s">
        <v>360</v>
      </c>
      <c r="S1560" s="23">
        <f t="shared" si="427"/>
        <v>21.78</v>
      </c>
    </row>
    <row r="1561" spans="2:19" x14ac:dyDescent="0.25">
      <c r="B1561" s="85">
        <v>150010</v>
      </c>
      <c r="C1561" s="23" t="str">
        <f t="shared" si="416"/>
        <v>ГБУЗ "Ирафская ЦРБ"</v>
      </c>
      <c r="D1561" s="23" t="str">
        <f t="shared" si="417"/>
        <v>ДС</v>
      </c>
      <c r="E1561" s="124">
        <v>20172002</v>
      </c>
      <c r="F1561" s="23" t="str">
        <f t="shared" si="418"/>
        <v>Болезни женских половых органов</v>
      </c>
      <c r="G1561" s="104">
        <v>110</v>
      </c>
      <c r="H1561" s="104">
        <v>5</v>
      </c>
      <c r="I1561" s="105">
        <f t="shared" si="415"/>
        <v>115</v>
      </c>
      <c r="J1561" s="23">
        <f t="shared" si="419"/>
        <v>0.66</v>
      </c>
      <c r="K1561" s="23">
        <f t="shared" si="420"/>
        <v>0.82</v>
      </c>
      <c r="L1561" s="93">
        <f t="shared" si="421"/>
        <v>4975.14336</v>
      </c>
      <c r="M1561" s="93">
        <f t="shared" si="422"/>
        <v>547265.7696</v>
      </c>
      <c r="N1561" s="93">
        <f t="shared" si="423"/>
        <v>24875.716800000002</v>
      </c>
      <c r="O1561" s="93">
        <f t="shared" si="424"/>
        <v>572141.48640000005</v>
      </c>
      <c r="P1561" s="23" t="str">
        <f t="shared" si="425"/>
        <v>Акушерство и гинекология</v>
      </c>
      <c r="Q1561" s="23">
        <f t="shared" si="426"/>
        <v>0.8</v>
      </c>
      <c r="R1561" s="63" t="s">
        <v>90</v>
      </c>
      <c r="S1561" s="23">
        <f t="shared" si="427"/>
        <v>75.900000000000006</v>
      </c>
    </row>
    <row r="1562" spans="2:19" x14ac:dyDescent="0.25">
      <c r="B1562" s="85">
        <v>150112</v>
      </c>
      <c r="C1562" s="23" t="str">
        <f t="shared" si="416"/>
        <v>ГБУЗ "Моздокская ЦРБ"</v>
      </c>
      <c r="D1562" s="23" t="str">
        <f t="shared" si="417"/>
        <v>ДС</v>
      </c>
      <c r="E1562" s="124">
        <v>20172002</v>
      </c>
      <c r="F1562" s="23" t="str">
        <f t="shared" si="418"/>
        <v>Болезни женских половых органов</v>
      </c>
      <c r="G1562" s="104">
        <v>110</v>
      </c>
      <c r="H1562" s="104"/>
      <c r="I1562" s="105">
        <f t="shared" si="415"/>
        <v>110</v>
      </c>
      <c r="J1562" s="23">
        <f t="shared" si="419"/>
        <v>0.66</v>
      </c>
      <c r="K1562" s="23">
        <f t="shared" si="420"/>
        <v>0.89</v>
      </c>
      <c r="L1562" s="93">
        <f t="shared" si="421"/>
        <v>5399.8507199999995</v>
      </c>
      <c r="M1562" s="93">
        <f t="shared" si="422"/>
        <v>593983.57919999992</v>
      </c>
      <c r="N1562" s="93">
        <f t="shared" si="423"/>
        <v>0</v>
      </c>
      <c r="O1562" s="93">
        <f t="shared" si="424"/>
        <v>593983.57919999992</v>
      </c>
      <c r="P1562" s="23" t="str">
        <f t="shared" si="425"/>
        <v>Акушерство и гинекология</v>
      </c>
      <c r="Q1562" s="23">
        <f t="shared" si="426"/>
        <v>0.8</v>
      </c>
      <c r="R1562" s="136" t="s">
        <v>90</v>
      </c>
      <c r="S1562" s="23">
        <f t="shared" si="427"/>
        <v>72.600000000000009</v>
      </c>
    </row>
    <row r="1563" spans="2:19" x14ac:dyDescent="0.25">
      <c r="B1563" s="14">
        <v>150035</v>
      </c>
      <c r="C1563" s="23" t="str">
        <f t="shared" si="416"/>
        <v>ГБУЗ "Поликлиника № 1"</v>
      </c>
      <c r="D1563" s="23" t="str">
        <f t="shared" si="417"/>
        <v>ДС</v>
      </c>
      <c r="E1563" s="124">
        <v>20172003</v>
      </c>
      <c r="F1563" s="23" t="str">
        <f t="shared" si="418"/>
        <v>Операции на женских половых органах (уровень 1)</v>
      </c>
      <c r="G1563" s="104">
        <v>15</v>
      </c>
      <c r="H1563" s="104">
        <v>5</v>
      </c>
      <c r="I1563" s="105">
        <f t="shared" si="415"/>
        <v>20</v>
      </c>
      <c r="J1563" s="23">
        <f t="shared" si="419"/>
        <v>0.71</v>
      </c>
      <c r="K1563" s="23">
        <f t="shared" si="420"/>
        <v>0.82</v>
      </c>
      <c r="L1563" s="93">
        <f t="shared" si="421"/>
        <v>5352.0481599999994</v>
      </c>
      <c r="M1563" s="93">
        <f t="shared" si="422"/>
        <v>80280.722399999984</v>
      </c>
      <c r="N1563" s="93">
        <f t="shared" si="423"/>
        <v>26760.240799999996</v>
      </c>
      <c r="O1563" s="93">
        <f t="shared" si="424"/>
        <v>107040.96319999998</v>
      </c>
      <c r="P1563" s="23" t="str">
        <f t="shared" si="425"/>
        <v>Акушерство и гинекология</v>
      </c>
      <c r="Q1563" s="23">
        <f t="shared" si="426"/>
        <v>0.8</v>
      </c>
      <c r="R1563" s="63" t="s">
        <v>90</v>
      </c>
      <c r="S1563" s="23">
        <f t="shared" si="427"/>
        <v>14.2</v>
      </c>
    </row>
    <row r="1564" spans="2:19" ht="16.5" customHeight="1" x14ac:dyDescent="0.25">
      <c r="B1564" s="85">
        <v>150015</v>
      </c>
      <c r="C1564" s="23" t="str">
        <f t="shared" si="416"/>
        <v>ФГБОУ ВО  СОГМА МЗ</v>
      </c>
      <c r="D1564" s="23" t="str">
        <f t="shared" si="417"/>
        <v>ДС</v>
      </c>
      <c r="E1564" s="65">
        <v>20172005</v>
      </c>
      <c r="F1564" s="23" t="str">
        <f t="shared" si="418"/>
        <v>Экстракорпоральное оплодотворение</v>
      </c>
      <c r="G1564" s="106">
        <v>25</v>
      </c>
      <c r="H1564" s="106">
        <v>5</v>
      </c>
      <c r="I1564" s="105">
        <f t="shared" si="415"/>
        <v>30</v>
      </c>
      <c r="J1564" s="23">
        <f t="shared" si="419"/>
        <v>9.83</v>
      </c>
      <c r="K1564" s="23">
        <f t="shared" si="420"/>
        <v>1</v>
      </c>
      <c r="L1564" s="93">
        <f t="shared" si="421"/>
        <v>90365.223999999987</v>
      </c>
      <c r="M1564" s="93">
        <f t="shared" si="422"/>
        <v>2259130.5999999996</v>
      </c>
      <c r="N1564" s="93">
        <f t="shared" si="423"/>
        <v>451826.11999999994</v>
      </c>
      <c r="O1564" s="93">
        <f t="shared" si="424"/>
        <v>2710956.7199999997</v>
      </c>
      <c r="P1564" s="23" t="str">
        <f t="shared" si="425"/>
        <v>Акушерство и гинекология</v>
      </c>
      <c r="Q1564" s="23">
        <f t="shared" si="426"/>
        <v>0.8</v>
      </c>
      <c r="R1564" s="65" t="s">
        <v>90</v>
      </c>
      <c r="S1564" s="23">
        <f t="shared" si="427"/>
        <v>294.89999999999998</v>
      </c>
    </row>
    <row r="1565" spans="2:19" x14ac:dyDescent="0.25">
      <c r="B1565" s="85">
        <v>150123</v>
      </c>
      <c r="C1565" s="23" t="str">
        <f t="shared" si="416"/>
        <v>ООО" Медика- Менте" (ЭКО) г. Москва</v>
      </c>
      <c r="D1565" s="23" t="str">
        <f t="shared" si="417"/>
        <v>ДС</v>
      </c>
      <c r="E1565" s="124">
        <v>20172005</v>
      </c>
      <c r="F1565" s="23" t="str">
        <f t="shared" si="418"/>
        <v>Экстракорпоральное оплодотворение</v>
      </c>
      <c r="G1565" s="104">
        <v>1</v>
      </c>
      <c r="H1565" s="104">
        <v>0</v>
      </c>
      <c r="I1565" s="105">
        <f t="shared" si="415"/>
        <v>1</v>
      </c>
      <c r="J1565" s="23">
        <f t="shared" si="419"/>
        <v>9.83</v>
      </c>
      <c r="K1565" s="23">
        <f t="shared" si="420"/>
        <v>1</v>
      </c>
      <c r="L1565" s="93">
        <f t="shared" si="421"/>
        <v>90365.223999999987</v>
      </c>
      <c r="M1565" s="93">
        <f t="shared" si="422"/>
        <v>90365.223999999987</v>
      </c>
      <c r="N1565" s="93">
        <f t="shared" si="423"/>
        <v>0</v>
      </c>
      <c r="O1565" s="93">
        <f t="shared" si="424"/>
        <v>90365.223999999987</v>
      </c>
      <c r="P1565" s="23" t="str">
        <f t="shared" si="425"/>
        <v>Акушерство и гинекология</v>
      </c>
      <c r="Q1565" s="23">
        <f t="shared" si="426"/>
        <v>0.8</v>
      </c>
      <c r="R1565" s="63" t="s">
        <v>309</v>
      </c>
      <c r="S1565" s="23">
        <f t="shared" si="427"/>
        <v>9.83</v>
      </c>
    </row>
    <row r="1566" spans="2:19" x14ac:dyDescent="0.25">
      <c r="B1566" s="85">
        <v>150122</v>
      </c>
      <c r="C1566" s="23" t="str">
        <f t="shared" si="416"/>
        <v>ООО "Эко-Содействие" г. Нижний Новгород"(ЭКО)</v>
      </c>
      <c r="D1566" s="23" t="str">
        <f t="shared" si="417"/>
        <v>ДС</v>
      </c>
      <c r="E1566" s="124">
        <v>20172005</v>
      </c>
      <c r="F1566" s="23" t="str">
        <f t="shared" si="418"/>
        <v>Экстракорпоральное оплодотворение</v>
      </c>
      <c r="G1566" s="104">
        <v>1</v>
      </c>
      <c r="H1566" s="104">
        <v>0</v>
      </c>
      <c r="I1566" s="105">
        <f t="shared" si="415"/>
        <v>1</v>
      </c>
      <c r="J1566" s="23">
        <f t="shared" si="419"/>
        <v>9.83</v>
      </c>
      <c r="K1566" s="23">
        <f t="shared" si="420"/>
        <v>1</v>
      </c>
      <c r="L1566" s="93">
        <f t="shared" si="421"/>
        <v>90365.223999999987</v>
      </c>
      <c r="M1566" s="93">
        <f t="shared" si="422"/>
        <v>90365.223999999987</v>
      </c>
      <c r="N1566" s="93">
        <f t="shared" si="423"/>
        <v>0</v>
      </c>
      <c r="O1566" s="93">
        <f t="shared" si="424"/>
        <v>90365.223999999987</v>
      </c>
      <c r="P1566" s="23" t="str">
        <f t="shared" si="425"/>
        <v>Акушерство и гинекология</v>
      </c>
      <c r="Q1566" s="23">
        <f t="shared" si="426"/>
        <v>0.8</v>
      </c>
      <c r="R1566" s="63" t="s">
        <v>309</v>
      </c>
      <c r="S1566" s="23">
        <f t="shared" si="427"/>
        <v>9.83</v>
      </c>
    </row>
    <row r="1567" spans="2:19" x14ac:dyDescent="0.25">
      <c r="B1567" s="85">
        <v>150128</v>
      </c>
      <c r="C1567" s="23" t="str">
        <f t="shared" si="416"/>
        <v>ООО" Центр Эко"    ( ЭКО) г. Нальчик</v>
      </c>
      <c r="D1567" s="23" t="str">
        <f t="shared" si="417"/>
        <v>ДС</v>
      </c>
      <c r="E1567" s="124">
        <v>20172005</v>
      </c>
      <c r="F1567" s="23" t="str">
        <f t="shared" si="418"/>
        <v>Экстракорпоральное оплодотворение</v>
      </c>
      <c r="G1567" s="104">
        <v>1</v>
      </c>
      <c r="H1567" s="104">
        <v>0</v>
      </c>
      <c r="I1567" s="105">
        <f t="shared" si="415"/>
        <v>1</v>
      </c>
      <c r="J1567" s="23">
        <f t="shared" si="419"/>
        <v>9.83</v>
      </c>
      <c r="K1567" s="23">
        <f t="shared" si="420"/>
        <v>1</v>
      </c>
      <c r="L1567" s="93">
        <f t="shared" si="421"/>
        <v>90365.223999999987</v>
      </c>
      <c r="M1567" s="93">
        <f t="shared" si="422"/>
        <v>90365.223999999987</v>
      </c>
      <c r="N1567" s="93">
        <f t="shared" si="423"/>
        <v>0</v>
      </c>
      <c r="O1567" s="93">
        <f t="shared" si="424"/>
        <v>90365.223999999987</v>
      </c>
      <c r="P1567" s="23" t="str">
        <f t="shared" si="425"/>
        <v>Акушерство и гинекология</v>
      </c>
      <c r="Q1567" s="23">
        <f t="shared" si="426"/>
        <v>0.8</v>
      </c>
      <c r="R1567" s="63" t="s">
        <v>309</v>
      </c>
      <c r="S1567" s="23">
        <f t="shared" si="427"/>
        <v>9.83</v>
      </c>
    </row>
    <row r="1568" spans="2:19" x14ac:dyDescent="0.25">
      <c r="B1568" s="85">
        <v>150131</v>
      </c>
      <c r="C1568" s="23" t="str">
        <f t="shared" si="416"/>
        <v>ООО" Евромед Клиник"       (ЭКО) г. Санкт-Петербург</v>
      </c>
      <c r="D1568" s="23" t="str">
        <f t="shared" si="417"/>
        <v>ДС</v>
      </c>
      <c r="E1568" s="124">
        <v>20172005</v>
      </c>
      <c r="F1568" s="23" t="str">
        <f t="shared" si="418"/>
        <v>Экстракорпоральное оплодотворение</v>
      </c>
      <c r="G1568" s="104">
        <v>1</v>
      </c>
      <c r="H1568" s="104">
        <v>0</v>
      </c>
      <c r="I1568" s="105">
        <f t="shared" si="415"/>
        <v>1</v>
      </c>
      <c r="J1568" s="23">
        <f t="shared" si="419"/>
        <v>9.83</v>
      </c>
      <c r="K1568" s="23">
        <f t="shared" si="420"/>
        <v>1</v>
      </c>
      <c r="L1568" s="93">
        <f t="shared" si="421"/>
        <v>90365.223999999987</v>
      </c>
      <c r="M1568" s="93">
        <f t="shared" si="422"/>
        <v>90365.223999999987</v>
      </c>
      <c r="N1568" s="93">
        <f t="shared" si="423"/>
        <v>0</v>
      </c>
      <c r="O1568" s="93">
        <f t="shared" si="424"/>
        <v>90365.223999999987</v>
      </c>
      <c r="P1568" s="23" t="str">
        <f t="shared" si="425"/>
        <v>Акушерство и гинекология</v>
      </c>
      <c r="Q1568" s="23">
        <f t="shared" si="426"/>
        <v>0.8</v>
      </c>
      <c r="R1568" s="63" t="s">
        <v>309</v>
      </c>
      <c r="S1568" s="23">
        <f t="shared" si="427"/>
        <v>9.83</v>
      </c>
    </row>
    <row r="1569" spans="2:19" x14ac:dyDescent="0.25">
      <c r="B1569" s="85">
        <v>150137</v>
      </c>
      <c r="C1569" s="23" t="str">
        <f t="shared" si="416"/>
        <v>ООО "Ивамед" (ЭКО) г. Москва</v>
      </c>
      <c r="D1569" s="23" t="str">
        <f t="shared" si="417"/>
        <v>ДС</v>
      </c>
      <c r="E1569" s="124">
        <v>20172005</v>
      </c>
      <c r="F1569" s="23" t="str">
        <f t="shared" si="418"/>
        <v>Экстракорпоральное оплодотворение</v>
      </c>
      <c r="G1569" s="104">
        <v>1</v>
      </c>
      <c r="H1569" s="104">
        <v>0</v>
      </c>
      <c r="I1569" s="105">
        <f t="shared" si="415"/>
        <v>1</v>
      </c>
      <c r="J1569" s="23">
        <f t="shared" si="419"/>
        <v>9.83</v>
      </c>
      <c r="K1569" s="23">
        <f t="shared" si="420"/>
        <v>1</v>
      </c>
      <c r="L1569" s="93">
        <f t="shared" si="421"/>
        <v>90365.223999999987</v>
      </c>
      <c r="M1569" s="93">
        <f t="shared" si="422"/>
        <v>90365.223999999987</v>
      </c>
      <c r="N1569" s="93">
        <f t="shared" si="423"/>
        <v>0</v>
      </c>
      <c r="O1569" s="93">
        <f t="shared" si="424"/>
        <v>90365.223999999987</v>
      </c>
      <c r="P1569" s="23" t="str">
        <f t="shared" si="425"/>
        <v>Акушерство и гинекология</v>
      </c>
      <c r="Q1569" s="23">
        <f t="shared" si="426"/>
        <v>0.8</v>
      </c>
      <c r="R1569" s="63" t="s">
        <v>309</v>
      </c>
      <c r="S1569" s="23">
        <f t="shared" si="427"/>
        <v>9.83</v>
      </c>
    </row>
    <row r="1570" spans="2:19" x14ac:dyDescent="0.25">
      <c r="B1570" s="14">
        <v>150098</v>
      </c>
      <c r="C1570" s="23" t="str">
        <f t="shared" si="416"/>
        <v>ГБУЗ "Республиканский центр охраны здоровья семьи и репродукции"</v>
      </c>
      <c r="D1570" s="23" t="str">
        <f t="shared" si="417"/>
        <v>ДС</v>
      </c>
      <c r="E1570" s="124">
        <v>20172005</v>
      </c>
      <c r="F1570" s="23" t="str">
        <f t="shared" si="418"/>
        <v>Экстракорпоральное оплодотворение</v>
      </c>
      <c r="G1570" s="104">
        <v>42</v>
      </c>
      <c r="H1570" s="104">
        <v>18</v>
      </c>
      <c r="I1570" s="105">
        <f t="shared" si="415"/>
        <v>60</v>
      </c>
      <c r="J1570" s="23">
        <f t="shared" si="419"/>
        <v>9.83</v>
      </c>
      <c r="K1570" s="23">
        <f t="shared" si="420"/>
        <v>1</v>
      </c>
      <c r="L1570" s="93">
        <f t="shared" si="421"/>
        <v>90365.223999999987</v>
      </c>
      <c r="M1570" s="93">
        <f t="shared" si="422"/>
        <v>3795339.4079999994</v>
      </c>
      <c r="N1570" s="93">
        <f t="shared" si="423"/>
        <v>1626574.0319999997</v>
      </c>
      <c r="O1570" s="93">
        <f t="shared" si="424"/>
        <v>5421913.4399999995</v>
      </c>
      <c r="P1570" s="23" t="str">
        <f t="shared" si="425"/>
        <v>Акушерство и гинекология</v>
      </c>
      <c r="Q1570" s="23">
        <f t="shared" si="426"/>
        <v>0.8</v>
      </c>
      <c r="R1570" s="63" t="s">
        <v>90</v>
      </c>
      <c r="S1570" s="23">
        <f t="shared" si="427"/>
        <v>589.79999999999995</v>
      </c>
    </row>
    <row r="1571" spans="2:19" x14ac:dyDescent="0.25">
      <c r="B1571" s="14">
        <v>150098</v>
      </c>
      <c r="C1571" s="23" t="str">
        <f t="shared" si="416"/>
        <v>ГБУЗ "Республиканский центр охраны здоровья семьи и репродукции"</v>
      </c>
      <c r="D1571" s="23" t="str">
        <f t="shared" si="417"/>
        <v>ДС</v>
      </c>
      <c r="E1571" s="124">
        <v>20172006</v>
      </c>
      <c r="F1571" s="23" t="str">
        <f t="shared" si="418"/>
        <v>Искусственное прерывание беременности (аборт)</v>
      </c>
      <c r="G1571" s="104">
        <v>150</v>
      </c>
      <c r="H1571" s="104">
        <v>43</v>
      </c>
      <c r="I1571" s="105">
        <f t="shared" si="415"/>
        <v>193</v>
      </c>
      <c r="J1571" s="23">
        <f t="shared" si="419"/>
        <v>0.17</v>
      </c>
      <c r="K1571" s="23">
        <f t="shared" si="420"/>
        <v>0.89</v>
      </c>
      <c r="L1571" s="93">
        <f t="shared" si="421"/>
        <v>1390.8706400000001</v>
      </c>
      <c r="M1571" s="93">
        <f t="shared" si="422"/>
        <v>208630.59600000002</v>
      </c>
      <c r="N1571" s="93">
        <f t="shared" si="423"/>
        <v>59807.437520000007</v>
      </c>
      <c r="O1571" s="93">
        <f t="shared" si="424"/>
        <v>268438.03352000006</v>
      </c>
      <c r="P1571" s="23" t="str">
        <f t="shared" si="425"/>
        <v>Акушерство и гинекология</v>
      </c>
      <c r="Q1571" s="23">
        <f t="shared" si="426"/>
        <v>0.8</v>
      </c>
      <c r="R1571" s="63" t="s">
        <v>90</v>
      </c>
      <c r="S1571" s="23">
        <f t="shared" si="427"/>
        <v>32.81</v>
      </c>
    </row>
    <row r="1572" spans="2:19" x14ac:dyDescent="0.25">
      <c r="B1572" s="14">
        <v>150007</v>
      </c>
      <c r="C1572" s="23" t="str">
        <f t="shared" si="416"/>
        <v>ГБУЗ "Алагирская ЦРБ"</v>
      </c>
      <c r="D1572" s="23" t="str">
        <f t="shared" si="417"/>
        <v>ДС</v>
      </c>
      <c r="E1572" s="124">
        <v>20172006</v>
      </c>
      <c r="F1572" s="23" t="str">
        <f t="shared" si="418"/>
        <v>Искусственное прерывание беременности (аборт)</v>
      </c>
      <c r="G1572" s="104">
        <v>8</v>
      </c>
      <c r="H1572" s="104">
        <v>2</v>
      </c>
      <c r="I1572" s="105">
        <f t="shared" si="415"/>
        <v>10</v>
      </c>
      <c r="J1572" s="23">
        <f t="shared" si="419"/>
        <v>0.17</v>
      </c>
      <c r="K1572" s="23">
        <f t="shared" si="420"/>
        <v>0.87</v>
      </c>
      <c r="L1572" s="93">
        <f t="shared" si="421"/>
        <v>1359.6151199999999</v>
      </c>
      <c r="M1572" s="93">
        <f t="shared" si="422"/>
        <v>10876.920959999999</v>
      </c>
      <c r="N1572" s="93">
        <f t="shared" si="423"/>
        <v>2719.2302399999999</v>
      </c>
      <c r="O1572" s="93">
        <f t="shared" si="424"/>
        <v>13596.1512</v>
      </c>
      <c r="P1572" s="23" t="str">
        <f t="shared" si="425"/>
        <v>Акушерство и гинекология</v>
      </c>
      <c r="Q1572" s="23">
        <f t="shared" si="426"/>
        <v>0.8</v>
      </c>
      <c r="R1572" s="63" t="s">
        <v>90</v>
      </c>
      <c r="S1572" s="23">
        <f t="shared" si="427"/>
        <v>1.7000000000000002</v>
      </c>
    </row>
    <row r="1573" spans="2:19" x14ac:dyDescent="0.25">
      <c r="B1573" s="14">
        <v>150014</v>
      </c>
      <c r="C1573" s="23" t="str">
        <f t="shared" si="416"/>
        <v>ГБУЗ "Правобережная ЦРКБ"</v>
      </c>
      <c r="D1573" s="23" t="str">
        <f t="shared" si="417"/>
        <v>ДС</v>
      </c>
      <c r="E1573" s="124">
        <v>20172006</v>
      </c>
      <c r="F1573" s="23" t="str">
        <f t="shared" si="418"/>
        <v>Искусственное прерывание беременности (аборт)</v>
      </c>
      <c r="G1573" s="104">
        <v>29</v>
      </c>
      <c r="H1573" s="104">
        <v>1</v>
      </c>
      <c r="I1573" s="105">
        <f t="shared" si="415"/>
        <v>30</v>
      </c>
      <c r="J1573" s="23">
        <f t="shared" si="419"/>
        <v>0.17</v>
      </c>
      <c r="K1573" s="23">
        <f t="shared" si="420"/>
        <v>0.9</v>
      </c>
      <c r="L1573" s="93">
        <f t="shared" si="421"/>
        <v>1406.4984000000002</v>
      </c>
      <c r="M1573" s="93">
        <f t="shared" si="422"/>
        <v>40788.453600000008</v>
      </c>
      <c r="N1573" s="93">
        <f t="shared" si="423"/>
        <v>1406.4984000000002</v>
      </c>
      <c r="O1573" s="93">
        <f t="shared" si="424"/>
        <v>42194.952000000005</v>
      </c>
      <c r="P1573" s="23" t="str">
        <f t="shared" si="425"/>
        <v>Акушерство и гинекология</v>
      </c>
      <c r="Q1573" s="23">
        <f t="shared" si="426"/>
        <v>0.8</v>
      </c>
      <c r="R1573" s="63" t="s">
        <v>90</v>
      </c>
      <c r="S1573" s="23">
        <f t="shared" si="427"/>
        <v>5.1000000000000005</v>
      </c>
    </row>
    <row r="1574" spans="2:19" x14ac:dyDescent="0.25">
      <c r="B1574" s="14">
        <v>150035</v>
      </c>
      <c r="C1574" s="23" t="str">
        <f t="shared" si="416"/>
        <v>ГБУЗ "Поликлиника № 1"</v>
      </c>
      <c r="D1574" s="23" t="str">
        <f t="shared" si="417"/>
        <v>ДС</v>
      </c>
      <c r="E1574" s="124">
        <v>20172006</v>
      </c>
      <c r="F1574" s="23" t="str">
        <f t="shared" si="418"/>
        <v>Искусственное прерывание беременности (аборт)</v>
      </c>
      <c r="G1574" s="104">
        <v>225</v>
      </c>
      <c r="H1574" s="104">
        <v>85</v>
      </c>
      <c r="I1574" s="105">
        <f t="shared" si="415"/>
        <v>310</v>
      </c>
      <c r="J1574" s="23">
        <f t="shared" si="419"/>
        <v>0.17</v>
      </c>
      <c r="K1574" s="23">
        <f t="shared" si="420"/>
        <v>0.82</v>
      </c>
      <c r="L1574" s="93">
        <f t="shared" si="421"/>
        <v>1281.4763199999998</v>
      </c>
      <c r="M1574" s="93">
        <f t="shared" si="422"/>
        <v>288332.17199999996</v>
      </c>
      <c r="N1574" s="93">
        <f t="shared" si="423"/>
        <v>108925.48719999997</v>
      </c>
      <c r="O1574" s="93">
        <f t="shared" si="424"/>
        <v>397257.65919999994</v>
      </c>
      <c r="P1574" s="23" t="str">
        <f t="shared" si="425"/>
        <v>Акушерство и гинекология</v>
      </c>
      <c r="Q1574" s="23">
        <f t="shared" si="426"/>
        <v>0.8</v>
      </c>
      <c r="R1574" s="63" t="s">
        <v>90</v>
      </c>
      <c r="S1574" s="23">
        <f t="shared" si="427"/>
        <v>52.7</v>
      </c>
    </row>
    <row r="1575" spans="2:19" x14ac:dyDescent="0.25">
      <c r="B1575" s="14">
        <v>150035</v>
      </c>
      <c r="C1575" s="23" t="str">
        <f t="shared" si="416"/>
        <v>ГБУЗ "Поликлиника № 1"</v>
      </c>
      <c r="D1575" s="23" t="str">
        <f t="shared" si="417"/>
        <v>ДС</v>
      </c>
      <c r="E1575" s="124">
        <v>20172007</v>
      </c>
      <c r="F1575" s="23" t="str">
        <f t="shared" si="418"/>
        <v>Аборт медикаментозный</v>
      </c>
      <c r="G1575" s="104">
        <v>15</v>
      </c>
      <c r="H1575" s="104">
        <v>5</v>
      </c>
      <c r="I1575" s="105">
        <f t="shared" si="415"/>
        <v>20</v>
      </c>
      <c r="J1575" s="23">
        <f t="shared" si="419"/>
        <v>1.04</v>
      </c>
      <c r="K1575" s="23">
        <f t="shared" si="420"/>
        <v>0.82</v>
      </c>
      <c r="L1575" s="93">
        <f t="shared" si="421"/>
        <v>7839.6198399999994</v>
      </c>
      <c r="M1575" s="93">
        <f t="shared" si="422"/>
        <v>117594.29759999999</v>
      </c>
      <c r="N1575" s="93">
        <f t="shared" si="423"/>
        <v>39198.099199999997</v>
      </c>
      <c r="O1575" s="93">
        <f t="shared" si="424"/>
        <v>156792.39679999999</v>
      </c>
      <c r="P1575" s="23" t="str">
        <f t="shared" si="425"/>
        <v>Акушерство и гинекология</v>
      </c>
      <c r="Q1575" s="23">
        <f t="shared" si="426"/>
        <v>0.8</v>
      </c>
      <c r="R1575" s="63" t="s">
        <v>90</v>
      </c>
      <c r="S1575" s="23">
        <f t="shared" si="427"/>
        <v>20.8</v>
      </c>
    </row>
    <row r="1576" spans="2:19" x14ac:dyDescent="0.25">
      <c r="B1576" s="85">
        <v>150019</v>
      </c>
      <c r="C1576" s="23" t="str">
        <f t="shared" si="416"/>
        <v>ГБУЗ "Дигорская ЦРБ"</v>
      </c>
      <c r="D1576" s="23" t="str">
        <f t="shared" si="417"/>
        <v>ДС</v>
      </c>
      <c r="E1576" s="123">
        <v>20172009</v>
      </c>
      <c r="F1576" s="23" t="str">
        <f t="shared" si="418"/>
        <v>Болезни органов пищеварения, взрослые</v>
      </c>
      <c r="G1576" s="104">
        <v>339</v>
      </c>
      <c r="H1576" s="104">
        <v>8</v>
      </c>
      <c r="I1576" s="105">
        <f t="shared" si="415"/>
        <v>347</v>
      </c>
      <c r="J1576" s="23">
        <f t="shared" si="419"/>
        <v>0.89</v>
      </c>
      <c r="K1576" s="23">
        <f t="shared" si="420"/>
        <v>0.87</v>
      </c>
      <c r="L1576" s="93">
        <f t="shared" si="421"/>
        <v>7117.9850399999996</v>
      </c>
      <c r="M1576" s="93">
        <f t="shared" si="422"/>
        <v>2412996.9285599999</v>
      </c>
      <c r="N1576" s="93">
        <f t="shared" si="423"/>
        <v>56943.880319999997</v>
      </c>
      <c r="O1576" s="93">
        <f t="shared" si="424"/>
        <v>2469940.8088799999</v>
      </c>
      <c r="P1576" s="23" t="str">
        <f t="shared" si="425"/>
        <v>Гастроэнтерология</v>
      </c>
      <c r="Q1576" s="23">
        <f t="shared" si="426"/>
        <v>0.89</v>
      </c>
      <c r="R1576" s="63" t="s">
        <v>309</v>
      </c>
      <c r="S1576" s="23">
        <f t="shared" si="427"/>
        <v>308.83</v>
      </c>
    </row>
    <row r="1577" spans="2:19" x14ac:dyDescent="0.25">
      <c r="B1577" s="85">
        <v>150012</v>
      </c>
      <c r="C1577" s="23" t="str">
        <f t="shared" si="416"/>
        <v>ГБУЗ "Кировская ЦРБ"</v>
      </c>
      <c r="D1577" s="23" t="str">
        <f t="shared" si="417"/>
        <v>ДС</v>
      </c>
      <c r="E1577" s="123">
        <v>20172009</v>
      </c>
      <c r="F1577" s="23" t="str">
        <f t="shared" si="418"/>
        <v>Болезни органов пищеварения, взрослые</v>
      </c>
      <c r="G1577" s="107">
        <v>40</v>
      </c>
      <c r="H1577" s="107">
        <v>1</v>
      </c>
      <c r="I1577" s="105">
        <f t="shared" si="415"/>
        <v>41</v>
      </c>
      <c r="J1577" s="23">
        <f t="shared" si="419"/>
        <v>0.89</v>
      </c>
      <c r="K1577" s="23">
        <f t="shared" si="420"/>
        <v>0.87</v>
      </c>
      <c r="L1577" s="93">
        <f t="shared" si="421"/>
        <v>7117.9850399999996</v>
      </c>
      <c r="M1577" s="93">
        <f t="shared" si="422"/>
        <v>284719.40159999998</v>
      </c>
      <c r="N1577" s="93">
        <f t="shared" si="423"/>
        <v>7117.9850399999996</v>
      </c>
      <c r="O1577" s="93">
        <f t="shared" si="424"/>
        <v>291837.38663999998</v>
      </c>
      <c r="P1577" s="23" t="str">
        <f t="shared" si="425"/>
        <v>Гастроэнтерология</v>
      </c>
      <c r="Q1577" s="23">
        <f t="shared" si="426"/>
        <v>0.89</v>
      </c>
      <c r="R1577" s="63" t="s">
        <v>309</v>
      </c>
      <c r="S1577" s="23">
        <f t="shared" si="427"/>
        <v>36.49</v>
      </c>
    </row>
    <row r="1578" spans="2:19" x14ac:dyDescent="0.25">
      <c r="B1578" s="85">
        <v>150009</v>
      </c>
      <c r="C1578" s="23" t="str">
        <f t="shared" si="416"/>
        <v>ГБУЗ "Ардонская ЦРБ"</v>
      </c>
      <c r="D1578" s="23" t="str">
        <f t="shared" si="417"/>
        <v>ДС</v>
      </c>
      <c r="E1578" s="124">
        <v>20172009</v>
      </c>
      <c r="F1578" s="23" t="str">
        <f t="shared" si="418"/>
        <v>Болезни органов пищеварения, взрослые</v>
      </c>
      <c r="G1578" s="104">
        <v>16</v>
      </c>
      <c r="H1578" s="104">
        <v>2</v>
      </c>
      <c r="I1578" s="105">
        <f t="shared" si="415"/>
        <v>18</v>
      </c>
      <c r="J1578" s="23">
        <f t="shared" si="419"/>
        <v>0.89</v>
      </c>
      <c r="K1578" s="23">
        <f t="shared" si="420"/>
        <v>0.9</v>
      </c>
      <c r="L1578" s="93">
        <f t="shared" si="421"/>
        <v>7363.4327999999996</v>
      </c>
      <c r="M1578" s="93">
        <f t="shared" si="422"/>
        <v>117814.92479999999</v>
      </c>
      <c r="N1578" s="93">
        <f t="shared" si="423"/>
        <v>14726.865599999999</v>
      </c>
      <c r="O1578" s="93">
        <f t="shared" si="424"/>
        <v>132541.7904</v>
      </c>
      <c r="P1578" s="23" t="str">
        <f t="shared" si="425"/>
        <v>Гастроэнтерология</v>
      </c>
      <c r="Q1578" s="23">
        <f t="shared" si="426"/>
        <v>0.89</v>
      </c>
      <c r="R1578" s="63" t="s">
        <v>309</v>
      </c>
      <c r="S1578" s="23">
        <f t="shared" si="427"/>
        <v>16.02</v>
      </c>
    </row>
    <row r="1579" spans="2:19" x14ac:dyDescent="0.25">
      <c r="B1579" s="85">
        <v>150036</v>
      </c>
      <c r="C1579" s="23" t="str">
        <f t="shared" si="416"/>
        <v>ГБУЗ  "Поликлиника № 4"</v>
      </c>
      <c r="D1579" s="23" t="str">
        <f t="shared" si="417"/>
        <v>ДС</v>
      </c>
      <c r="E1579" s="124">
        <v>20172009</v>
      </c>
      <c r="F1579" s="23" t="str">
        <f t="shared" si="418"/>
        <v>Болезни органов пищеварения, взрослые</v>
      </c>
      <c r="G1579" s="108">
        <v>21</v>
      </c>
      <c r="H1579" s="108">
        <v>10</v>
      </c>
      <c r="I1579" s="105">
        <f t="shared" si="415"/>
        <v>31</v>
      </c>
      <c r="J1579" s="23">
        <f t="shared" si="419"/>
        <v>0.89</v>
      </c>
      <c r="K1579" s="23">
        <f t="shared" si="420"/>
        <v>0.82</v>
      </c>
      <c r="L1579" s="93">
        <f t="shared" si="421"/>
        <v>6708.9054399999995</v>
      </c>
      <c r="M1579" s="93">
        <f t="shared" si="422"/>
        <v>140887.01423999999</v>
      </c>
      <c r="N1579" s="93">
        <f t="shared" si="423"/>
        <v>67089.054399999994</v>
      </c>
      <c r="O1579" s="93">
        <f t="shared" si="424"/>
        <v>207976.06863999998</v>
      </c>
      <c r="P1579" s="23" t="str">
        <f t="shared" si="425"/>
        <v>Гастроэнтерология</v>
      </c>
      <c r="Q1579" s="23">
        <f t="shared" si="426"/>
        <v>0.89</v>
      </c>
      <c r="R1579" s="63" t="s">
        <v>309</v>
      </c>
      <c r="S1579" s="23">
        <f t="shared" si="427"/>
        <v>27.59</v>
      </c>
    </row>
    <row r="1580" spans="2:19" x14ac:dyDescent="0.25">
      <c r="B1580" s="14">
        <v>150007</v>
      </c>
      <c r="C1580" s="23" t="str">
        <f t="shared" si="416"/>
        <v>ГБУЗ "Алагирская ЦРБ"</v>
      </c>
      <c r="D1580" s="23" t="str">
        <f t="shared" si="417"/>
        <v>ДС</v>
      </c>
      <c r="E1580" s="124">
        <v>20172009</v>
      </c>
      <c r="F1580" s="23" t="str">
        <f t="shared" si="418"/>
        <v>Болезни органов пищеварения, взрослые</v>
      </c>
      <c r="G1580" s="104">
        <v>60</v>
      </c>
      <c r="H1580" s="104">
        <v>7</v>
      </c>
      <c r="I1580" s="105">
        <f t="shared" si="415"/>
        <v>67</v>
      </c>
      <c r="J1580" s="23">
        <f t="shared" si="419"/>
        <v>0.89</v>
      </c>
      <c r="K1580" s="23">
        <f t="shared" si="420"/>
        <v>0.87</v>
      </c>
      <c r="L1580" s="93">
        <f t="shared" si="421"/>
        <v>7117.9850399999996</v>
      </c>
      <c r="M1580" s="93">
        <f t="shared" si="422"/>
        <v>427079.10239999997</v>
      </c>
      <c r="N1580" s="93">
        <f t="shared" si="423"/>
        <v>49825.895279999997</v>
      </c>
      <c r="O1580" s="93">
        <f t="shared" si="424"/>
        <v>476904.99767999997</v>
      </c>
      <c r="P1580" s="23" t="str">
        <f t="shared" si="425"/>
        <v>Гастроэнтерология</v>
      </c>
      <c r="Q1580" s="23">
        <f t="shared" si="426"/>
        <v>0.89</v>
      </c>
      <c r="R1580" s="63" t="s">
        <v>360</v>
      </c>
      <c r="S1580" s="23">
        <f t="shared" si="427"/>
        <v>59.63</v>
      </c>
    </row>
    <row r="1581" spans="2:19" x14ac:dyDescent="0.25">
      <c r="B1581" s="14">
        <v>150007</v>
      </c>
      <c r="C1581" s="23" t="str">
        <f t="shared" si="416"/>
        <v>ГБУЗ "Алагирская ЦРБ"</v>
      </c>
      <c r="D1581" s="23" t="str">
        <f t="shared" si="417"/>
        <v>ДС</v>
      </c>
      <c r="E1581" s="124">
        <v>20172009</v>
      </c>
      <c r="F1581" s="23" t="str">
        <f t="shared" si="418"/>
        <v>Болезни органов пищеварения, взрослые</v>
      </c>
      <c r="G1581" s="104">
        <v>65</v>
      </c>
      <c r="H1581" s="104">
        <v>7</v>
      </c>
      <c r="I1581" s="105">
        <f t="shared" si="415"/>
        <v>72</v>
      </c>
      <c r="J1581" s="23">
        <f t="shared" si="419"/>
        <v>0.89</v>
      </c>
      <c r="K1581" s="23">
        <f t="shared" si="420"/>
        <v>0.87</v>
      </c>
      <c r="L1581" s="93">
        <f t="shared" si="421"/>
        <v>7117.9850399999996</v>
      </c>
      <c r="M1581" s="93">
        <f t="shared" si="422"/>
        <v>462669.02759999997</v>
      </c>
      <c r="N1581" s="93">
        <f t="shared" si="423"/>
        <v>49825.895279999997</v>
      </c>
      <c r="O1581" s="93">
        <f t="shared" si="424"/>
        <v>512494.92287999997</v>
      </c>
      <c r="P1581" s="23" t="str">
        <f t="shared" si="425"/>
        <v>Гастроэнтерология</v>
      </c>
      <c r="Q1581" s="23">
        <f t="shared" si="426"/>
        <v>0.89</v>
      </c>
      <c r="R1581" s="63" t="s">
        <v>309</v>
      </c>
      <c r="S1581" s="23">
        <f t="shared" si="427"/>
        <v>64.08</v>
      </c>
    </row>
    <row r="1582" spans="2:19" x14ac:dyDescent="0.25">
      <c r="B1582" s="14">
        <v>150014</v>
      </c>
      <c r="C1582" s="23" t="str">
        <f t="shared" si="416"/>
        <v>ГБУЗ "Правобережная ЦРКБ"</v>
      </c>
      <c r="D1582" s="23" t="str">
        <f t="shared" si="417"/>
        <v>ДС</v>
      </c>
      <c r="E1582" s="124">
        <v>20172009</v>
      </c>
      <c r="F1582" s="23" t="str">
        <f t="shared" si="418"/>
        <v>Болезни органов пищеварения, взрослые</v>
      </c>
      <c r="G1582" s="104">
        <v>33</v>
      </c>
      <c r="H1582" s="104">
        <v>2</v>
      </c>
      <c r="I1582" s="105">
        <f t="shared" si="415"/>
        <v>35</v>
      </c>
      <c r="J1582" s="23">
        <f t="shared" si="419"/>
        <v>0.89</v>
      </c>
      <c r="K1582" s="23">
        <f t="shared" si="420"/>
        <v>0.9</v>
      </c>
      <c r="L1582" s="93">
        <f t="shared" si="421"/>
        <v>7363.4327999999996</v>
      </c>
      <c r="M1582" s="93">
        <f t="shared" si="422"/>
        <v>242993.2824</v>
      </c>
      <c r="N1582" s="93">
        <f t="shared" si="423"/>
        <v>14726.865599999999</v>
      </c>
      <c r="O1582" s="93">
        <f t="shared" si="424"/>
        <v>257720.14799999999</v>
      </c>
      <c r="P1582" s="23" t="str">
        <f t="shared" si="425"/>
        <v>Гастроэнтерология</v>
      </c>
      <c r="Q1582" s="23">
        <f t="shared" si="426"/>
        <v>0.89</v>
      </c>
      <c r="R1582" s="63" t="s">
        <v>309</v>
      </c>
      <c r="S1582" s="23">
        <f t="shared" si="427"/>
        <v>31.150000000000002</v>
      </c>
    </row>
    <row r="1583" spans="2:19" x14ac:dyDescent="0.25">
      <c r="B1583" s="14">
        <v>150014</v>
      </c>
      <c r="C1583" s="23" t="str">
        <f t="shared" si="416"/>
        <v>ГБУЗ "Правобережная ЦРКБ"</v>
      </c>
      <c r="D1583" s="23" t="str">
        <f t="shared" si="417"/>
        <v>ДС</v>
      </c>
      <c r="E1583" s="124">
        <v>20172009</v>
      </c>
      <c r="F1583" s="23" t="str">
        <f t="shared" si="418"/>
        <v>Болезни органов пищеварения, взрослые</v>
      </c>
      <c r="G1583" s="104">
        <v>32</v>
      </c>
      <c r="H1583" s="104">
        <v>1</v>
      </c>
      <c r="I1583" s="105">
        <f t="shared" si="415"/>
        <v>33</v>
      </c>
      <c r="J1583" s="23">
        <f t="shared" si="419"/>
        <v>0.89</v>
      </c>
      <c r="K1583" s="23">
        <f t="shared" si="420"/>
        <v>0.9</v>
      </c>
      <c r="L1583" s="93">
        <f t="shared" si="421"/>
        <v>7363.4327999999996</v>
      </c>
      <c r="M1583" s="93">
        <f t="shared" si="422"/>
        <v>235629.84959999999</v>
      </c>
      <c r="N1583" s="93">
        <f t="shared" si="423"/>
        <v>7363.4327999999996</v>
      </c>
      <c r="O1583" s="93">
        <f t="shared" si="424"/>
        <v>242993.2824</v>
      </c>
      <c r="P1583" s="23" t="str">
        <f t="shared" si="425"/>
        <v>Гастроэнтерология</v>
      </c>
      <c r="Q1583" s="23">
        <f t="shared" si="426"/>
        <v>0.89</v>
      </c>
      <c r="R1583" s="63" t="s">
        <v>360</v>
      </c>
      <c r="S1583" s="23">
        <f t="shared" si="427"/>
        <v>29.37</v>
      </c>
    </row>
    <row r="1584" spans="2:19" x14ac:dyDescent="0.25">
      <c r="B1584" s="85">
        <v>150010</v>
      </c>
      <c r="C1584" s="23" t="str">
        <f t="shared" si="416"/>
        <v>ГБУЗ "Ирафская ЦРБ"</v>
      </c>
      <c r="D1584" s="23" t="str">
        <f t="shared" si="417"/>
        <v>ДС</v>
      </c>
      <c r="E1584" s="124">
        <v>20172009</v>
      </c>
      <c r="F1584" s="23" t="str">
        <f t="shared" si="418"/>
        <v>Болезни органов пищеварения, взрослые</v>
      </c>
      <c r="G1584" s="104">
        <v>150</v>
      </c>
      <c r="H1584" s="104">
        <v>9</v>
      </c>
      <c r="I1584" s="105">
        <f t="shared" si="415"/>
        <v>159</v>
      </c>
      <c r="J1584" s="23">
        <f t="shared" si="419"/>
        <v>0.89</v>
      </c>
      <c r="K1584" s="23">
        <f t="shared" si="420"/>
        <v>0.82</v>
      </c>
      <c r="L1584" s="93">
        <f t="shared" si="421"/>
        <v>6708.9054399999995</v>
      </c>
      <c r="M1584" s="93">
        <f t="shared" si="422"/>
        <v>1006335.8159999999</v>
      </c>
      <c r="N1584" s="93">
        <f t="shared" si="423"/>
        <v>60380.148959999999</v>
      </c>
      <c r="O1584" s="93">
        <f t="shared" si="424"/>
        <v>1066715.9649599998</v>
      </c>
      <c r="P1584" s="23" t="str">
        <f t="shared" si="425"/>
        <v>Гастроэнтерология</v>
      </c>
      <c r="Q1584" s="23">
        <f t="shared" si="426"/>
        <v>0.89</v>
      </c>
      <c r="R1584" s="63" t="s">
        <v>309</v>
      </c>
      <c r="S1584" s="23">
        <f t="shared" si="427"/>
        <v>141.51</v>
      </c>
    </row>
    <row r="1585" spans="2:19" x14ac:dyDescent="0.25">
      <c r="B1585" s="85">
        <v>150010</v>
      </c>
      <c r="C1585" s="23" t="str">
        <f t="shared" si="416"/>
        <v>ГБУЗ "Ирафская ЦРБ"</v>
      </c>
      <c r="D1585" s="23" t="str">
        <f t="shared" si="417"/>
        <v>ДС</v>
      </c>
      <c r="E1585" s="124">
        <v>20172009</v>
      </c>
      <c r="F1585" s="23" t="str">
        <f t="shared" si="418"/>
        <v>Болезни органов пищеварения, взрослые</v>
      </c>
      <c r="G1585" s="104">
        <v>30</v>
      </c>
      <c r="H1585" s="104">
        <v>1</v>
      </c>
      <c r="I1585" s="105">
        <f t="shared" si="415"/>
        <v>31</v>
      </c>
      <c r="J1585" s="23">
        <f t="shared" si="419"/>
        <v>0.89</v>
      </c>
      <c r="K1585" s="23">
        <f t="shared" si="420"/>
        <v>0.82</v>
      </c>
      <c r="L1585" s="93">
        <f t="shared" si="421"/>
        <v>6708.9054399999995</v>
      </c>
      <c r="M1585" s="93">
        <f t="shared" si="422"/>
        <v>201267.16319999998</v>
      </c>
      <c r="N1585" s="93">
        <f t="shared" si="423"/>
        <v>6708.9054399999995</v>
      </c>
      <c r="O1585" s="93">
        <f t="shared" si="424"/>
        <v>207976.06863999998</v>
      </c>
      <c r="P1585" s="23" t="str">
        <f t="shared" si="425"/>
        <v>Гастроэнтерология</v>
      </c>
      <c r="Q1585" s="23">
        <f t="shared" si="426"/>
        <v>0.89</v>
      </c>
      <c r="R1585" s="63" t="s">
        <v>360</v>
      </c>
      <c r="S1585" s="23">
        <f t="shared" si="427"/>
        <v>27.59</v>
      </c>
    </row>
    <row r="1586" spans="2:19" x14ac:dyDescent="0.25">
      <c r="B1586" s="14">
        <v>150034</v>
      </c>
      <c r="C1586" s="23" t="str">
        <f t="shared" si="416"/>
        <v>ГБУЗ РСО-А "Республиканский клинико-диагностический центр"(  студенческая  пол-ка № 6)</v>
      </c>
      <c r="D1586" s="23" t="str">
        <f t="shared" si="417"/>
        <v>ДС</v>
      </c>
      <c r="E1586" s="124">
        <v>20172009</v>
      </c>
      <c r="F1586" s="23" t="str">
        <f t="shared" si="418"/>
        <v>Болезни органов пищеварения, взрослые</v>
      </c>
      <c r="G1586" s="104">
        <v>12</v>
      </c>
      <c r="H1586" s="104">
        <v>3</v>
      </c>
      <c r="I1586" s="105">
        <f t="shared" si="415"/>
        <v>15</v>
      </c>
      <c r="J1586" s="23">
        <f t="shared" si="419"/>
        <v>0.89</v>
      </c>
      <c r="K1586" s="23">
        <f t="shared" si="420"/>
        <v>0.82</v>
      </c>
      <c r="L1586" s="93">
        <f t="shared" si="421"/>
        <v>6708.9054399999995</v>
      </c>
      <c r="M1586" s="93">
        <f t="shared" si="422"/>
        <v>80506.865279999998</v>
      </c>
      <c r="N1586" s="93">
        <f t="shared" si="423"/>
        <v>20126.71632</v>
      </c>
      <c r="O1586" s="93">
        <f t="shared" si="424"/>
        <v>100633.5816</v>
      </c>
      <c r="P1586" s="23" t="str">
        <f t="shared" si="425"/>
        <v>Гастроэнтерология</v>
      </c>
      <c r="Q1586" s="23">
        <f t="shared" si="426"/>
        <v>0.89</v>
      </c>
      <c r="R1586" s="63" t="s">
        <v>309</v>
      </c>
      <c r="S1586" s="23">
        <f t="shared" si="427"/>
        <v>13.35</v>
      </c>
    </row>
    <row r="1587" spans="2:19" x14ac:dyDescent="0.25">
      <c r="B1587" s="14">
        <v>150035</v>
      </c>
      <c r="C1587" s="23" t="str">
        <f t="shared" si="416"/>
        <v>ГБУЗ "Поликлиника № 1"</v>
      </c>
      <c r="D1587" s="23" t="str">
        <f t="shared" si="417"/>
        <v>ДС</v>
      </c>
      <c r="E1587" s="124">
        <v>20172009</v>
      </c>
      <c r="F1587" s="23" t="str">
        <f t="shared" si="418"/>
        <v>Болезни органов пищеварения, взрослые</v>
      </c>
      <c r="G1587" s="104">
        <v>15</v>
      </c>
      <c r="H1587" s="104">
        <v>5</v>
      </c>
      <c r="I1587" s="105">
        <f t="shared" si="415"/>
        <v>20</v>
      </c>
      <c r="J1587" s="23">
        <f t="shared" si="419"/>
        <v>0.89</v>
      </c>
      <c r="K1587" s="23">
        <f t="shared" si="420"/>
        <v>0.82</v>
      </c>
      <c r="L1587" s="93">
        <f t="shared" si="421"/>
        <v>6708.9054399999995</v>
      </c>
      <c r="M1587" s="93">
        <f t="shared" si="422"/>
        <v>100633.58159999999</v>
      </c>
      <c r="N1587" s="93">
        <f t="shared" si="423"/>
        <v>33544.527199999997</v>
      </c>
      <c r="O1587" s="93">
        <f t="shared" si="424"/>
        <v>134178.10879999999</v>
      </c>
      <c r="P1587" s="23" t="str">
        <f t="shared" si="425"/>
        <v>Гастроэнтерология</v>
      </c>
      <c r="Q1587" s="23">
        <f t="shared" si="426"/>
        <v>0.89</v>
      </c>
      <c r="R1587" s="63" t="s">
        <v>309</v>
      </c>
      <c r="S1587" s="23">
        <f t="shared" si="427"/>
        <v>17.8</v>
      </c>
    </row>
    <row r="1588" spans="2:19" x14ac:dyDescent="0.25">
      <c r="B1588" s="14">
        <v>150100</v>
      </c>
      <c r="C1588" s="23" t="str">
        <f t="shared" si="416"/>
        <v>ООО "Клиника внутренних болезней"(дневной стационар)</v>
      </c>
      <c r="D1588" s="23" t="str">
        <f t="shared" si="417"/>
        <v>ДС</v>
      </c>
      <c r="E1588" s="124">
        <v>20172009</v>
      </c>
      <c r="F1588" s="23" t="str">
        <f t="shared" si="418"/>
        <v>Болезни органов пищеварения, взрослые</v>
      </c>
      <c r="G1588" s="104">
        <v>17</v>
      </c>
      <c r="H1588" s="104">
        <v>3</v>
      </c>
      <c r="I1588" s="105">
        <f t="shared" si="415"/>
        <v>20</v>
      </c>
      <c r="J1588" s="23">
        <f t="shared" si="419"/>
        <v>0.89</v>
      </c>
      <c r="K1588" s="23">
        <f t="shared" si="420"/>
        <v>0.7</v>
      </c>
      <c r="L1588" s="93">
        <f t="shared" si="421"/>
        <v>5727.1143999999995</v>
      </c>
      <c r="M1588" s="93">
        <f t="shared" si="422"/>
        <v>97360.944799999997</v>
      </c>
      <c r="N1588" s="93">
        <f t="shared" si="423"/>
        <v>17181.343199999999</v>
      </c>
      <c r="O1588" s="93">
        <f t="shared" si="424"/>
        <v>114542.288</v>
      </c>
      <c r="P1588" s="23" t="str">
        <f t="shared" si="425"/>
        <v>Гастроэнтерология</v>
      </c>
      <c r="Q1588" s="23">
        <f t="shared" si="426"/>
        <v>0.89</v>
      </c>
      <c r="R1588" s="63" t="s">
        <v>107</v>
      </c>
      <c r="S1588" s="23">
        <f t="shared" si="427"/>
        <v>17.8</v>
      </c>
    </row>
    <row r="1589" spans="2:19" x14ac:dyDescent="0.25">
      <c r="B1589" s="85">
        <v>150112</v>
      </c>
      <c r="C1589" s="23" t="str">
        <f t="shared" si="416"/>
        <v>ГБУЗ "Моздокская ЦРБ"</v>
      </c>
      <c r="D1589" s="23" t="str">
        <f t="shared" si="417"/>
        <v>ДС</v>
      </c>
      <c r="E1589" s="124">
        <v>20172009</v>
      </c>
      <c r="F1589" s="23" t="str">
        <f t="shared" si="418"/>
        <v>Болезни органов пищеварения, взрослые</v>
      </c>
      <c r="G1589" s="104">
        <v>241</v>
      </c>
      <c r="H1589" s="104"/>
      <c r="I1589" s="105">
        <f t="shared" si="415"/>
        <v>241</v>
      </c>
      <c r="J1589" s="23">
        <f t="shared" si="419"/>
        <v>0.89</v>
      </c>
      <c r="K1589" s="23">
        <f t="shared" si="420"/>
        <v>0.89</v>
      </c>
      <c r="L1589" s="93">
        <f t="shared" si="421"/>
        <v>7281.6168799999996</v>
      </c>
      <c r="M1589" s="93">
        <f t="shared" si="422"/>
        <v>1754869.66808</v>
      </c>
      <c r="N1589" s="93">
        <f t="shared" si="423"/>
        <v>0</v>
      </c>
      <c r="O1589" s="93">
        <f t="shared" si="424"/>
        <v>1754869.66808</v>
      </c>
      <c r="P1589" s="23" t="str">
        <f t="shared" si="425"/>
        <v>Гастроэнтерология</v>
      </c>
      <c r="Q1589" s="23">
        <f t="shared" si="426"/>
        <v>0.89</v>
      </c>
      <c r="R1589" s="136" t="s">
        <v>107</v>
      </c>
      <c r="S1589" s="23">
        <f t="shared" si="427"/>
        <v>214.49</v>
      </c>
    </row>
    <row r="1590" spans="2:19" x14ac:dyDescent="0.25">
      <c r="B1590" s="85">
        <v>150112</v>
      </c>
      <c r="C1590" s="23" t="str">
        <f t="shared" si="416"/>
        <v>ГБУЗ "Моздокская ЦРБ"</v>
      </c>
      <c r="D1590" s="23" t="str">
        <f t="shared" si="417"/>
        <v>ДС</v>
      </c>
      <c r="E1590" s="124">
        <v>20172009</v>
      </c>
      <c r="F1590" s="23" t="str">
        <f t="shared" si="418"/>
        <v>Болезни органов пищеварения, взрослые</v>
      </c>
      <c r="G1590" s="104">
        <v>93</v>
      </c>
      <c r="H1590" s="104">
        <v>2</v>
      </c>
      <c r="I1590" s="105">
        <f t="shared" si="415"/>
        <v>95</v>
      </c>
      <c r="J1590" s="23">
        <f t="shared" si="419"/>
        <v>0.89</v>
      </c>
      <c r="K1590" s="23">
        <f t="shared" si="420"/>
        <v>0.89</v>
      </c>
      <c r="L1590" s="93">
        <f t="shared" si="421"/>
        <v>7281.6168799999996</v>
      </c>
      <c r="M1590" s="93">
        <f t="shared" si="422"/>
        <v>677190.36983999994</v>
      </c>
      <c r="N1590" s="93">
        <f t="shared" si="423"/>
        <v>14563.233759999999</v>
      </c>
      <c r="O1590" s="93">
        <f t="shared" si="424"/>
        <v>691753.60359999991</v>
      </c>
      <c r="P1590" s="23" t="str">
        <f t="shared" si="425"/>
        <v>Гастроэнтерология</v>
      </c>
      <c r="Q1590" s="23">
        <f t="shared" si="426"/>
        <v>0.89</v>
      </c>
      <c r="R1590" s="136" t="s">
        <v>309</v>
      </c>
      <c r="S1590" s="23">
        <f t="shared" si="427"/>
        <v>84.55</v>
      </c>
    </row>
    <row r="1591" spans="2:19" x14ac:dyDescent="0.25">
      <c r="B1591" s="85">
        <v>150041</v>
      </c>
      <c r="C1591" s="23" t="str">
        <f t="shared" si="416"/>
        <v>ГБУЗ  "Поликлиника № 7"</v>
      </c>
      <c r="D1591" s="23" t="str">
        <f t="shared" si="417"/>
        <v>ДС</v>
      </c>
      <c r="E1591" s="124">
        <v>20172009</v>
      </c>
      <c r="F1591" s="23" t="str">
        <f t="shared" si="418"/>
        <v>Болезни органов пищеварения, взрослые</v>
      </c>
      <c r="G1591" s="104">
        <v>37</v>
      </c>
      <c r="H1591" s="104">
        <v>7</v>
      </c>
      <c r="I1591" s="105">
        <f t="shared" si="415"/>
        <v>44</v>
      </c>
      <c r="J1591" s="23">
        <f t="shared" si="419"/>
        <v>0.89</v>
      </c>
      <c r="K1591" s="23">
        <f t="shared" si="420"/>
        <v>0.82</v>
      </c>
      <c r="L1591" s="93">
        <f t="shared" si="421"/>
        <v>6708.9054399999995</v>
      </c>
      <c r="M1591" s="93">
        <f t="shared" si="422"/>
        <v>248229.50128</v>
      </c>
      <c r="N1591" s="93">
        <f t="shared" si="423"/>
        <v>46962.338079999994</v>
      </c>
      <c r="O1591" s="93">
        <f t="shared" si="424"/>
        <v>295191.83935999998</v>
      </c>
      <c r="P1591" s="23" t="str">
        <f t="shared" si="425"/>
        <v>Гастроэнтерология</v>
      </c>
      <c r="Q1591" s="23">
        <f t="shared" si="426"/>
        <v>0.89</v>
      </c>
      <c r="R1591" s="136" t="s">
        <v>309</v>
      </c>
      <c r="S1591" s="23">
        <f t="shared" si="427"/>
        <v>39.160000000000004</v>
      </c>
    </row>
    <row r="1592" spans="2:19" x14ac:dyDescent="0.25">
      <c r="B1592" s="85">
        <v>150019</v>
      </c>
      <c r="C1592" s="23" t="str">
        <f t="shared" si="416"/>
        <v>ГБУЗ "Дигорская ЦРБ"</v>
      </c>
      <c r="D1592" s="23" t="str">
        <f t="shared" si="417"/>
        <v>ДС</v>
      </c>
      <c r="E1592" s="123">
        <v>20172010</v>
      </c>
      <c r="F1592" s="23" t="str">
        <f t="shared" si="418"/>
        <v>Болезни крови</v>
      </c>
      <c r="G1592" s="104">
        <v>58</v>
      </c>
      <c r="H1592" s="104">
        <v>2</v>
      </c>
      <c r="I1592" s="105">
        <f t="shared" ref="I1592:I1650" si="428">G1592+H1592</f>
        <v>60</v>
      </c>
      <c r="J1592" s="23">
        <f t="shared" si="419"/>
        <v>1.17</v>
      </c>
      <c r="K1592" s="23">
        <f t="shared" si="420"/>
        <v>0.87</v>
      </c>
      <c r="L1592" s="93">
        <f t="shared" si="421"/>
        <v>9357.3511199999994</v>
      </c>
      <c r="M1592" s="93">
        <f t="shared" si="422"/>
        <v>542726.36495999992</v>
      </c>
      <c r="N1592" s="93">
        <f t="shared" si="423"/>
        <v>18714.702239999999</v>
      </c>
      <c r="O1592" s="93">
        <f t="shared" si="424"/>
        <v>561441.06719999993</v>
      </c>
      <c r="P1592" s="23" t="str">
        <f t="shared" si="425"/>
        <v>Гематология</v>
      </c>
      <c r="Q1592" s="23">
        <f t="shared" si="426"/>
        <v>1.17</v>
      </c>
      <c r="R1592" s="63" t="s">
        <v>309</v>
      </c>
      <c r="S1592" s="23">
        <f t="shared" si="427"/>
        <v>70.199999999999989</v>
      </c>
    </row>
    <row r="1593" spans="2:19" x14ac:dyDescent="0.25">
      <c r="B1593" s="85">
        <v>150012</v>
      </c>
      <c r="C1593" s="23" t="str">
        <f t="shared" si="416"/>
        <v>ГБУЗ "Кировская ЦРБ"</v>
      </c>
      <c r="D1593" s="23" t="str">
        <f t="shared" si="417"/>
        <v>ДС</v>
      </c>
      <c r="E1593" s="123">
        <v>20172010</v>
      </c>
      <c r="F1593" s="23" t="str">
        <f t="shared" si="418"/>
        <v>Болезни крови</v>
      </c>
      <c r="G1593" s="107">
        <v>15</v>
      </c>
      <c r="H1593" s="107">
        <v>1</v>
      </c>
      <c r="I1593" s="105">
        <f t="shared" si="428"/>
        <v>16</v>
      </c>
      <c r="J1593" s="23">
        <f t="shared" si="419"/>
        <v>1.17</v>
      </c>
      <c r="K1593" s="23">
        <f t="shared" si="420"/>
        <v>0.87</v>
      </c>
      <c r="L1593" s="93">
        <f t="shared" si="421"/>
        <v>9357.3511199999994</v>
      </c>
      <c r="M1593" s="93">
        <f t="shared" si="422"/>
        <v>140360.26679999998</v>
      </c>
      <c r="N1593" s="93">
        <f t="shared" si="423"/>
        <v>9357.3511199999994</v>
      </c>
      <c r="O1593" s="93">
        <f t="shared" si="424"/>
        <v>149717.61791999999</v>
      </c>
      <c r="P1593" s="23" t="str">
        <f t="shared" si="425"/>
        <v>Гематология</v>
      </c>
      <c r="Q1593" s="23">
        <f t="shared" si="426"/>
        <v>1.17</v>
      </c>
      <c r="R1593" s="63" t="s">
        <v>277</v>
      </c>
      <c r="S1593" s="23">
        <f t="shared" si="427"/>
        <v>18.72</v>
      </c>
    </row>
    <row r="1594" spans="2:19" x14ac:dyDescent="0.25">
      <c r="B1594" s="85">
        <v>150002</v>
      </c>
      <c r="C1594" s="23" t="str">
        <f t="shared" si="416"/>
        <v>ГБУЗ "РДКБ"</v>
      </c>
      <c r="D1594" s="23" t="str">
        <f t="shared" si="417"/>
        <v>ДС</v>
      </c>
      <c r="E1594" s="124">
        <v>20172010</v>
      </c>
      <c r="F1594" s="23" t="str">
        <f t="shared" si="418"/>
        <v>Болезни крови</v>
      </c>
      <c r="G1594" s="104">
        <v>22</v>
      </c>
      <c r="H1594" s="104">
        <v>17</v>
      </c>
      <c r="I1594" s="105">
        <f t="shared" si="428"/>
        <v>39</v>
      </c>
      <c r="J1594" s="23">
        <f t="shared" si="419"/>
        <v>1.17</v>
      </c>
      <c r="K1594" s="23">
        <f t="shared" si="420"/>
        <v>1</v>
      </c>
      <c r="L1594" s="93">
        <f t="shared" si="421"/>
        <v>10755.575999999999</v>
      </c>
      <c r="M1594" s="93">
        <f t="shared" si="422"/>
        <v>236622.67199999999</v>
      </c>
      <c r="N1594" s="93">
        <f t="shared" si="423"/>
        <v>182844.79199999999</v>
      </c>
      <c r="O1594" s="93">
        <f t="shared" si="424"/>
        <v>419467.46399999998</v>
      </c>
      <c r="P1594" s="23" t="str">
        <f t="shared" si="425"/>
        <v>Гематология</v>
      </c>
      <c r="Q1594" s="23">
        <f t="shared" si="426"/>
        <v>1.17</v>
      </c>
      <c r="R1594" s="63" t="s">
        <v>113</v>
      </c>
      <c r="S1594" s="23">
        <f t="shared" si="427"/>
        <v>45.629999999999995</v>
      </c>
    </row>
    <row r="1595" spans="2:19" x14ac:dyDescent="0.25">
      <c r="B1595" s="85">
        <v>150009</v>
      </c>
      <c r="C1595" s="23" t="str">
        <f t="shared" si="416"/>
        <v>ГБУЗ "Ардонская ЦРБ"</v>
      </c>
      <c r="D1595" s="23" t="str">
        <f t="shared" si="417"/>
        <v>ДС</v>
      </c>
      <c r="E1595" s="124">
        <v>20172010</v>
      </c>
      <c r="F1595" s="23" t="str">
        <f t="shared" si="418"/>
        <v>Болезни крови</v>
      </c>
      <c r="G1595" s="104">
        <v>5</v>
      </c>
      <c r="H1595" s="104">
        <v>0</v>
      </c>
      <c r="I1595" s="105">
        <f t="shared" si="428"/>
        <v>5</v>
      </c>
      <c r="J1595" s="23">
        <f t="shared" si="419"/>
        <v>1.17</v>
      </c>
      <c r="K1595" s="23">
        <f t="shared" si="420"/>
        <v>0.9</v>
      </c>
      <c r="L1595" s="93">
        <f t="shared" si="421"/>
        <v>9680.018399999999</v>
      </c>
      <c r="M1595" s="93">
        <f t="shared" si="422"/>
        <v>48400.091999999997</v>
      </c>
      <c r="N1595" s="93">
        <f t="shared" si="423"/>
        <v>0</v>
      </c>
      <c r="O1595" s="93">
        <f t="shared" si="424"/>
        <v>48400.091999999997</v>
      </c>
      <c r="P1595" s="23" t="str">
        <f t="shared" si="425"/>
        <v>Гематология</v>
      </c>
      <c r="Q1595" s="23">
        <f t="shared" si="426"/>
        <v>1.17</v>
      </c>
      <c r="R1595" s="63" t="s">
        <v>309</v>
      </c>
      <c r="S1595" s="23">
        <f t="shared" si="427"/>
        <v>5.85</v>
      </c>
    </row>
    <row r="1596" spans="2:19" x14ac:dyDescent="0.25">
      <c r="B1596" s="85">
        <v>150010</v>
      </c>
      <c r="C1596" s="23" t="str">
        <f t="shared" si="416"/>
        <v>ГБУЗ "Ирафская ЦРБ"</v>
      </c>
      <c r="D1596" s="23" t="str">
        <f t="shared" si="417"/>
        <v>ДС</v>
      </c>
      <c r="E1596" s="124">
        <v>20172010</v>
      </c>
      <c r="F1596" s="23" t="str">
        <f t="shared" si="418"/>
        <v>Болезни крови</v>
      </c>
      <c r="G1596" s="104">
        <v>10</v>
      </c>
      <c r="H1596" s="104">
        <v>0</v>
      </c>
      <c r="I1596" s="105">
        <f t="shared" si="428"/>
        <v>10</v>
      </c>
      <c r="J1596" s="23">
        <f t="shared" si="419"/>
        <v>1.17</v>
      </c>
      <c r="K1596" s="23">
        <f t="shared" si="420"/>
        <v>0.82</v>
      </c>
      <c r="L1596" s="93">
        <f t="shared" si="421"/>
        <v>8819.5723199999993</v>
      </c>
      <c r="M1596" s="93">
        <f t="shared" si="422"/>
        <v>88195.723199999993</v>
      </c>
      <c r="N1596" s="93">
        <f t="shared" si="423"/>
        <v>0</v>
      </c>
      <c r="O1596" s="93">
        <f t="shared" si="424"/>
        <v>88195.723199999993</v>
      </c>
      <c r="P1596" s="23" t="str">
        <f t="shared" si="425"/>
        <v>Гематология</v>
      </c>
      <c r="Q1596" s="23">
        <f t="shared" si="426"/>
        <v>1.17</v>
      </c>
      <c r="R1596" s="63" t="s">
        <v>309</v>
      </c>
      <c r="S1596" s="23">
        <f t="shared" si="427"/>
        <v>11.7</v>
      </c>
    </row>
    <row r="1597" spans="2:19" x14ac:dyDescent="0.25">
      <c r="B1597" s="14">
        <v>150035</v>
      </c>
      <c r="C1597" s="23" t="str">
        <f t="shared" si="416"/>
        <v>ГБУЗ "Поликлиника № 1"</v>
      </c>
      <c r="D1597" s="23" t="str">
        <f t="shared" si="417"/>
        <v>ДС</v>
      </c>
      <c r="E1597" s="124">
        <v>20172010</v>
      </c>
      <c r="F1597" s="23" t="str">
        <f t="shared" si="418"/>
        <v>Болезни крови</v>
      </c>
      <c r="G1597" s="104">
        <v>1</v>
      </c>
      <c r="H1597" s="104">
        <v>1</v>
      </c>
      <c r="I1597" s="105">
        <f t="shared" si="428"/>
        <v>2</v>
      </c>
      <c r="J1597" s="23">
        <f t="shared" si="419"/>
        <v>1.17</v>
      </c>
      <c r="K1597" s="23">
        <f t="shared" si="420"/>
        <v>0.82</v>
      </c>
      <c r="L1597" s="93">
        <f t="shared" si="421"/>
        <v>8819.5723199999993</v>
      </c>
      <c r="M1597" s="93">
        <f t="shared" si="422"/>
        <v>8819.5723199999993</v>
      </c>
      <c r="N1597" s="93">
        <f t="shared" si="423"/>
        <v>8819.5723199999993</v>
      </c>
      <c r="O1597" s="93">
        <f t="shared" si="424"/>
        <v>17639.144639999999</v>
      </c>
      <c r="P1597" s="23" t="str">
        <f t="shared" si="425"/>
        <v>Гематология</v>
      </c>
      <c r="Q1597" s="23">
        <f t="shared" si="426"/>
        <v>1.17</v>
      </c>
      <c r="R1597" s="63" t="s">
        <v>309</v>
      </c>
      <c r="S1597" s="23">
        <f t="shared" si="427"/>
        <v>2.34</v>
      </c>
    </row>
    <row r="1598" spans="2:19" x14ac:dyDescent="0.25">
      <c r="B1598" s="85">
        <v>150112</v>
      </c>
      <c r="C1598" s="23" t="str">
        <f t="shared" si="416"/>
        <v>ГБУЗ "Моздокская ЦРБ"</v>
      </c>
      <c r="D1598" s="23" t="str">
        <f t="shared" si="417"/>
        <v>ДС</v>
      </c>
      <c r="E1598" s="124">
        <v>20172010</v>
      </c>
      <c r="F1598" s="23" t="str">
        <f t="shared" si="418"/>
        <v>Болезни крови</v>
      </c>
      <c r="G1598" s="104">
        <v>15</v>
      </c>
      <c r="H1598" s="104"/>
      <c r="I1598" s="105">
        <f t="shared" si="428"/>
        <v>15</v>
      </c>
      <c r="J1598" s="23">
        <f t="shared" si="419"/>
        <v>1.17</v>
      </c>
      <c r="K1598" s="23">
        <f t="shared" si="420"/>
        <v>0.89</v>
      </c>
      <c r="L1598" s="93">
        <f t="shared" si="421"/>
        <v>9572.4626399999979</v>
      </c>
      <c r="M1598" s="93">
        <f t="shared" si="422"/>
        <v>143586.93959999998</v>
      </c>
      <c r="N1598" s="93">
        <f t="shared" si="423"/>
        <v>0</v>
      </c>
      <c r="O1598" s="93">
        <f t="shared" si="424"/>
        <v>143586.93959999998</v>
      </c>
      <c r="P1598" s="23" t="str">
        <f t="shared" si="425"/>
        <v>Гематология</v>
      </c>
      <c r="Q1598" s="23">
        <f t="shared" si="426"/>
        <v>1.17</v>
      </c>
      <c r="R1598" s="136" t="s">
        <v>309</v>
      </c>
      <c r="S1598" s="23">
        <f t="shared" si="427"/>
        <v>17.549999999999997</v>
      </c>
    </row>
    <row r="1599" spans="2:19" x14ac:dyDescent="0.25">
      <c r="B1599" s="85">
        <v>150030</v>
      </c>
      <c r="C1599" s="23" t="str">
        <f t="shared" si="416"/>
        <v>ГБУЗ "РКВД"</v>
      </c>
      <c r="D1599" s="23" t="str">
        <f t="shared" si="417"/>
        <v>ДС</v>
      </c>
      <c r="E1599" s="123">
        <v>20172011</v>
      </c>
      <c r="F1599" s="23" t="str">
        <f t="shared" si="418"/>
        <v>Дерматозы</v>
      </c>
      <c r="G1599" s="104">
        <v>662</v>
      </c>
      <c r="H1599" s="104">
        <v>286</v>
      </c>
      <c r="I1599" s="105">
        <f t="shared" si="428"/>
        <v>948</v>
      </c>
      <c r="J1599" s="23">
        <f t="shared" si="419"/>
        <v>0.77</v>
      </c>
      <c r="K1599" s="23">
        <f t="shared" si="420"/>
        <v>0.89</v>
      </c>
      <c r="L1599" s="93">
        <f t="shared" si="421"/>
        <v>6299.8258399999995</v>
      </c>
      <c r="M1599" s="93">
        <f t="shared" si="422"/>
        <v>4170484.7060799995</v>
      </c>
      <c r="N1599" s="93">
        <f t="shared" si="423"/>
        <v>1801750.1902399999</v>
      </c>
      <c r="O1599" s="93">
        <f t="shared" si="424"/>
        <v>5972234.8963199994</v>
      </c>
      <c r="P1599" s="23" t="str">
        <f t="shared" si="425"/>
        <v>Дерматология</v>
      </c>
      <c r="Q1599" s="23">
        <f t="shared" si="426"/>
        <v>1.54</v>
      </c>
      <c r="R1599" s="63" t="s">
        <v>533</v>
      </c>
      <c r="S1599" s="23">
        <f t="shared" si="427"/>
        <v>729.96</v>
      </c>
    </row>
    <row r="1600" spans="2:19" x14ac:dyDescent="0.25">
      <c r="B1600" s="85">
        <v>150002</v>
      </c>
      <c r="C1600" s="23" t="str">
        <f t="shared" si="416"/>
        <v>ГБУЗ "РДКБ"</v>
      </c>
      <c r="D1600" s="23" t="str">
        <f t="shared" si="417"/>
        <v>ДС</v>
      </c>
      <c r="E1600" s="124">
        <v>20172011</v>
      </c>
      <c r="F1600" s="23" t="str">
        <f t="shared" si="418"/>
        <v>Дерматозы</v>
      </c>
      <c r="G1600" s="104">
        <v>65</v>
      </c>
      <c r="H1600" s="104">
        <v>15</v>
      </c>
      <c r="I1600" s="105">
        <f t="shared" si="428"/>
        <v>80</v>
      </c>
      <c r="J1600" s="23">
        <f t="shared" si="419"/>
        <v>0.77</v>
      </c>
      <c r="K1600" s="23">
        <f t="shared" si="420"/>
        <v>1</v>
      </c>
      <c r="L1600" s="93">
        <f t="shared" si="421"/>
        <v>7078.4559999999992</v>
      </c>
      <c r="M1600" s="93">
        <f t="shared" si="422"/>
        <v>460099.63999999996</v>
      </c>
      <c r="N1600" s="93">
        <f t="shared" si="423"/>
        <v>106176.83999999998</v>
      </c>
      <c r="O1600" s="93">
        <f t="shared" si="424"/>
        <v>566276.48</v>
      </c>
      <c r="P1600" s="23" t="str">
        <f t="shared" si="425"/>
        <v>Дерматология</v>
      </c>
      <c r="Q1600" s="23">
        <f t="shared" si="426"/>
        <v>1.54</v>
      </c>
      <c r="R1600" s="63" t="s">
        <v>104</v>
      </c>
      <c r="S1600" s="23">
        <f t="shared" si="427"/>
        <v>61.6</v>
      </c>
    </row>
    <row r="1601" spans="2:19" x14ac:dyDescent="0.25">
      <c r="B1601" s="85">
        <v>150009</v>
      </c>
      <c r="C1601" s="23" t="str">
        <f t="shared" si="416"/>
        <v>ГБУЗ "Ардонская ЦРБ"</v>
      </c>
      <c r="D1601" s="23" t="str">
        <f t="shared" si="417"/>
        <v>ДС</v>
      </c>
      <c r="E1601" s="124">
        <v>20172011</v>
      </c>
      <c r="F1601" s="23" t="str">
        <f t="shared" si="418"/>
        <v>Дерматозы</v>
      </c>
      <c r="G1601" s="104">
        <v>4</v>
      </c>
      <c r="H1601" s="104">
        <v>0</v>
      </c>
      <c r="I1601" s="105">
        <f t="shared" si="428"/>
        <v>4</v>
      </c>
      <c r="J1601" s="23">
        <f t="shared" si="419"/>
        <v>0.77</v>
      </c>
      <c r="K1601" s="23">
        <f t="shared" si="420"/>
        <v>0.9</v>
      </c>
      <c r="L1601" s="93">
        <f t="shared" si="421"/>
        <v>6370.6104000000005</v>
      </c>
      <c r="M1601" s="93">
        <f t="shared" si="422"/>
        <v>25482.441600000002</v>
      </c>
      <c r="N1601" s="93">
        <f t="shared" si="423"/>
        <v>0</v>
      </c>
      <c r="O1601" s="93">
        <f t="shared" si="424"/>
        <v>25482.441600000002</v>
      </c>
      <c r="P1601" s="23" t="str">
        <f t="shared" si="425"/>
        <v>Дерматология</v>
      </c>
      <c r="Q1601" s="23">
        <f t="shared" si="426"/>
        <v>1.54</v>
      </c>
      <c r="R1601" s="63" t="s">
        <v>277</v>
      </c>
      <c r="S1601" s="23">
        <f t="shared" si="427"/>
        <v>3.08</v>
      </c>
    </row>
    <row r="1602" spans="2:19" x14ac:dyDescent="0.25">
      <c r="B1602" s="85">
        <v>150009</v>
      </c>
      <c r="C1602" s="23" t="str">
        <f t="shared" si="416"/>
        <v>ГБУЗ "Ардонская ЦРБ"</v>
      </c>
      <c r="D1602" s="23" t="str">
        <f t="shared" si="417"/>
        <v>ДС</v>
      </c>
      <c r="E1602" s="124">
        <v>20172011</v>
      </c>
      <c r="F1602" s="23" t="str">
        <f t="shared" si="418"/>
        <v>Дерматозы</v>
      </c>
      <c r="G1602" s="104">
        <v>30</v>
      </c>
      <c r="H1602" s="104">
        <v>5</v>
      </c>
      <c r="I1602" s="105">
        <f t="shared" si="428"/>
        <v>35</v>
      </c>
      <c r="J1602" s="23">
        <f t="shared" si="419"/>
        <v>0.77</v>
      </c>
      <c r="K1602" s="23">
        <f t="shared" si="420"/>
        <v>0.9</v>
      </c>
      <c r="L1602" s="93">
        <f t="shared" si="421"/>
        <v>6370.6104000000005</v>
      </c>
      <c r="M1602" s="93">
        <f t="shared" si="422"/>
        <v>191118.31200000001</v>
      </c>
      <c r="N1602" s="93">
        <f t="shared" si="423"/>
        <v>31853.052000000003</v>
      </c>
      <c r="O1602" s="93">
        <f t="shared" si="424"/>
        <v>222971.364</v>
      </c>
      <c r="P1602" s="23" t="str">
        <f t="shared" si="425"/>
        <v>Дерматология</v>
      </c>
      <c r="Q1602" s="23">
        <f t="shared" si="426"/>
        <v>1.54</v>
      </c>
      <c r="R1602" s="63" t="s">
        <v>309</v>
      </c>
      <c r="S1602" s="23">
        <f t="shared" si="427"/>
        <v>26.95</v>
      </c>
    </row>
    <row r="1603" spans="2:19" x14ac:dyDescent="0.25">
      <c r="B1603" s="14">
        <v>150014</v>
      </c>
      <c r="C1603" s="23" t="str">
        <f t="shared" si="416"/>
        <v>ГБУЗ "Правобережная ЦРКБ"</v>
      </c>
      <c r="D1603" s="23" t="str">
        <f t="shared" si="417"/>
        <v>ДС</v>
      </c>
      <c r="E1603" s="124">
        <v>20172011</v>
      </c>
      <c r="F1603" s="23" t="str">
        <f t="shared" si="418"/>
        <v>Дерматозы</v>
      </c>
      <c r="G1603" s="104">
        <v>14</v>
      </c>
      <c r="H1603" s="104">
        <v>1</v>
      </c>
      <c r="I1603" s="105">
        <f t="shared" si="428"/>
        <v>15</v>
      </c>
      <c r="J1603" s="23">
        <f t="shared" si="419"/>
        <v>0.77</v>
      </c>
      <c r="K1603" s="23">
        <f t="shared" si="420"/>
        <v>0.9</v>
      </c>
      <c r="L1603" s="93">
        <f t="shared" si="421"/>
        <v>6370.6104000000005</v>
      </c>
      <c r="M1603" s="93">
        <f t="shared" si="422"/>
        <v>89188.545600000012</v>
      </c>
      <c r="N1603" s="93">
        <f t="shared" si="423"/>
        <v>6370.6104000000005</v>
      </c>
      <c r="O1603" s="93">
        <f t="shared" si="424"/>
        <v>95559.156000000017</v>
      </c>
      <c r="P1603" s="23" t="str">
        <f t="shared" si="425"/>
        <v>Дерматология</v>
      </c>
      <c r="Q1603" s="23">
        <f t="shared" si="426"/>
        <v>1.54</v>
      </c>
      <c r="R1603" s="63" t="s">
        <v>277</v>
      </c>
      <c r="S1603" s="23">
        <f t="shared" si="427"/>
        <v>11.55</v>
      </c>
    </row>
    <row r="1604" spans="2:19" x14ac:dyDescent="0.25">
      <c r="B1604" s="14">
        <v>150014</v>
      </c>
      <c r="C1604" s="23" t="str">
        <f t="shared" si="416"/>
        <v>ГБУЗ "Правобережная ЦРКБ"</v>
      </c>
      <c r="D1604" s="23" t="str">
        <f t="shared" si="417"/>
        <v>ДС</v>
      </c>
      <c r="E1604" s="124">
        <v>20172011</v>
      </c>
      <c r="F1604" s="23" t="str">
        <f t="shared" si="418"/>
        <v>Дерматозы</v>
      </c>
      <c r="G1604" s="104">
        <v>5</v>
      </c>
      <c r="H1604" s="104">
        <v>0</v>
      </c>
      <c r="I1604" s="105">
        <f t="shared" si="428"/>
        <v>5</v>
      </c>
      <c r="J1604" s="23">
        <f t="shared" si="419"/>
        <v>0.77</v>
      </c>
      <c r="K1604" s="23">
        <f t="shared" si="420"/>
        <v>0.9</v>
      </c>
      <c r="L1604" s="93">
        <f t="shared" si="421"/>
        <v>6370.6104000000005</v>
      </c>
      <c r="M1604" s="93">
        <f t="shared" si="422"/>
        <v>31853.052000000003</v>
      </c>
      <c r="N1604" s="93">
        <f t="shared" si="423"/>
        <v>0</v>
      </c>
      <c r="O1604" s="93">
        <f t="shared" si="424"/>
        <v>31853.052000000003</v>
      </c>
      <c r="P1604" s="23" t="str">
        <f t="shared" si="425"/>
        <v>Дерматология</v>
      </c>
      <c r="Q1604" s="23">
        <f t="shared" si="426"/>
        <v>1.54</v>
      </c>
      <c r="R1604" s="63" t="s">
        <v>309</v>
      </c>
      <c r="S1604" s="23">
        <f t="shared" si="427"/>
        <v>3.85</v>
      </c>
    </row>
    <row r="1605" spans="2:19" x14ac:dyDescent="0.25">
      <c r="B1605" s="14">
        <v>150035</v>
      </c>
      <c r="C1605" s="23" t="str">
        <f t="shared" si="416"/>
        <v>ГБУЗ "Поликлиника № 1"</v>
      </c>
      <c r="D1605" s="23" t="str">
        <f t="shared" si="417"/>
        <v>ДС</v>
      </c>
      <c r="E1605" s="124">
        <v>20172011</v>
      </c>
      <c r="F1605" s="23" t="str">
        <f t="shared" si="418"/>
        <v>Дерматозы</v>
      </c>
      <c r="G1605" s="104">
        <v>1</v>
      </c>
      <c r="H1605" s="104">
        <v>1</v>
      </c>
      <c r="I1605" s="105">
        <f t="shared" si="428"/>
        <v>2</v>
      </c>
      <c r="J1605" s="23">
        <f t="shared" si="419"/>
        <v>0.77</v>
      </c>
      <c r="K1605" s="23">
        <f t="shared" si="420"/>
        <v>0.82</v>
      </c>
      <c r="L1605" s="93">
        <f t="shared" si="421"/>
        <v>5804.3339199999991</v>
      </c>
      <c r="M1605" s="93">
        <f t="shared" si="422"/>
        <v>5804.3339199999991</v>
      </c>
      <c r="N1605" s="93">
        <f t="shared" si="423"/>
        <v>5804.3339199999991</v>
      </c>
      <c r="O1605" s="93">
        <f t="shared" si="424"/>
        <v>11608.667839999998</v>
      </c>
      <c r="P1605" s="23" t="str">
        <f t="shared" si="425"/>
        <v>Дерматология</v>
      </c>
      <c r="Q1605" s="23">
        <f t="shared" si="426"/>
        <v>1.54</v>
      </c>
      <c r="R1605" s="63" t="s">
        <v>309</v>
      </c>
      <c r="S1605" s="23">
        <f t="shared" si="427"/>
        <v>1.54</v>
      </c>
    </row>
    <row r="1606" spans="2:19" x14ac:dyDescent="0.25">
      <c r="B1606" s="85">
        <v>150019</v>
      </c>
      <c r="C1606" s="23" t="str">
        <f t="shared" si="416"/>
        <v>ГБУЗ "Дигорская ЦРБ"</v>
      </c>
      <c r="D1606" s="23" t="str">
        <f t="shared" si="417"/>
        <v>ДС</v>
      </c>
      <c r="E1606" s="123">
        <v>20172012</v>
      </c>
      <c r="F1606" s="23" t="str">
        <f t="shared" si="418"/>
        <v>Болезни системы кровообращения, дети</v>
      </c>
      <c r="G1606" s="104">
        <v>10</v>
      </c>
      <c r="H1606" s="104"/>
      <c r="I1606" s="105">
        <f t="shared" si="428"/>
        <v>10</v>
      </c>
      <c r="J1606" s="23">
        <f t="shared" si="419"/>
        <v>0.98</v>
      </c>
      <c r="K1606" s="23">
        <f t="shared" si="420"/>
        <v>0.87</v>
      </c>
      <c r="L1606" s="93">
        <f t="shared" si="421"/>
        <v>7837.7812799999992</v>
      </c>
      <c r="M1606" s="93">
        <f t="shared" si="422"/>
        <v>78377.812799999985</v>
      </c>
      <c r="N1606" s="93">
        <f t="shared" si="423"/>
        <v>0</v>
      </c>
      <c r="O1606" s="93">
        <f t="shared" si="424"/>
        <v>78377.812799999985</v>
      </c>
      <c r="P1606" s="23" t="str">
        <f t="shared" si="425"/>
        <v>Детская кардиология</v>
      </c>
      <c r="Q1606" s="23">
        <f t="shared" si="426"/>
        <v>0.98</v>
      </c>
      <c r="R1606" s="63" t="s">
        <v>277</v>
      </c>
      <c r="S1606" s="23">
        <f t="shared" si="427"/>
        <v>9.8000000000000007</v>
      </c>
    </row>
    <row r="1607" spans="2:19" x14ac:dyDescent="0.25">
      <c r="B1607" s="85">
        <v>150002</v>
      </c>
      <c r="C1607" s="23" t="str">
        <f t="shared" si="416"/>
        <v>ГБУЗ "РДКБ"</v>
      </c>
      <c r="D1607" s="23" t="str">
        <f t="shared" si="417"/>
        <v>ДС</v>
      </c>
      <c r="E1607" s="124">
        <v>20172012</v>
      </c>
      <c r="F1607" s="23" t="str">
        <f t="shared" si="418"/>
        <v>Болезни системы кровообращения, дети</v>
      </c>
      <c r="G1607" s="104">
        <v>70</v>
      </c>
      <c r="H1607" s="104">
        <v>15</v>
      </c>
      <c r="I1607" s="105">
        <f t="shared" si="428"/>
        <v>85</v>
      </c>
      <c r="J1607" s="23">
        <f t="shared" si="419"/>
        <v>0.98</v>
      </c>
      <c r="K1607" s="23">
        <f t="shared" si="420"/>
        <v>1</v>
      </c>
      <c r="L1607" s="93">
        <f t="shared" si="421"/>
        <v>9008.9439999999995</v>
      </c>
      <c r="M1607" s="93">
        <f t="shared" si="422"/>
        <v>630626.07999999996</v>
      </c>
      <c r="N1607" s="93">
        <f t="shared" si="423"/>
        <v>135134.16</v>
      </c>
      <c r="O1607" s="93">
        <f t="shared" si="424"/>
        <v>765760.24</v>
      </c>
      <c r="P1607" s="23" t="str">
        <f t="shared" si="425"/>
        <v>Детская кардиология</v>
      </c>
      <c r="Q1607" s="23">
        <f t="shared" si="426"/>
        <v>0.98</v>
      </c>
      <c r="R1607" s="63" t="s">
        <v>123</v>
      </c>
      <c r="S1607" s="23">
        <f t="shared" si="427"/>
        <v>83.3</v>
      </c>
    </row>
    <row r="1608" spans="2:19" x14ac:dyDescent="0.25">
      <c r="B1608" s="85">
        <v>150002</v>
      </c>
      <c r="C1608" s="23" t="str">
        <f t="shared" si="416"/>
        <v>ГБУЗ "РДКБ"</v>
      </c>
      <c r="D1608" s="23" t="str">
        <f t="shared" si="417"/>
        <v>ДС</v>
      </c>
      <c r="E1608" s="124">
        <v>20172013</v>
      </c>
      <c r="F1608" s="23" t="str">
        <f t="shared" si="418"/>
        <v>Лекарственная терапия при остром лейкозе, дети</v>
      </c>
      <c r="G1608" s="104">
        <v>5</v>
      </c>
      <c r="H1608" s="104">
        <v>2</v>
      </c>
      <c r="I1608" s="105">
        <f t="shared" si="428"/>
        <v>7</v>
      </c>
      <c r="J1608" s="23">
        <f t="shared" si="419"/>
        <v>14.23</v>
      </c>
      <c r="K1608" s="23">
        <f t="shared" si="420"/>
        <v>1</v>
      </c>
      <c r="L1608" s="93">
        <f t="shared" si="421"/>
        <v>130813.54399999999</v>
      </c>
      <c r="M1608" s="93">
        <f t="shared" si="422"/>
        <v>654067.72</v>
      </c>
      <c r="N1608" s="93">
        <f t="shared" si="423"/>
        <v>261627.08799999999</v>
      </c>
      <c r="O1608" s="93">
        <f t="shared" si="424"/>
        <v>915694.80799999996</v>
      </c>
      <c r="P1608" s="23" t="str">
        <f t="shared" si="425"/>
        <v>Детская онкология</v>
      </c>
      <c r="Q1608" s="23">
        <f t="shared" si="426"/>
        <v>9.23</v>
      </c>
      <c r="R1608" s="63" t="s">
        <v>125</v>
      </c>
      <c r="S1608" s="23">
        <f t="shared" si="427"/>
        <v>99.61</v>
      </c>
    </row>
    <row r="1609" spans="2:19" x14ac:dyDescent="0.25">
      <c r="B1609" s="85">
        <v>150002</v>
      </c>
      <c r="C1609" s="23" t="str">
        <f t="shared" si="416"/>
        <v>ГБУЗ "РДКБ"</v>
      </c>
      <c r="D1609" s="23" t="str">
        <f t="shared" si="417"/>
        <v>ДС</v>
      </c>
      <c r="E1609" s="124">
        <v>20172014</v>
      </c>
      <c r="F1609" s="23" t="str">
        <f t="shared" si="418"/>
        <v>Лекарственная терапия при других злокачественных новообразованиях лимфоидной и кроветворной тканей, дети</v>
      </c>
      <c r="G1609" s="104">
        <v>7</v>
      </c>
      <c r="H1609" s="104">
        <v>2</v>
      </c>
      <c r="I1609" s="105">
        <f t="shared" si="428"/>
        <v>9</v>
      </c>
      <c r="J1609" s="23">
        <f t="shared" si="419"/>
        <v>10.34</v>
      </c>
      <c r="K1609" s="23">
        <f t="shared" si="420"/>
        <v>1</v>
      </c>
      <c r="L1609" s="93">
        <f t="shared" si="421"/>
        <v>95053.551999999996</v>
      </c>
      <c r="M1609" s="93">
        <f t="shared" si="422"/>
        <v>665374.86399999994</v>
      </c>
      <c r="N1609" s="93">
        <f t="shared" si="423"/>
        <v>190107.10399999999</v>
      </c>
      <c r="O1609" s="93">
        <f t="shared" si="424"/>
        <v>855481.96799999988</v>
      </c>
      <c r="P1609" s="23" t="str">
        <f t="shared" si="425"/>
        <v>Детская онкология</v>
      </c>
      <c r="Q1609" s="23">
        <f t="shared" si="426"/>
        <v>9.23</v>
      </c>
      <c r="R1609" s="63" t="s">
        <v>125</v>
      </c>
      <c r="S1609" s="23">
        <f t="shared" si="427"/>
        <v>93.06</v>
      </c>
    </row>
    <row r="1610" spans="2:19" x14ac:dyDescent="0.25">
      <c r="B1610" s="85">
        <v>150002</v>
      </c>
      <c r="C1610" s="23" t="str">
        <f t="shared" si="416"/>
        <v>ГБУЗ "РДКБ"</v>
      </c>
      <c r="D1610" s="23" t="str">
        <f t="shared" si="417"/>
        <v>ДС</v>
      </c>
      <c r="E1610" s="124">
        <v>20172015</v>
      </c>
      <c r="F1610" s="23" t="str">
        <f t="shared" si="418"/>
        <v>Лекарственная терапия при злокачественных новообразованиях других локализаций (кроме лимфоидной и кроветворной тканей), дети</v>
      </c>
      <c r="G1610" s="104">
        <v>6</v>
      </c>
      <c r="H1610" s="104">
        <v>1</v>
      </c>
      <c r="I1610" s="105">
        <f t="shared" si="428"/>
        <v>7</v>
      </c>
      <c r="J1610" s="23">
        <f t="shared" si="419"/>
        <v>7.95</v>
      </c>
      <c r="K1610" s="23">
        <f t="shared" si="420"/>
        <v>1</v>
      </c>
      <c r="L1610" s="93">
        <f t="shared" si="421"/>
        <v>73082.759999999995</v>
      </c>
      <c r="M1610" s="93">
        <f t="shared" si="422"/>
        <v>438496.55999999994</v>
      </c>
      <c r="N1610" s="93">
        <f t="shared" si="423"/>
        <v>73082.759999999995</v>
      </c>
      <c r="O1610" s="93">
        <f t="shared" si="424"/>
        <v>511579.31999999995</v>
      </c>
      <c r="P1610" s="23" t="str">
        <f t="shared" si="425"/>
        <v>Детская онкология</v>
      </c>
      <c r="Q1610" s="23">
        <f t="shared" si="426"/>
        <v>9.23</v>
      </c>
      <c r="R1610" s="63" t="s">
        <v>125</v>
      </c>
      <c r="S1610" s="23">
        <f t="shared" si="427"/>
        <v>55.65</v>
      </c>
    </row>
    <row r="1611" spans="2:19" x14ac:dyDescent="0.25">
      <c r="B1611" s="85">
        <v>150002</v>
      </c>
      <c r="C1611" s="23" t="str">
        <f t="shared" si="416"/>
        <v>ГБУЗ "РДКБ"</v>
      </c>
      <c r="D1611" s="23" t="str">
        <f t="shared" si="417"/>
        <v>ДС</v>
      </c>
      <c r="E1611" s="124">
        <v>20172016</v>
      </c>
      <c r="F1611" s="23" t="str">
        <f t="shared" si="418"/>
        <v>Операции на мужских половых органах, дети</v>
      </c>
      <c r="G1611" s="104">
        <v>0</v>
      </c>
      <c r="H1611" s="104">
        <v>0</v>
      </c>
      <c r="I1611" s="105">
        <f t="shared" si="428"/>
        <v>0</v>
      </c>
      <c r="J1611" s="23">
        <f t="shared" si="419"/>
        <v>1.38</v>
      </c>
      <c r="K1611" s="23">
        <f t="shared" si="420"/>
        <v>1</v>
      </c>
      <c r="L1611" s="93">
        <f t="shared" si="421"/>
        <v>12686.063999999998</v>
      </c>
      <c r="M1611" s="93">
        <f t="shared" si="422"/>
        <v>0</v>
      </c>
      <c r="N1611" s="93">
        <f t="shared" si="423"/>
        <v>0</v>
      </c>
      <c r="O1611" s="93">
        <f t="shared" si="424"/>
        <v>0</v>
      </c>
      <c r="P1611" s="23" t="str">
        <f t="shared" si="425"/>
        <v>Детская урология-андрология</v>
      </c>
      <c r="Q1611" s="23">
        <f t="shared" si="426"/>
        <v>1.42</v>
      </c>
      <c r="R1611" s="63" t="s">
        <v>129</v>
      </c>
      <c r="S1611" s="23">
        <f t="shared" si="427"/>
        <v>0</v>
      </c>
    </row>
    <row r="1612" spans="2:19" x14ac:dyDescent="0.25">
      <c r="B1612" s="85">
        <v>150002</v>
      </c>
      <c r="C1612" s="23" t="str">
        <f t="shared" si="416"/>
        <v>ГБУЗ "РДКБ"</v>
      </c>
      <c r="D1612" s="23" t="str">
        <f t="shared" si="417"/>
        <v>ДС</v>
      </c>
      <c r="E1612" s="124">
        <v>20172018</v>
      </c>
      <c r="F1612" s="23" t="str">
        <f t="shared" si="418"/>
        <v>Операции по поводу грыж, дети</v>
      </c>
      <c r="G1612" s="104">
        <v>0</v>
      </c>
      <c r="H1612" s="104">
        <v>0</v>
      </c>
      <c r="I1612" s="105">
        <f t="shared" si="428"/>
        <v>0</v>
      </c>
      <c r="J1612" s="23">
        <f t="shared" si="419"/>
        <v>1.6</v>
      </c>
      <c r="K1612" s="23">
        <f t="shared" si="420"/>
        <v>1</v>
      </c>
      <c r="L1612" s="93">
        <f t="shared" si="421"/>
        <v>14708.48</v>
      </c>
      <c r="M1612" s="93">
        <f t="shared" si="422"/>
        <v>0</v>
      </c>
      <c r="N1612" s="93">
        <f t="shared" si="423"/>
        <v>0</v>
      </c>
      <c r="O1612" s="93">
        <f t="shared" si="424"/>
        <v>0</v>
      </c>
      <c r="P1612" s="23" t="str">
        <f t="shared" si="425"/>
        <v>Детская хирургия</v>
      </c>
      <c r="Q1612" s="23">
        <f t="shared" si="426"/>
        <v>1.6</v>
      </c>
      <c r="R1612" s="63" t="s">
        <v>140</v>
      </c>
      <c r="S1612" s="23">
        <f t="shared" si="427"/>
        <v>0</v>
      </c>
    </row>
    <row r="1613" spans="2:19" x14ac:dyDescent="0.25">
      <c r="B1613" s="85">
        <v>150002</v>
      </c>
      <c r="C1613" s="23" t="str">
        <f t="shared" si="416"/>
        <v>ГБУЗ "РДКБ"</v>
      </c>
      <c r="D1613" s="23" t="str">
        <f t="shared" si="417"/>
        <v>ДС</v>
      </c>
      <c r="E1613" s="124">
        <v>20172019</v>
      </c>
      <c r="F1613" s="23" t="str">
        <f t="shared" si="418"/>
        <v>Сахарный диабет, дети</v>
      </c>
      <c r="G1613" s="104">
        <v>0</v>
      </c>
      <c r="H1613" s="104">
        <v>0</v>
      </c>
      <c r="I1613" s="105">
        <f t="shared" si="428"/>
        <v>0</v>
      </c>
      <c r="J1613" s="23">
        <f t="shared" si="419"/>
        <v>1.49</v>
      </c>
      <c r="K1613" s="23">
        <f t="shared" si="420"/>
        <v>1</v>
      </c>
      <c r="L1613" s="93">
        <f t="shared" si="421"/>
        <v>13697.271999999999</v>
      </c>
      <c r="M1613" s="93">
        <f t="shared" si="422"/>
        <v>0</v>
      </c>
      <c r="N1613" s="93">
        <f t="shared" si="423"/>
        <v>0</v>
      </c>
      <c r="O1613" s="93">
        <f t="shared" si="424"/>
        <v>0</v>
      </c>
      <c r="P1613" s="23" t="str">
        <f t="shared" si="425"/>
        <v>Детская эндокринология</v>
      </c>
      <c r="Q1613" s="23">
        <f t="shared" si="426"/>
        <v>1.49</v>
      </c>
      <c r="R1613" s="63" t="s">
        <v>148</v>
      </c>
      <c r="S1613" s="23">
        <f t="shared" si="427"/>
        <v>0</v>
      </c>
    </row>
    <row r="1614" spans="2:19" x14ac:dyDescent="0.25">
      <c r="B1614" s="14">
        <v>150044</v>
      </c>
      <c r="C1614" s="23" t="str">
        <f t="shared" si="416"/>
        <v>ГБУЗ "Дет. поликлиника №3"</v>
      </c>
      <c r="D1614" s="23" t="str">
        <f t="shared" si="417"/>
        <v>ДС</v>
      </c>
      <c r="E1614" s="124">
        <v>20172019</v>
      </c>
      <c r="F1614" s="23" t="str">
        <f t="shared" si="418"/>
        <v>Сахарный диабет, дети</v>
      </c>
      <c r="G1614" s="104">
        <v>1</v>
      </c>
      <c r="H1614" s="104">
        <v>1</v>
      </c>
      <c r="I1614" s="105">
        <f t="shared" si="428"/>
        <v>2</v>
      </c>
      <c r="J1614" s="23">
        <f t="shared" si="419"/>
        <v>1.49</v>
      </c>
      <c r="K1614" s="23">
        <f t="shared" si="420"/>
        <v>0.82</v>
      </c>
      <c r="L1614" s="93">
        <f t="shared" si="421"/>
        <v>11231.76304</v>
      </c>
      <c r="M1614" s="93">
        <f t="shared" si="422"/>
        <v>11231.76304</v>
      </c>
      <c r="N1614" s="93">
        <f t="shared" si="423"/>
        <v>11231.76304</v>
      </c>
      <c r="O1614" s="93">
        <f t="shared" si="424"/>
        <v>22463.52608</v>
      </c>
      <c r="P1614" s="23" t="str">
        <f t="shared" si="425"/>
        <v>Детская эндокринология</v>
      </c>
      <c r="Q1614" s="23">
        <f t="shared" si="426"/>
        <v>1.49</v>
      </c>
      <c r="R1614" s="44" t="s">
        <v>277</v>
      </c>
      <c r="S1614" s="23">
        <f t="shared" si="427"/>
        <v>2.98</v>
      </c>
    </row>
    <row r="1615" spans="2:19" x14ac:dyDescent="0.25">
      <c r="B1615" s="85">
        <v>150112</v>
      </c>
      <c r="C1615" s="23" t="str">
        <f t="shared" si="416"/>
        <v>ГБУЗ "Моздокская ЦРБ"</v>
      </c>
      <c r="D1615" s="23" t="str">
        <f t="shared" si="417"/>
        <v>ДС</v>
      </c>
      <c r="E1615" s="124">
        <v>20172019</v>
      </c>
      <c r="F1615" s="23" t="str">
        <f t="shared" si="418"/>
        <v>Сахарный диабет, дети</v>
      </c>
      <c r="G1615" s="104">
        <v>5</v>
      </c>
      <c r="H1615" s="104"/>
      <c r="I1615" s="105">
        <f t="shared" si="428"/>
        <v>5</v>
      </c>
      <c r="J1615" s="23">
        <f t="shared" si="419"/>
        <v>1.49</v>
      </c>
      <c r="K1615" s="23">
        <f t="shared" si="420"/>
        <v>0.89</v>
      </c>
      <c r="L1615" s="93">
        <f t="shared" si="421"/>
        <v>12190.57208</v>
      </c>
      <c r="M1615" s="93">
        <f t="shared" si="422"/>
        <v>60952.860399999998</v>
      </c>
      <c r="N1615" s="93">
        <f t="shared" si="423"/>
        <v>0</v>
      </c>
      <c r="O1615" s="93">
        <f t="shared" si="424"/>
        <v>60952.860399999998</v>
      </c>
      <c r="P1615" s="23" t="str">
        <f t="shared" si="425"/>
        <v>Детская эндокринология</v>
      </c>
      <c r="Q1615" s="23">
        <f t="shared" si="426"/>
        <v>1.49</v>
      </c>
      <c r="R1615" s="136" t="s">
        <v>277</v>
      </c>
      <c r="S1615" s="23">
        <f t="shared" si="427"/>
        <v>7.45</v>
      </c>
    </row>
    <row r="1616" spans="2:19" x14ac:dyDescent="0.25">
      <c r="B1616" s="85">
        <v>150002</v>
      </c>
      <c r="C1616" s="23" t="str">
        <f t="shared" si="416"/>
        <v>ГБУЗ "РДКБ"</v>
      </c>
      <c r="D1616" s="23" t="str">
        <f t="shared" si="417"/>
        <v>ДС</v>
      </c>
      <c r="E1616" s="124">
        <v>20172020</v>
      </c>
      <c r="F1616" s="23" t="str">
        <f t="shared" si="418"/>
        <v>Другие болезни эндокринной системы, дети</v>
      </c>
      <c r="G1616" s="104">
        <v>0</v>
      </c>
      <c r="H1616" s="104">
        <v>0</v>
      </c>
      <c r="I1616" s="105">
        <f t="shared" si="428"/>
        <v>0</v>
      </c>
      <c r="J1616" s="23">
        <f t="shared" si="419"/>
        <v>1.36</v>
      </c>
      <c r="K1616" s="23">
        <f t="shared" si="420"/>
        <v>1</v>
      </c>
      <c r="L1616" s="93">
        <f t="shared" si="421"/>
        <v>12502.208000000001</v>
      </c>
      <c r="M1616" s="93">
        <f t="shared" si="422"/>
        <v>0</v>
      </c>
      <c r="N1616" s="93">
        <f t="shared" si="423"/>
        <v>0</v>
      </c>
      <c r="O1616" s="93">
        <f t="shared" si="424"/>
        <v>0</v>
      </c>
      <c r="P1616" s="23" t="str">
        <f t="shared" si="425"/>
        <v>Детская эндокринология</v>
      </c>
      <c r="Q1616" s="23">
        <f t="shared" si="426"/>
        <v>1.49</v>
      </c>
      <c r="R1616" s="63" t="s">
        <v>148</v>
      </c>
      <c r="S1616" s="23">
        <f t="shared" si="427"/>
        <v>0</v>
      </c>
    </row>
    <row r="1617" spans="2:19" x14ac:dyDescent="0.25">
      <c r="B1617" s="14">
        <v>150035</v>
      </c>
      <c r="C1617" s="23" t="str">
        <f t="shared" si="416"/>
        <v>ГБУЗ "Поликлиника № 1"</v>
      </c>
      <c r="D1617" s="23" t="str">
        <f t="shared" si="417"/>
        <v>ДС</v>
      </c>
      <c r="E1617" s="124">
        <v>20172021</v>
      </c>
      <c r="F1617" s="23" t="str">
        <f t="shared" si="418"/>
        <v>Вирусный гепатит B хронический, лекарственная терапия</v>
      </c>
      <c r="G1617" s="104">
        <v>1</v>
      </c>
      <c r="H1617" s="104">
        <v>1</v>
      </c>
      <c r="I1617" s="105">
        <f t="shared" si="428"/>
        <v>2</v>
      </c>
      <c r="J1617" s="23">
        <f t="shared" si="419"/>
        <v>2.75</v>
      </c>
      <c r="K1617" s="23">
        <f t="shared" si="420"/>
        <v>0.82</v>
      </c>
      <c r="L1617" s="93">
        <f t="shared" si="421"/>
        <v>20729.763999999996</v>
      </c>
      <c r="M1617" s="93">
        <f t="shared" si="422"/>
        <v>20729.763999999996</v>
      </c>
      <c r="N1617" s="93">
        <f t="shared" si="423"/>
        <v>20729.763999999996</v>
      </c>
      <c r="O1617" s="93">
        <f t="shared" si="424"/>
        <v>41459.527999999991</v>
      </c>
      <c r="P1617" s="23" t="str">
        <f t="shared" si="425"/>
        <v>Инфекционные болезни</v>
      </c>
      <c r="Q1617" s="23">
        <f t="shared" si="426"/>
        <v>0.92</v>
      </c>
      <c r="R1617" s="63" t="s">
        <v>309</v>
      </c>
      <c r="S1617" s="23">
        <f t="shared" si="427"/>
        <v>5.5</v>
      </c>
    </row>
    <row r="1618" spans="2:19" x14ac:dyDescent="0.25">
      <c r="B1618" s="85">
        <v>150009</v>
      </c>
      <c r="C1618" s="23" t="str">
        <f t="shared" ref="C1618:C1677" si="429">IF(B1618&gt;0,VLOOKUP(B1618,LPU,2,0),"")</f>
        <v>ГБУЗ "Ардонская ЦРБ"</v>
      </c>
      <c r="D1618" s="23" t="str">
        <f t="shared" ref="D1618:D1677" si="430">IF(E1618&gt;0,VLOOKUP(E1618,KSG,6,0),"")</f>
        <v>ДС</v>
      </c>
      <c r="E1618" s="124">
        <v>20172022</v>
      </c>
      <c r="F1618" s="23" t="str">
        <f t="shared" ref="F1618:F1677" si="431">IF(E1618&gt;0,VLOOKUP(E1618,KSG,2,0),"")</f>
        <v>Вирусный гепатит C хронический, лекарственная терапия при инфицировании вирусом генотипа 2, 3</v>
      </c>
      <c r="G1618" s="104">
        <v>2</v>
      </c>
      <c r="H1618" s="104">
        <v>0</v>
      </c>
      <c r="I1618" s="105">
        <f t="shared" si="428"/>
        <v>2</v>
      </c>
      <c r="J1618" s="23">
        <f t="shared" ref="J1618:J1677" si="432">IF(E1618&gt;0,VLOOKUP(E1618,KSG,3,0),"")</f>
        <v>1.1000000000000001</v>
      </c>
      <c r="K1618" s="23">
        <f t="shared" ref="K1618:K1677" si="433">IF(VLOOKUP(E1618,KSG,7,0)=1,IF(D1618="КС",VLOOKUP(B1618,LPU,3,0),VLOOKUP(B1618,LPU,4,0)),1)</f>
        <v>0.9</v>
      </c>
      <c r="L1618" s="93">
        <f t="shared" ref="L1618:L1677" si="434">IF(D1618="КС",K1618*J1618*$D$2,K1618*J1618*$D$3)</f>
        <v>9100.8719999999994</v>
      </c>
      <c r="M1618" s="93">
        <f t="shared" ref="M1618:M1677" si="435">L1618*G1618</f>
        <v>18201.743999999999</v>
      </c>
      <c r="N1618" s="93">
        <f t="shared" ref="N1618:N1677" si="436">L1618*H1618</f>
        <v>0</v>
      </c>
      <c r="O1618" s="93">
        <f t="shared" ref="O1618:O1677" si="437">M1618+N1618</f>
        <v>18201.743999999999</v>
      </c>
      <c r="P1618" s="23" t="str">
        <f t="shared" ref="P1618:P1677" si="438">IF(E1618&gt;0,VLOOKUP(E1618,KSG,4,0),"")</f>
        <v>Инфекционные болезни</v>
      </c>
      <c r="Q1618" s="23">
        <f t="shared" ref="Q1618:Q1677" si="439">IF(E1618&gt;0,VLOOKUP(E1618,KSG,5,0),"")</f>
        <v>0.92</v>
      </c>
      <c r="R1618" s="63" t="s">
        <v>309</v>
      </c>
      <c r="S1618" s="23">
        <f t="shared" ref="S1618:S1677" si="440">I1618*J1618</f>
        <v>2.2000000000000002</v>
      </c>
    </row>
    <row r="1619" spans="2:19" x14ac:dyDescent="0.25">
      <c r="B1619" s="14">
        <v>150007</v>
      </c>
      <c r="C1619" s="23" t="str">
        <f t="shared" si="429"/>
        <v>ГБУЗ "Алагирская ЦРБ"</v>
      </c>
      <c r="D1619" s="23" t="str">
        <f t="shared" si="430"/>
        <v>ДС</v>
      </c>
      <c r="E1619" s="124">
        <v>20172022</v>
      </c>
      <c r="F1619" s="23" t="str">
        <f t="shared" si="431"/>
        <v>Вирусный гепатит C хронический, лекарственная терапия при инфицировании вирусом генотипа 2, 3</v>
      </c>
      <c r="G1619" s="104">
        <v>28</v>
      </c>
      <c r="H1619" s="104">
        <v>2</v>
      </c>
      <c r="I1619" s="105">
        <f t="shared" si="428"/>
        <v>30</v>
      </c>
      <c r="J1619" s="23">
        <f t="shared" si="432"/>
        <v>1.1000000000000001</v>
      </c>
      <c r="K1619" s="23">
        <f t="shared" si="433"/>
        <v>0.87</v>
      </c>
      <c r="L1619" s="93">
        <f t="shared" si="434"/>
        <v>8797.5095999999994</v>
      </c>
      <c r="M1619" s="93">
        <f t="shared" si="435"/>
        <v>246330.26879999999</v>
      </c>
      <c r="N1619" s="93">
        <f t="shared" si="436"/>
        <v>17595.019199999999</v>
      </c>
      <c r="O1619" s="93">
        <f t="shared" si="437"/>
        <v>263925.288</v>
      </c>
      <c r="P1619" s="23" t="str">
        <f t="shared" si="438"/>
        <v>Инфекционные болезни</v>
      </c>
      <c r="Q1619" s="23">
        <f t="shared" si="439"/>
        <v>0.92</v>
      </c>
      <c r="R1619" s="63" t="s">
        <v>309</v>
      </c>
      <c r="S1619" s="23">
        <f t="shared" si="440"/>
        <v>33</v>
      </c>
    </row>
    <row r="1620" spans="2:19" x14ac:dyDescent="0.25">
      <c r="B1620" s="14">
        <v>150035</v>
      </c>
      <c r="C1620" s="23" t="str">
        <f t="shared" si="429"/>
        <v>ГБУЗ "Поликлиника № 1"</v>
      </c>
      <c r="D1620" s="23" t="str">
        <f t="shared" si="430"/>
        <v>ДС</v>
      </c>
      <c r="E1620" s="124">
        <v>20172022</v>
      </c>
      <c r="F1620" s="23" t="str">
        <f t="shared" si="431"/>
        <v>Вирусный гепатит C хронический, лекарственная терапия при инфицировании вирусом генотипа 2, 3</v>
      </c>
      <c r="G1620" s="104">
        <v>1</v>
      </c>
      <c r="H1620" s="104"/>
      <c r="I1620" s="105">
        <f t="shared" si="428"/>
        <v>1</v>
      </c>
      <c r="J1620" s="23">
        <f t="shared" si="432"/>
        <v>1.1000000000000001</v>
      </c>
      <c r="K1620" s="23">
        <f t="shared" si="433"/>
        <v>0.82</v>
      </c>
      <c r="L1620" s="93">
        <f t="shared" si="434"/>
        <v>8291.9056</v>
      </c>
      <c r="M1620" s="93">
        <f t="shared" si="435"/>
        <v>8291.9056</v>
      </c>
      <c r="N1620" s="93">
        <f t="shared" si="436"/>
        <v>0</v>
      </c>
      <c r="O1620" s="93">
        <f t="shared" si="437"/>
        <v>8291.9056</v>
      </c>
      <c r="P1620" s="23" t="str">
        <f t="shared" si="438"/>
        <v>Инфекционные болезни</v>
      </c>
      <c r="Q1620" s="23">
        <f t="shared" si="439"/>
        <v>0.92</v>
      </c>
      <c r="R1620" s="63" t="s">
        <v>309</v>
      </c>
      <c r="S1620" s="23">
        <f t="shared" si="440"/>
        <v>1.1000000000000001</v>
      </c>
    </row>
    <row r="1621" spans="2:19" x14ac:dyDescent="0.25">
      <c r="B1621" s="14">
        <v>150035</v>
      </c>
      <c r="C1621" s="23" t="str">
        <f t="shared" si="429"/>
        <v>ГБУЗ "Поликлиника № 1"</v>
      </c>
      <c r="D1621" s="23" t="str">
        <f t="shared" si="430"/>
        <v>ДС</v>
      </c>
      <c r="E1621" s="124">
        <v>20172023</v>
      </c>
      <c r="F1621" s="23" t="str">
        <f t="shared" si="431"/>
        <v>Вирусный гепатит C хронический на стадии цирроза печени, лекарственная терапия при инфицировании вирусом генотипа 2, 3</v>
      </c>
      <c r="G1621" s="104">
        <v>1</v>
      </c>
      <c r="H1621" s="104"/>
      <c r="I1621" s="105">
        <f t="shared" si="428"/>
        <v>1</v>
      </c>
      <c r="J1621" s="23">
        <f t="shared" si="432"/>
        <v>9</v>
      </c>
      <c r="K1621" s="23">
        <f t="shared" si="433"/>
        <v>0.82</v>
      </c>
      <c r="L1621" s="93">
        <f t="shared" si="434"/>
        <v>67842.863999999987</v>
      </c>
      <c r="M1621" s="93">
        <f t="shared" si="435"/>
        <v>67842.863999999987</v>
      </c>
      <c r="N1621" s="93">
        <f t="shared" si="436"/>
        <v>0</v>
      </c>
      <c r="O1621" s="93">
        <f t="shared" si="437"/>
        <v>67842.863999999987</v>
      </c>
      <c r="P1621" s="23" t="str">
        <f t="shared" si="438"/>
        <v>Инфекционные болезни</v>
      </c>
      <c r="Q1621" s="23">
        <f t="shared" si="439"/>
        <v>0.92</v>
      </c>
      <c r="R1621" s="63" t="s">
        <v>309</v>
      </c>
      <c r="S1621" s="23">
        <f t="shared" si="440"/>
        <v>9</v>
      </c>
    </row>
    <row r="1622" spans="2:19" x14ac:dyDescent="0.25">
      <c r="B1622" s="85">
        <v>150041</v>
      </c>
      <c r="C1622" s="23" t="str">
        <f t="shared" si="429"/>
        <v>ГБУЗ  "Поликлиника № 7"</v>
      </c>
      <c r="D1622" s="23" t="str">
        <f t="shared" si="430"/>
        <v>ДС</v>
      </c>
      <c r="E1622" s="124">
        <v>20172026</v>
      </c>
      <c r="F1622" s="23" t="str">
        <f t="shared" si="431"/>
        <v>Другие вирусные гепатиты</v>
      </c>
      <c r="G1622" s="104">
        <v>6</v>
      </c>
      <c r="H1622" s="104">
        <v>2</v>
      </c>
      <c r="I1622" s="105">
        <f t="shared" si="428"/>
        <v>8</v>
      </c>
      <c r="J1622" s="23">
        <f t="shared" si="432"/>
        <v>0.97</v>
      </c>
      <c r="K1622" s="23">
        <f t="shared" si="433"/>
        <v>0.82</v>
      </c>
      <c r="L1622" s="93">
        <f t="shared" si="434"/>
        <v>7311.9531199999983</v>
      </c>
      <c r="M1622" s="93">
        <f t="shared" si="435"/>
        <v>43871.71871999999</v>
      </c>
      <c r="N1622" s="93">
        <f t="shared" si="436"/>
        <v>14623.906239999997</v>
      </c>
      <c r="O1622" s="93">
        <f t="shared" si="437"/>
        <v>58495.624959999986</v>
      </c>
      <c r="P1622" s="23" t="str">
        <f t="shared" si="438"/>
        <v>Инфекционные болезни</v>
      </c>
      <c r="Q1622" s="23">
        <f t="shared" si="439"/>
        <v>0.92</v>
      </c>
      <c r="R1622" s="136" t="s">
        <v>309</v>
      </c>
      <c r="S1622" s="23">
        <f t="shared" si="440"/>
        <v>7.76</v>
      </c>
    </row>
    <row r="1623" spans="2:19" x14ac:dyDescent="0.25">
      <c r="B1623" s="85">
        <v>150030</v>
      </c>
      <c r="C1623" s="23" t="str">
        <f t="shared" si="429"/>
        <v>ГБУЗ "РКВД"</v>
      </c>
      <c r="D1623" s="23" t="str">
        <f t="shared" si="430"/>
        <v>ДС</v>
      </c>
      <c r="E1623" s="123">
        <v>20172027</v>
      </c>
      <c r="F1623" s="23" t="str">
        <f t="shared" si="431"/>
        <v>Инфекционные и паразитарные болезни, взрослые</v>
      </c>
      <c r="G1623" s="104">
        <v>12</v>
      </c>
      <c r="H1623" s="104">
        <v>6</v>
      </c>
      <c r="I1623" s="105">
        <f t="shared" si="428"/>
        <v>18</v>
      </c>
      <c r="J1623" s="23">
        <f t="shared" si="432"/>
        <v>1.1599999999999999</v>
      </c>
      <c r="K1623" s="23">
        <f t="shared" si="433"/>
        <v>0.89</v>
      </c>
      <c r="L1623" s="93">
        <f t="shared" si="434"/>
        <v>9490.6467199999988</v>
      </c>
      <c r="M1623" s="93">
        <f t="shared" si="435"/>
        <v>113887.76063999999</v>
      </c>
      <c r="N1623" s="93">
        <f t="shared" si="436"/>
        <v>56943.880319999997</v>
      </c>
      <c r="O1623" s="93">
        <f t="shared" si="437"/>
        <v>170831.64095999999</v>
      </c>
      <c r="P1623" s="23" t="str">
        <f t="shared" si="438"/>
        <v>Инфекционные болезни</v>
      </c>
      <c r="Q1623" s="23">
        <f t="shared" si="439"/>
        <v>0.92</v>
      </c>
      <c r="R1623" s="63" t="s">
        <v>533</v>
      </c>
      <c r="S1623" s="23">
        <f t="shared" si="440"/>
        <v>20.88</v>
      </c>
    </row>
    <row r="1624" spans="2:19" x14ac:dyDescent="0.25">
      <c r="B1624" s="85">
        <v>150030</v>
      </c>
      <c r="C1624" s="23" t="str">
        <f t="shared" si="429"/>
        <v>ГБУЗ "РКВД"</v>
      </c>
      <c r="D1624" s="23" t="str">
        <f t="shared" si="430"/>
        <v>ДС</v>
      </c>
      <c r="E1624" s="123">
        <v>20172028</v>
      </c>
      <c r="F1624" s="23" t="str">
        <f t="shared" si="431"/>
        <v>Инфекционные и паразитарные болезни, дети</v>
      </c>
      <c r="G1624" s="104">
        <v>5</v>
      </c>
      <c r="H1624" s="104">
        <v>2</v>
      </c>
      <c r="I1624" s="105">
        <f t="shared" si="428"/>
        <v>7</v>
      </c>
      <c r="J1624" s="23">
        <f t="shared" si="432"/>
        <v>0.97</v>
      </c>
      <c r="K1624" s="23">
        <f t="shared" si="433"/>
        <v>0.89</v>
      </c>
      <c r="L1624" s="93">
        <f t="shared" si="434"/>
        <v>7936.1442399999987</v>
      </c>
      <c r="M1624" s="93">
        <f t="shared" si="435"/>
        <v>39680.721199999993</v>
      </c>
      <c r="N1624" s="93">
        <f t="shared" si="436"/>
        <v>15872.288479999997</v>
      </c>
      <c r="O1624" s="93">
        <f t="shared" si="437"/>
        <v>55553.009679999988</v>
      </c>
      <c r="P1624" s="23" t="str">
        <f t="shared" si="438"/>
        <v>Инфекционные болезни</v>
      </c>
      <c r="Q1624" s="23">
        <f t="shared" si="439"/>
        <v>0.92</v>
      </c>
      <c r="R1624" s="63" t="s">
        <v>533</v>
      </c>
      <c r="S1624" s="23">
        <f t="shared" si="440"/>
        <v>6.79</v>
      </c>
    </row>
    <row r="1625" spans="2:19" x14ac:dyDescent="0.25">
      <c r="B1625" s="85">
        <v>150019</v>
      </c>
      <c r="C1625" s="23" t="str">
        <f t="shared" si="429"/>
        <v>ГБУЗ "Дигорская ЦРБ"</v>
      </c>
      <c r="D1625" s="23" t="str">
        <f t="shared" si="430"/>
        <v>ДС</v>
      </c>
      <c r="E1625" s="123">
        <v>20172028</v>
      </c>
      <c r="F1625" s="23" t="str">
        <f t="shared" si="431"/>
        <v>Инфекционные и паразитарные болезни, дети</v>
      </c>
      <c r="G1625" s="104">
        <v>39</v>
      </c>
      <c r="H1625" s="104">
        <v>1</v>
      </c>
      <c r="I1625" s="105">
        <f t="shared" si="428"/>
        <v>40</v>
      </c>
      <c r="J1625" s="23">
        <f t="shared" si="432"/>
        <v>0.97</v>
      </c>
      <c r="K1625" s="23">
        <f t="shared" si="433"/>
        <v>0.87</v>
      </c>
      <c r="L1625" s="93">
        <f t="shared" si="434"/>
        <v>7757.8039199999994</v>
      </c>
      <c r="M1625" s="93">
        <f t="shared" si="435"/>
        <v>302554.35287999996</v>
      </c>
      <c r="N1625" s="93">
        <f t="shared" si="436"/>
        <v>7757.8039199999994</v>
      </c>
      <c r="O1625" s="93">
        <f t="shared" si="437"/>
        <v>310312.15679999994</v>
      </c>
      <c r="P1625" s="23" t="str">
        <f t="shared" si="438"/>
        <v>Инфекционные болезни</v>
      </c>
      <c r="Q1625" s="23">
        <f t="shared" si="439"/>
        <v>0.92</v>
      </c>
      <c r="R1625" s="63" t="s">
        <v>277</v>
      </c>
      <c r="S1625" s="23">
        <f t="shared" si="440"/>
        <v>38.799999999999997</v>
      </c>
    </row>
    <row r="1626" spans="2:19" x14ac:dyDescent="0.25">
      <c r="B1626" s="85">
        <v>150019</v>
      </c>
      <c r="C1626" s="23" t="str">
        <f t="shared" si="429"/>
        <v>ГБУЗ "Дигорская ЦРБ"</v>
      </c>
      <c r="D1626" s="23" t="str">
        <f t="shared" si="430"/>
        <v>ДС</v>
      </c>
      <c r="E1626" s="123">
        <v>20172029</v>
      </c>
      <c r="F1626" s="23" t="str">
        <f t="shared" si="431"/>
        <v>Респираторные инфекции верхних дыхательных путей, взрослые</v>
      </c>
      <c r="G1626" s="104">
        <v>105</v>
      </c>
      <c r="H1626" s="104">
        <v>5</v>
      </c>
      <c r="I1626" s="105">
        <f t="shared" si="428"/>
        <v>110</v>
      </c>
      <c r="J1626" s="23">
        <f t="shared" si="432"/>
        <v>0.26</v>
      </c>
      <c r="K1626" s="23">
        <f t="shared" si="433"/>
        <v>0.87</v>
      </c>
      <c r="L1626" s="93">
        <f t="shared" si="434"/>
        <v>2079.4113600000001</v>
      </c>
      <c r="M1626" s="93">
        <f t="shared" si="435"/>
        <v>218338.19280000002</v>
      </c>
      <c r="N1626" s="93">
        <f t="shared" si="436"/>
        <v>10397.0568</v>
      </c>
      <c r="O1626" s="93">
        <f t="shared" si="437"/>
        <v>228735.24960000001</v>
      </c>
      <c r="P1626" s="23" t="str">
        <f t="shared" si="438"/>
        <v>Инфекционные болезни</v>
      </c>
      <c r="Q1626" s="23">
        <f t="shared" si="439"/>
        <v>0.92</v>
      </c>
      <c r="R1626" s="63" t="s">
        <v>309</v>
      </c>
      <c r="S1626" s="23">
        <f t="shared" si="440"/>
        <v>28.6</v>
      </c>
    </row>
    <row r="1627" spans="2:19" x14ac:dyDescent="0.25">
      <c r="B1627" s="14">
        <v>150007</v>
      </c>
      <c r="C1627" s="23" t="str">
        <f t="shared" si="429"/>
        <v>ГБУЗ "Алагирская ЦРБ"</v>
      </c>
      <c r="D1627" s="23" t="str">
        <f t="shared" si="430"/>
        <v>ДС</v>
      </c>
      <c r="E1627" s="124">
        <v>20172029</v>
      </c>
      <c r="F1627" s="23" t="str">
        <f t="shared" si="431"/>
        <v>Респираторные инфекции верхних дыхательных путей, взрослые</v>
      </c>
      <c r="G1627" s="104">
        <v>100</v>
      </c>
      <c r="H1627" s="104">
        <v>30</v>
      </c>
      <c r="I1627" s="105">
        <f t="shared" si="428"/>
        <v>130</v>
      </c>
      <c r="J1627" s="23">
        <f t="shared" si="432"/>
        <v>0.26</v>
      </c>
      <c r="K1627" s="23">
        <f t="shared" si="433"/>
        <v>0.87</v>
      </c>
      <c r="L1627" s="93">
        <f t="shared" si="434"/>
        <v>2079.4113600000001</v>
      </c>
      <c r="M1627" s="93">
        <f t="shared" si="435"/>
        <v>207941.136</v>
      </c>
      <c r="N1627" s="93">
        <f t="shared" si="436"/>
        <v>62382.340800000005</v>
      </c>
      <c r="O1627" s="93">
        <f t="shared" si="437"/>
        <v>270323.4768</v>
      </c>
      <c r="P1627" s="23" t="str">
        <f t="shared" si="438"/>
        <v>Инфекционные болезни</v>
      </c>
      <c r="Q1627" s="23">
        <f t="shared" si="439"/>
        <v>0.92</v>
      </c>
      <c r="R1627" s="63" t="s">
        <v>309</v>
      </c>
      <c r="S1627" s="23">
        <f t="shared" si="440"/>
        <v>33.800000000000004</v>
      </c>
    </row>
    <row r="1628" spans="2:19" x14ac:dyDescent="0.25">
      <c r="B1628" s="85">
        <v>150010</v>
      </c>
      <c r="C1628" s="23" t="str">
        <f t="shared" si="429"/>
        <v>ГБУЗ "Ирафская ЦРБ"</v>
      </c>
      <c r="D1628" s="23" t="str">
        <f t="shared" si="430"/>
        <v>ДС</v>
      </c>
      <c r="E1628" s="124">
        <v>20172029</v>
      </c>
      <c r="F1628" s="23" t="str">
        <f t="shared" si="431"/>
        <v>Респираторные инфекции верхних дыхательных путей, взрослые</v>
      </c>
      <c r="G1628" s="104">
        <v>63</v>
      </c>
      <c r="H1628" s="104">
        <v>0</v>
      </c>
      <c r="I1628" s="105">
        <f t="shared" si="428"/>
        <v>63</v>
      </c>
      <c r="J1628" s="23">
        <f t="shared" si="432"/>
        <v>0.26</v>
      </c>
      <c r="K1628" s="23">
        <f t="shared" si="433"/>
        <v>0.82</v>
      </c>
      <c r="L1628" s="93">
        <f t="shared" si="434"/>
        <v>1959.9049599999998</v>
      </c>
      <c r="M1628" s="93">
        <f t="shared" si="435"/>
        <v>123474.01247999999</v>
      </c>
      <c r="N1628" s="93">
        <f t="shared" si="436"/>
        <v>0</v>
      </c>
      <c r="O1628" s="93">
        <f t="shared" si="437"/>
        <v>123474.01247999999</v>
      </c>
      <c r="P1628" s="23" t="str">
        <f t="shared" si="438"/>
        <v>Инфекционные болезни</v>
      </c>
      <c r="Q1628" s="23">
        <f t="shared" si="439"/>
        <v>0.92</v>
      </c>
      <c r="R1628" s="63" t="s">
        <v>309</v>
      </c>
      <c r="S1628" s="23">
        <f t="shared" si="440"/>
        <v>16.38</v>
      </c>
    </row>
    <row r="1629" spans="2:19" x14ac:dyDescent="0.25">
      <c r="B1629" s="14">
        <v>150035</v>
      </c>
      <c r="C1629" s="23" t="str">
        <f t="shared" si="429"/>
        <v>ГБУЗ "Поликлиника № 1"</v>
      </c>
      <c r="D1629" s="23" t="str">
        <f t="shared" si="430"/>
        <v>ДС</v>
      </c>
      <c r="E1629" s="124">
        <v>20172029</v>
      </c>
      <c r="F1629" s="23" t="str">
        <f t="shared" si="431"/>
        <v>Респираторные инфекции верхних дыхательных путей, взрослые</v>
      </c>
      <c r="G1629" s="104">
        <v>15</v>
      </c>
      <c r="H1629" s="104">
        <v>5</v>
      </c>
      <c r="I1629" s="105">
        <f t="shared" si="428"/>
        <v>20</v>
      </c>
      <c r="J1629" s="23">
        <f t="shared" si="432"/>
        <v>0.26</v>
      </c>
      <c r="K1629" s="23">
        <f t="shared" si="433"/>
        <v>0.82</v>
      </c>
      <c r="L1629" s="93">
        <f t="shared" si="434"/>
        <v>1959.9049599999998</v>
      </c>
      <c r="M1629" s="93">
        <f t="shared" si="435"/>
        <v>29398.574399999998</v>
      </c>
      <c r="N1629" s="93">
        <f t="shared" si="436"/>
        <v>9799.5247999999992</v>
      </c>
      <c r="O1629" s="93">
        <f t="shared" si="437"/>
        <v>39198.099199999997</v>
      </c>
      <c r="P1629" s="23" t="str">
        <f t="shared" si="438"/>
        <v>Инфекционные болезни</v>
      </c>
      <c r="Q1629" s="23">
        <f t="shared" si="439"/>
        <v>0.92</v>
      </c>
      <c r="R1629" s="63" t="s">
        <v>309</v>
      </c>
      <c r="S1629" s="23">
        <f t="shared" si="440"/>
        <v>5.2</v>
      </c>
    </row>
    <row r="1630" spans="2:19" x14ac:dyDescent="0.25">
      <c r="B1630" s="85">
        <v>150112</v>
      </c>
      <c r="C1630" s="23" t="str">
        <f t="shared" si="429"/>
        <v>ГБУЗ "Моздокская ЦРБ"</v>
      </c>
      <c r="D1630" s="23" t="str">
        <f t="shared" si="430"/>
        <v>ДС</v>
      </c>
      <c r="E1630" s="124">
        <v>20172029</v>
      </c>
      <c r="F1630" s="23" t="str">
        <f t="shared" si="431"/>
        <v>Респираторные инфекции верхних дыхательных путей, взрослые</v>
      </c>
      <c r="G1630" s="104">
        <v>40</v>
      </c>
      <c r="H1630" s="104"/>
      <c r="I1630" s="105">
        <f t="shared" si="428"/>
        <v>40</v>
      </c>
      <c r="J1630" s="23">
        <f t="shared" si="432"/>
        <v>0.26</v>
      </c>
      <c r="K1630" s="23">
        <f t="shared" si="433"/>
        <v>0.89</v>
      </c>
      <c r="L1630" s="93">
        <f t="shared" si="434"/>
        <v>2127.2139200000001</v>
      </c>
      <c r="M1630" s="93">
        <f t="shared" si="435"/>
        <v>85088.556800000006</v>
      </c>
      <c r="N1630" s="93">
        <f t="shared" si="436"/>
        <v>0</v>
      </c>
      <c r="O1630" s="93">
        <f t="shared" si="437"/>
        <v>85088.556800000006</v>
      </c>
      <c r="P1630" s="23" t="str">
        <f t="shared" si="438"/>
        <v>Инфекционные болезни</v>
      </c>
      <c r="Q1630" s="23">
        <f t="shared" si="439"/>
        <v>0.92</v>
      </c>
      <c r="R1630" s="136" t="s">
        <v>309</v>
      </c>
      <c r="S1630" s="23">
        <f t="shared" si="440"/>
        <v>10.4</v>
      </c>
    </row>
    <row r="1631" spans="2:19" x14ac:dyDescent="0.25">
      <c r="B1631" s="85">
        <v>150019</v>
      </c>
      <c r="C1631" s="23" t="str">
        <f t="shared" si="429"/>
        <v>ГБУЗ "Дигорская ЦРБ"</v>
      </c>
      <c r="D1631" s="23" t="str">
        <f t="shared" si="430"/>
        <v>ДС</v>
      </c>
      <c r="E1631" s="123">
        <v>20172030</v>
      </c>
      <c r="F1631" s="23" t="str">
        <f t="shared" si="431"/>
        <v>Респираторные инфекции верхних дыхательных путей, дети</v>
      </c>
      <c r="G1631" s="104">
        <v>30</v>
      </c>
      <c r="H1631" s="104"/>
      <c r="I1631" s="105">
        <f t="shared" si="428"/>
        <v>30</v>
      </c>
      <c r="J1631" s="23">
        <f t="shared" si="432"/>
        <v>0.65</v>
      </c>
      <c r="K1631" s="23">
        <f t="shared" si="433"/>
        <v>0.87</v>
      </c>
      <c r="L1631" s="93">
        <f t="shared" si="434"/>
        <v>5198.5283999999992</v>
      </c>
      <c r="M1631" s="93">
        <f t="shared" si="435"/>
        <v>155955.85199999998</v>
      </c>
      <c r="N1631" s="93">
        <f t="shared" si="436"/>
        <v>0</v>
      </c>
      <c r="O1631" s="93">
        <f t="shared" si="437"/>
        <v>155955.85199999998</v>
      </c>
      <c r="P1631" s="23" t="str">
        <f t="shared" si="438"/>
        <v>Инфекционные болезни</v>
      </c>
      <c r="Q1631" s="23">
        <f t="shared" si="439"/>
        <v>0.92</v>
      </c>
      <c r="R1631" s="63" t="s">
        <v>277</v>
      </c>
      <c r="S1631" s="23">
        <f t="shared" si="440"/>
        <v>19.5</v>
      </c>
    </row>
    <row r="1632" spans="2:19" x14ac:dyDescent="0.25">
      <c r="B1632" s="85">
        <v>150012</v>
      </c>
      <c r="C1632" s="23" t="str">
        <f t="shared" si="429"/>
        <v>ГБУЗ "Кировская ЦРБ"</v>
      </c>
      <c r="D1632" s="23" t="str">
        <f t="shared" si="430"/>
        <v>ДС</v>
      </c>
      <c r="E1632" s="123">
        <v>20172030</v>
      </c>
      <c r="F1632" s="23" t="str">
        <f t="shared" si="431"/>
        <v>Респираторные инфекции верхних дыхательных путей, дети</v>
      </c>
      <c r="G1632" s="107">
        <v>104</v>
      </c>
      <c r="H1632" s="107">
        <v>2</v>
      </c>
      <c r="I1632" s="105">
        <f t="shared" si="428"/>
        <v>106</v>
      </c>
      <c r="J1632" s="23">
        <f t="shared" si="432"/>
        <v>0.65</v>
      </c>
      <c r="K1632" s="23">
        <f t="shared" si="433"/>
        <v>0.87</v>
      </c>
      <c r="L1632" s="93">
        <f t="shared" si="434"/>
        <v>5198.5283999999992</v>
      </c>
      <c r="M1632" s="93">
        <f t="shared" si="435"/>
        <v>540646.95359999989</v>
      </c>
      <c r="N1632" s="93">
        <f t="shared" si="436"/>
        <v>10397.056799999998</v>
      </c>
      <c r="O1632" s="93">
        <f t="shared" si="437"/>
        <v>551044.01039999991</v>
      </c>
      <c r="P1632" s="23" t="str">
        <f t="shared" si="438"/>
        <v>Инфекционные болезни</v>
      </c>
      <c r="Q1632" s="23">
        <f t="shared" si="439"/>
        <v>0.92</v>
      </c>
      <c r="R1632" s="63" t="s">
        <v>277</v>
      </c>
      <c r="S1632" s="23">
        <f t="shared" si="440"/>
        <v>68.900000000000006</v>
      </c>
    </row>
    <row r="1633" spans="2:19" x14ac:dyDescent="0.25">
      <c r="B1633" s="85">
        <v>150009</v>
      </c>
      <c r="C1633" s="23" t="str">
        <f t="shared" si="429"/>
        <v>ГБУЗ "Ардонская ЦРБ"</v>
      </c>
      <c r="D1633" s="23" t="str">
        <f t="shared" si="430"/>
        <v>ДС</v>
      </c>
      <c r="E1633" s="124">
        <v>20172030</v>
      </c>
      <c r="F1633" s="23" t="str">
        <f t="shared" si="431"/>
        <v>Респираторные инфекции верхних дыхательных путей, дети</v>
      </c>
      <c r="G1633" s="104">
        <v>145</v>
      </c>
      <c r="H1633" s="104">
        <v>10</v>
      </c>
      <c r="I1633" s="105">
        <f t="shared" si="428"/>
        <v>155</v>
      </c>
      <c r="J1633" s="23">
        <f t="shared" si="432"/>
        <v>0.65</v>
      </c>
      <c r="K1633" s="23">
        <f t="shared" si="433"/>
        <v>0.9</v>
      </c>
      <c r="L1633" s="93">
        <f t="shared" si="434"/>
        <v>5377.7880000000005</v>
      </c>
      <c r="M1633" s="93">
        <f t="shared" si="435"/>
        <v>779779.26</v>
      </c>
      <c r="N1633" s="93">
        <f t="shared" si="436"/>
        <v>53777.880000000005</v>
      </c>
      <c r="O1633" s="93">
        <f t="shared" si="437"/>
        <v>833557.14</v>
      </c>
      <c r="P1633" s="23" t="str">
        <f t="shared" si="438"/>
        <v>Инфекционные болезни</v>
      </c>
      <c r="Q1633" s="23">
        <f t="shared" si="439"/>
        <v>0.92</v>
      </c>
      <c r="R1633" s="63" t="s">
        <v>277</v>
      </c>
      <c r="S1633" s="23">
        <f t="shared" si="440"/>
        <v>100.75</v>
      </c>
    </row>
    <row r="1634" spans="2:19" x14ac:dyDescent="0.25">
      <c r="B1634" s="85">
        <v>150042</v>
      </c>
      <c r="C1634" s="23" t="str">
        <f t="shared" si="429"/>
        <v>ГБУЗ "Дет. поликлиника №1"</v>
      </c>
      <c r="D1634" s="23" t="str">
        <f t="shared" si="430"/>
        <v>ДС</v>
      </c>
      <c r="E1634" s="124">
        <v>20172030</v>
      </c>
      <c r="F1634" s="23" t="str">
        <f t="shared" si="431"/>
        <v>Респираторные инфекции верхних дыхательных путей, дети</v>
      </c>
      <c r="G1634" s="104">
        <v>100</v>
      </c>
      <c r="H1634" s="104">
        <v>68</v>
      </c>
      <c r="I1634" s="105">
        <f t="shared" si="428"/>
        <v>168</v>
      </c>
      <c r="J1634" s="23">
        <f t="shared" si="432"/>
        <v>0.65</v>
      </c>
      <c r="K1634" s="23">
        <f t="shared" si="433"/>
        <v>0.82</v>
      </c>
      <c r="L1634" s="93">
        <f t="shared" si="434"/>
        <v>4899.7623999999996</v>
      </c>
      <c r="M1634" s="93">
        <f t="shared" si="435"/>
        <v>489976.24</v>
      </c>
      <c r="N1634" s="93">
        <f t="shared" si="436"/>
        <v>333183.8432</v>
      </c>
      <c r="O1634" s="93">
        <f t="shared" si="437"/>
        <v>823160.08319999999</v>
      </c>
      <c r="P1634" s="23" t="str">
        <f t="shared" si="438"/>
        <v>Инфекционные болезни</v>
      </c>
      <c r="Q1634" s="23">
        <f t="shared" si="439"/>
        <v>0.92</v>
      </c>
      <c r="R1634" s="44" t="s">
        <v>277</v>
      </c>
      <c r="S1634" s="23">
        <f t="shared" si="440"/>
        <v>109.2</v>
      </c>
    </row>
    <row r="1635" spans="2:19" x14ac:dyDescent="0.25">
      <c r="B1635" s="14">
        <v>150014</v>
      </c>
      <c r="C1635" s="23" t="str">
        <f t="shared" si="429"/>
        <v>ГБУЗ "Правобережная ЦРКБ"</v>
      </c>
      <c r="D1635" s="23" t="str">
        <f t="shared" si="430"/>
        <v>ДС</v>
      </c>
      <c r="E1635" s="124">
        <v>20172030</v>
      </c>
      <c r="F1635" s="23" t="str">
        <f t="shared" si="431"/>
        <v>Респираторные инфекции верхних дыхательных путей, дети</v>
      </c>
      <c r="G1635" s="104">
        <v>29</v>
      </c>
      <c r="H1635" s="104">
        <v>1</v>
      </c>
      <c r="I1635" s="105">
        <f t="shared" si="428"/>
        <v>30</v>
      </c>
      <c r="J1635" s="23">
        <f t="shared" si="432"/>
        <v>0.65</v>
      </c>
      <c r="K1635" s="23">
        <f t="shared" si="433"/>
        <v>0.9</v>
      </c>
      <c r="L1635" s="93">
        <f t="shared" si="434"/>
        <v>5377.7880000000005</v>
      </c>
      <c r="M1635" s="93">
        <f t="shared" si="435"/>
        <v>155955.85200000001</v>
      </c>
      <c r="N1635" s="93">
        <f t="shared" si="436"/>
        <v>5377.7880000000005</v>
      </c>
      <c r="O1635" s="93">
        <f t="shared" si="437"/>
        <v>161333.64000000001</v>
      </c>
      <c r="P1635" s="23" t="str">
        <f t="shared" si="438"/>
        <v>Инфекционные болезни</v>
      </c>
      <c r="Q1635" s="23">
        <f t="shared" si="439"/>
        <v>0.92</v>
      </c>
      <c r="R1635" s="63" t="s">
        <v>277</v>
      </c>
      <c r="S1635" s="23">
        <f t="shared" si="440"/>
        <v>19.5</v>
      </c>
    </row>
    <row r="1636" spans="2:19" x14ac:dyDescent="0.25">
      <c r="B1636" s="85">
        <v>150010</v>
      </c>
      <c r="C1636" s="23" t="str">
        <f t="shared" si="429"/>
        <v>ГБУЗ "Ирафская ЦРБ"</v>
      </c>
      <c r="D1636" s="23" t="str">
        <f t="shared" si="430"/>
        <v>ДС</v>
      </c>
      <c r="E1636" s="124">
        <v>20172030</v>
      </c>
      <c r="F1636" s="23" t="str">
        <f t="shared" si="431"/>
        <v>Респираторные инфекции верхних дыхательных путей, дети</v>
      </c>
      <c r="G1636" s="104">
        <v>265</v>
      </c>
      <c r="H1636" s="104">
        <v>5</v>
      </c>
      <c r="I1636" s="105">
        <f t="shared" si="428"/>
        <v>270</v>
      </c>
      <c r="J1636" s="23">
        <f t="shared" si="432"/>
        <v>0.65</v>
      </c>
      <c r="K1636" s="23">
        <f t="shared" si="433"/>
        <v>0.82</v>
      </c>
      <c r="L1636" s="93">
        <f t="shared" si="434"/>
        <v>4899.7623999999996</v>
      </c>
      <c r="M1636" s="93">
        <f t="shared" si="435"/>
        <v>1298437.0359999998</v>
      </c>
      <c r="N1636" s="93">
        <f t="shared" si="436"/>
        <v>24498.811999999998</v>
      </c>
      <c r="O1636" s="93">
        <f t="shared" si="437"/>
        <v>1322935.8479999998</v>
      </c>
      <c r="P1636" s="23" t="str">
        <f t="shared" si="438"/>
        <v>Инфекционные болезни</v>
      </c>
      <c r="Q1636" s="23">
        <f t="shared" si="439"/>
        <v>0.92</v>
      </c>
      <c r="R1636" s="63" t="s">
        <v>277</v>
      </c>
      <c r="S1636" s="23">
        <f t="shared" si="440"/>
        <v>175.5</v>
      </c>
    </row>
    <row r="1637" spans="2:19" x14ac:dyDescent="0.25">
      <c r="B1637" s="85">
        <v>150112</v>
      </c>
      <c r="C1637" s="23" t="str">
        <f t="shared" si="429"/>
        <v>ГБУЗ "Моздокская ЦРБ"</v>
      </c>
      <c r="D1637" s="23" t="str">
        <f t="shared" si="430"/>
        <v>ДС</v>
      </c>
      <c r="E1637" s="124">
        <v>20172030</v>
      </c>
      <c r="F1637" s="23" t="str">
        <f t="shared" si="431"/>
        <v>Респираторные инфекции верхних дыхательных путей, дети</v>
      </c>
      <c r="G1637" s="104">
        <v>636</v>
      </c>
      <c r="H1637" s="104">
        <v>4</v>
      </c>
      <c r="I1637" s="105">
        <f t="shared" si="428"/>
        <v>640</v>
      </c>
      <c r="J1637" s="23">
        <f t="shared" si="432"/>
        <v>0.65</v>
      </c>
      <c r="K1637" s="23">
        <f t="shared" si="433"/>
        <v>0.89</v>
      </c>
      <c r="L1637" s="93">
        <f t="shared" si="434"/>
        <v>5318.0347999999994</v>
      </c>
      <c r="M1637" s="93">
        <f t="shared" si="435"/>
        <v>3382270.1327999998</v>
      </c>
      <c r="N1637" s="93">
        <f t="shared" si="436"/>
        <v>21272.139199999998</v>
      </c>
      <c r="O1637" s="93">
        <f t="shared" si="437"/>
        <v>3403542.2719999999</v>
      </c>
      <c r="P1637" s="23" t="str">
        <f t="shared" si="438"/>
        <v>Инфекционные болезни</v>
      </c>
      <c r="Q1637" s="23">
        <f t="shared" si="439"/>
        <v>0.92</v>
      </c>
      <c r="R1637" s="136" t="s">
        <v>277</v>
      </c>
      <c r="S1637" s="23">
        <f t="shared" si="440"/>
        <v>416</v>
      </c>
    </row>
    <row r="1638" spans="2:19" x14ac:dyDescent="0.25">
      <c r="B1638" s="85">
        <v>150041</v>
      </c>
      <c r="C1638" s="23" t="str">
        <f t="shared" si="429"/>
        <v>ГБУЗ  "Поликлиника № 7"</v>
      </c>
      <c r="D1638" s="23" t="str">
        <f t="shared" si="430"/>
        <v>ДС</v>
      </c>
      <c r="E1638" s="124">
        <v>20172030</v>
      </c>
      <c r="F1638" s="23" t="str">
        <f t="shared" si="431"/>
        <v>Респираторные инфекции верхних дыхательных путей, дети</v>
      </c>
      <c r="G1638" s="104">
        <v>82</v>
      </c>
      <c r="H1638" s="104">
        <v>15</v>
      </c>
      <c r="I1638" s="105">
        <f t="shared" si="428"/>
        <v>97</v>
      </c>
      <c r="J1638" s="23">
        <f t="shared" si="432"/>
        <v>0.65</v>
      </c>
      <c r="K1638" s="23">
        <f t="shared" si="433"/>
        <v>0.82</v>
      </c>
      <c r="L1638" s="93">
        <f t="shared" si="434"/>
        <v>4899.7623999999996</v>
      </c>
      <c r="M1638" s="93">
        <f t="shared" si="435"/>
        <v>401780.51679999998</v>
      </c>
      <c r="N1638" s="93">
        <f t="shared" si="436"/>
        <v>73496.435999999987</v>
      </c>
      <c r="O1638" s="93">
        <f t="shared" si="437"/>
        <v>475276.95279999997</v>
      </c>
      <c r="P1638" s="23" t="str">
        <f t="shared" si="438"/>
        <v>Инфекционные болезни</v>
      </c>
      <c r="Q1638" s="23">
        <f t="shared" si="439"/>
        <v>0.92</v>
      </c>
      <c r="R1638" s="136" t="s">
        <v>277</v>
      </c>
      <c r="S1638" s="23">
        <f t="shared" si="440"/>
        <v>63.050000000000004</v>
      </c>
    </row>
    <row r="1639" spans="2:19" x14ac:dyDescent="0.25">
      <c r="B1639" s="85">
        <v>150019</v>
      </c>
      <c r="C1639" s="23" t="str">
        <f t="shared" si="429"/>
        <v>ГБУЗ "Дигорская ЦРБ"</v>
      </c>
      <c r="D1639" s="23" t="str">
        <f t="shared" si="430"/>
        <v>ДС</v>
      </c>
      <c r="E1639" s="123">
        <v>20172031</v>
      </c>
      <c r="F1639" s="23" t="str">
        <f t="shared" si="431"/>
        <v>Болезни системы кровообращения, взрослые</v>
      </c>
      <c r="G1639" s="104">
        <v>320</v>
      </c>
      <c r="H1639" s="104">
        <v>10</v>
      </c>
      <c r="I1639" s="105">
        <f t="shared" si="428"/>
        <v>330</v>
      </c>
      <c r="J1639" s="23">
        <f t="shared" si="432"/>
        <v>0.8</v>
      </c>
      <c r="K1639" s="23">
        <f t="shared" si="433"/>
        <v>0.87</v>
      </c>
      <c r="L1639" s="93">
        <f t="shared" si="434"/>
        <v>6398.1887999999999</v>
      </c>
      <c r="M1639" s="93">
        <f t="shared" si="435"/>
        <v>2047420.416</v>
      </c>
      <c r="N1639" s="93">
        <f t="shared" si="436"/>
        <v>63981.887999999999</v>
      </c>
      <c r="O1639" s="93">
        <f t="shared" si="437"/>
        <v>2111402.304</v>
      </c>
      <c r="P1639" s="23" t="str">
        <f t="shared" si="438"/>
        <v>Кардиология</v>
      </c>
      <c r="Q1639" s="23">
        <f t="shared" si="439"/>
        <v>0.8</v>
      </c>
      <c r="R1639" s="63" t="s">
        <v>309</v>
      </c>
      <c r="S1639" s="23">
        <f t="shared" si="440"/>
        <v>264</v>
      </c>
    </row>
    <row r="1640" spans="2:19" x14ac:dyDescent="0.25">
      <c r="B1640" s="85">
        <v>150012</v>
      </c>
      <c r="C1640" s="23" t="str">
        <f t="shared" si="429"/>
        <v>ГБУЗ "Кировская ЦРБ"</v>
      </c>
      <c r="D1640" s="23" t="str">
        <f t="shared" si="430"/>
        <v>ДС</v>
      </c>
      <c r="E1640" s="123">
        <v>20172031</v>
      </c>
      <c r="F1640" s="23" t="str">
        <f t="shared" si="431"/>
        <v>Болезни системы кровообращения, взрослые</v>
      </c>
      <c r="G1640" s="107">
        <v>742</v>
      </c>
      <c r="H1640" s="107">
        <v>10</v>
      </c>
      <c r="I1640" s="105">
        <f t="shared" si="428"/>
        <v>752</v>
      </c>
      <c r="J1640" s="23">
        <f t="shared" si="432"/>
        <v>0.8</v>
      </c>
      <c r="K1640" s="23">
        <f t="shared" si="433"/>
        <v>0.87</v>
      </c>
      <c r="L1640" s="93">
        <f t="shared" si="434"/>
        <v>6398.1887999999999</v>
      </c>
      <c r="M1640" s="93">
        <f t="shared" si="435"/>
        <v>4747456.0895999996</v>
      </c>
      <c r="N1640" s="93">
        <f t="shared" si="436"/>
        <v>63981.887999999999</v>
      </c>
      <c r="O1640" s="93">
        <f t="shared" si="437"/>
        <v>4811437.9775999999</v>
      </c>
      <c r="P1640" s="23" t="str">
        <f t="shared" si="438"/>
        <v>Кардиология</v>
      </c>
      <c r="Q1640" s="23">
        <f t="shared" si="439"/>
        <v>0.8</v>
      </c>
      <c r="R1640" s="63" t="s">
        <v>309</v>
      </c>
      <c r="S1640" s="23">
        <f t="shared" si="440"/>
        <v>601.6</v>
      </c>
    </row>
    <row r="1641" spans="2:19" x14ac:dyDescent="0.25">
      <c r="B1641" s="85">
        <v>150009</v>
      </c>
      <c r="C1641" s="23" t="str">
        <f t="shared" si="429"/>
        <v>ГБУЗ "Ардонская ЦРБ"</v>
      </c>
      <c r="D1641" s="23" t="str">
        <f t="shared" si="430"/>
        <v>ДС</v>
      </c>
      <c r="E1641" s="124">
        <v>20172031</v>
      </c>
      <c r="F1641" s="23" t="str">
        <f t="shared" si="431"/>
        <v>Болезни системы кровообращения, взрослые</v>
      </c>
      <c r="G1641" s="104">
        <v>600</v>
      </c>
      <c r="H1641" s="104">
        <v>35</v>
      </c>
      <c r="I1641" s="105">
        <f t="shared" si="428"/>
        <v>635</v>
      </c>
      <c r="J1641" s="23">
        <f t="shared" si="432"/>
        <v>0.8</v>
      </c>
      <c r="K1641" s="23">
        <f t="shared" si="433"/>
        <v>0.9</v>
      </c>
      <c r="L1641" s="93">
        <f t="shared" si="434"/>
        <v>6618.8159999999998</v>
      </c>
      <c r="M1641" s="93">
        <f t="shared" si="435"/>
        <v>3971289.6</v>
      </c>
      <c r="N1641" s="93">
        <f t="shared" si="436"/>
        <v>231658.56</v>
      </c>
      <c r="O1641" s="93">
        <f t="shared" si="437"/>
        <v>4202948.16</v>
      </c>
      <c r="P1641" s="23" t="str">
        <f t="shared" si="438"/>
        <v>Кардиология</v>
      </c>
      <c r="Q1641" s="23">
        <f t="shared" si="439"/>
        <v>0.8</v>
      </c>
      <c r="R1641" s="63" t="s">
        <v>309</v>
      </c>
      <c r="S1641" s="23">
        <f t="shared" si="440"/>
        <v>508</v>
      </c>
    </row>
    <row r="1642" spans="2:19" x14ac:dyDescent="0.25">
      <c r="B1642" s="85">
        <v>150036</v>
      </c>
      <c r="C1642" s="23" t="str">
        <f t="shared" si="429"/>
        <v>ГБУЗ  "Поликлиника № 4"</v>
      </c>
      <c r="D1642" s="23" t="str">
        <f t="shared" si="430"/>
        <v>ДС</v>
      </c>
      <c r="E1642" s="124">
        <v>20172031</v>
      </c>
      <c r="F1642" s="23" t="str">
        <f t="shared" si="431"/>
        <v>Болезни системы кровообращения, взрослые</v>
      </c>
      <c r="G1642" s="108">
        <v>68</v>
      </c>
      <c r="H1642" s="108">
        <v>29</v>
      </c>
      <c r="I1642" s="105">
        <f t="shared" si="428"/>
        <v>97</v>
      </c>
      <c r="J1642" s="23">
        <f t="shared" si="432"/>
        <v>0.8</v>
      </c>
      <c r="K1642" s="23">
        <f t="shared" si="433"/>
        <v>0.82</v>
      </c>
      <c r="L1642" s="93">
        <f t="shared" si="434"/>
        <v>6030.4767999999995</v>
      </c>
      <c r="M1642" s="93">
        <f t="shared" si="435"/>
        <v>410072.42239999998</v>
      </c>
      <c r="N1642" s="93">
        <f t="shared" si="436"/>
        <v>174883.82719999997</v>
      </c>
      <c r="O1642" s="93">
        <f t="shared" si="437"/>
        <v>584956.24959999998</v>
      </c>
      <c r="P1642" s="23" t="str">
        <f t="shared" si="438"/>
        <v>Кардиология</v>
      </c>
      <c r="Q1642" s="23">
        <f t="shared" si="439"/>
        <v>0.8</v>
      </c>
      <c r="R1642" s="63" t="s">
        <v>166</v>
      </c>
      <c r="S1642" s="23">
        <f t="shared" si="440"/>
        <v>77.600000000000009</v>
      </c>
    </row>
    <row r="1643" spans="2:19" x14ac:dyDescent="0.25">
      <c r="B1643" s="85">
        <v>150036</v>
      </c>
      <c r="C1643" s="23" t="str">
        <f t="shared" si="429"/>
        <v>ГБУЗ  "Поликлиника № 4"</v>
      </c>
      <c r="D1643" s="23" t="str">
        <f t="shared" si="430"/>
        <v>ДС</v>
      </c>
      <c r="E1643" s="124">
        <v>20172031</v>
      </c>
      <c r="F1643" s="23" t="str">
        <f t="shared" si="431"/>
        <v>Болезни системы кровообращения, взрослые</v>
      </c>
      <c r="G1643" s="108">
        <v>679</v>
      </c>
      <c r="H1643" s="108">
        <v>125</v>
      </c>
      <c r="I1643" s="105">
        <f t="shared" si="428"/>
        <v>804</v>
      </c>
      <c r="J1643" s="23">
        <f t="shared" si="432"/>
        <v>0.8</v>
      </c>
      <c r="K1643" s="23">
        <f t="shared" si="433"/>
        <v>0.82</v>
      </c>
      <c r="L1643" s="93">
        <f t="shared" si="434"/>
        <v>6030.4767999999995</v>
      </c>
      <c r="M1643" s="93">
        <f t="shared" si="435"/>
        <v>4094693.7471999996</v>
      </c>
      <c r="N1643" s="93">
        <f t="shared" si="436"/>
        <v>753809.6</v>
      </c>
      <c r="O1643" s="93">
        <f t="shared" si="437"/>
        <v>4848503.3471999997</v>
      </c>
      <c r="P1643" s="23" t="str">
        <f t="shared" si="438"/>
        <v>Кардиология</v>
      </c>
      <c r="Q1643" s="23">
        <f t="shared" si="439"/>
        <v>0.8</v>
      </c>
      <c r="R1643" s="63" t="s">
        <v>309</v>
      </c>
      <c r="S1643" s="23">
        <f t="shared" si="440"/>
        <v>643.20000000000005</v>
      </c>
    </row>
    <row r="1644" spans="2:19" x14ac:dyDescent="0.25">
      <c r="B1644" s="85">
        <v>150036</v>
      </c>
      <c r="C1644" s="23" t="str">
        <f t="shared" si="429"/>
        <v>ГБУЗ  "Поликлиника № 4"</v>
      </c>
      <c r="D1644" s="23" t="str">
        <f t="shared" si="430"/>
        <v>ДС</v>
      </c>
      <c r="E1644" s="124">
        <v>20172031</v>
      </c>
      <c r="F1644" s="23" t="str">
        <f t="shared" si="431"/>
        <v>Болезни системы кровообращения, взрослые</v>
      </c>
      <c r="G1644" s="108">
        <v>81</v>
      </c>
      <c r="H1644" s="108">
        <v>16</v>
      </c>
      <c r="I1644" s="105">
        <f t="shared" si="428"/>
        <v>97</v>
      </c>
      <c r="J1644" s="23">
        <f t="shared" si="432"/>
        <v>0.8</v>
      </c>
      <c r="K1644" s="23">
        <f t="shared" si="433"/>
        <v>0.82</v>
      </c>
      <c r="L1644" s="93">
        <f t="shared" si="434"/>
        <v>6030.4767999999995</v>
      </c>
      <c r="M1644" s="93">
        <f t="shared" si="435"/>
        <v>488468.62079999998</v>
      </c>
      <c r="N1644" s="93">
        <f t="shared" si="436"/>
        <v>96487.628799999991</v>
      </c>
      <c r="O1644" s="93">
        <f t="shared" si="437"/>
        <v>584956.24959999998</v>
      </c>
      <c r="P1644" s="23" t="str">
        <f t="shared" si="438"/>
        <v>Кардиология</v>
      </c>
      <c r="Q1644" s="23">
        <f t="shared" si="439"/>
        <v>0.8</v>
      </c>
      <c r="R1644" s="63" t="s">
        <v>360</v>
      </c>
      <c r="S1644" s="23">
        <f t="shared" si="440"/>
        <v>77.600000000000009</v>
      </c>
    </row>
    <row r="1645" spans="2:19" x14ac:dyDescent="0.25">
      <c r="B1645" s="85">
        <v>150036</v>
      </c>
      <c r="C1645" s="23" t="str">
        <f t="shared" si="429"/>
        <v>ГБУЗ  "Поликлиника № 4"</v>
      </c>
      <c r="D1645" s="23" t="str">
        <f t="shared" si="430"/>
        <v>ДС</v>
      </c>
      <c r="E1645" s="124">
        <v>20172031</v>
      </c>
      <c r="F1645" s="23" t="str">
        <f t="shared" si="431"/>
        <v>Болезни системы кровообращения, взрослые</v>
      </c>
      <c r="G1645" s="108">
        <v>3</v>
      </c>
      <c r="H1645" s="108">
        <v>2</v>
      </c>
      <c r="I1645" s="105">
        <f t="shared" si="428"/>
        <v>5</v>
      </c>
      <c r="J1645" s="23">
        <f t="shared" si="432"/>
        <v>0.8</v>
      </c>
      <c r="K1645" s="23">
        <f t="shared" si="433"/>
        <v>0.82</v>
      </c>
      <c r="L1645" s="93">
        <f t="shared" si="434"/>
        <v>6030.4767999999995</v>
      </c>
      <c r="M1645" s="93">
        <f t="shared" si="435"/>
        <v>18091.430399999997</v>
      </c>
      <c r="N1645" s="93">
        <f t="shared" si="436"/>
        <v>12060.953599999999</v>
      </c>
      <c r="O1645" s="93">
        <f t="shared" si="437"/>
        <v>30152.383999999998</v>
      </c>
      <c r="P1645" s="23" t="str">
        <f t="shared" si="438"/>
        <v>Кардиология</v>
      </c>
      <c r="Q1645" s="23">
        <f t="shared" si="439"/>
        <v>0.8</v>
      </c>
      <c r="R1645" s="63" t="s">
        <v>178</v>
      </c>
      <c r="S1645" s="23">
        <f t="shared" si="440"/>
        <v>4</v>
      </c>
    </row>
    <row r="1646" spans="2:19" x14ac:dyDescent="0.25">
      <c r="B1646" s="14">
        <v>150007</v>
      </c>
      <c r="C1646" s="23" t="str">
        <f t="shared" si="429"/>
        <v>ГБУЗ "Алагирская ЦРБ"</v>
      </c>
      <c r="D1646" s="23" t="str">
        <f t="shared" si="430"/>
        <v>ДС</v>
      </c>
      <c r="E1646" s="124">
        <v>20172031</v>
      </c>
      <c r="F1646" s="23" t="str">
        <f t="shared" si="431"/>
        <v>Болезни системы кровообращения, взрослые</v>
      </c>
      <c r="G1646" s="104">
        <v>280</v>
      </c>
      <c r="H1646" s="104">
        <v>20</v>
      </c>
      <c r="I1646" s="105">
        <f t="shared" si="428"/>
        <v>300</v>
      </c>
      <c r="J1646" s="23">
        <f t="shared" si="432"/>
        <v>0.8</v>
      </c>
      <c r="K1646" s="23">
        <f t="shared" si="433"/>
        <v>0.87</v>
      </c>
      <c r="L1646" s="93">
        <f t="shared" si="434"/>
        <v>6398.1887999999999</v>
      </c>
      <c r="M1646" s="93">
        <f t="shared" si="435"/>
        <v>1791492.8640000001</v>
      </c>
      <c r="N1646" s="93">
        <f t="shared" si="436"/>
        <v>127963.776</v>
      </c>
      <c r="O1646" s="93">
        <f t="shared" si="437"/>
        <v>1919456.6400000001</v>
      </c>
      <c r="P1646" s="23" t="str">
        <f t="shared" si="438"/>
        <v>Кардиология</v>
      </c>
      <c r="Q1646" s="23">
        <f t="shared" si="439"/>
        <v>0.8</v>
      </c>
      <c r="R1646" s="63" t="s">
        <v>178</v>
      </c>
      <c r="S1646" s="23">
        <f t="shared" si="440"/>
        <v>240</v>
      </c>
    </row>
    <row r="1647" spans="2:19" x14ac:dyDescent="0.25">
      <c r="B1647" s="14">
        <v>150007</v>
      </c>
      <c r="C1647" s="23" t="str">
        <f t="shared" si="429"/>
        <v>ГБУЗ "Алагирская ЦРБ"</v>
      </c>
      <c r="D1647" s="23" t="str">
        <f t="shared" si="430"/>
        <v>ДС</v>
      </c>
      <c r="E1647" s="124">
        <v>20172031</v>
      </c>
      <c r="F1647" s="23" t="str">
        <f t="shared" si="431"/>
        <v>Болезни системы кровообращения, взрослые</v>
      </c>
      <c r="G1647" s="104">
        <v>584</v>
      </c>
      <c r="H1647" s="104">
        <v>30</v>
      </c>
      <c r="I1647" s="105">
        <f t="shared" si="428"/>
        <v>614</v>
      </c>
      <c r="J1647" s="23">
        <f t="shared" si="432"/>
        <v>0.8</v>
      </c>
      <c r="K1647" s="23">
        <f t="shared" si="433"/>
        <v>0.87</v>
      </c>
      <c r="L1647" s="93">
        <f t="shared" si="434"/>
        <v>6398.1887999999999</v>
      </c>
      <c r="M1647" s="93">
        <f t="shared" si="435"/>
        <v>3736542.2591999997</v>
      </c>
      <c r="N1647" s="93">
        <f t="shared" si="436"/>
        <v>191945.66399999999</v>
      </c>
      <c r="O1647" s="93">
        <f t="shared" si="437"/>
        <v>3928487.9231999996</v>
      </c>
      <c r="P1647" s="23" t="str">
        <f t="shared" si="438"/>
        <v>Кардиология</v>
      </c>
      <c r="Q1647" s="23">
        <f t="shared" si="439"/>
        <v>0.8</v>
      </c>
      <c r="R1647" s="63" t="s">
        <v>309</v>
      </c>
      <c r="S1647" s="23">
        <f t="shared" si="440"/>
        <v>491.20000000000005</v>
      </c>
    </row>
    <row r="1648" spans="2:19" x14ac:dyDescent="0.25">
      <c r="B1648" s="14">
        <v>150014</v>
      </c>
      <c r="C1648" s="23" t="str">
        <f t="shared" si="429"/>
        <v>ГБУЗ "Правобережная ЦРКБ"</v>
      </c>
      <c r="D1648" s="23" t="str">
        <f t="shared" si="430"/>
        <v>ДС</v>
      </c>
      <c r="E1648" s="124">
        <v>20172031</v>
      </c>
      <c r="F1648" s="23" t="str">
        <f t="shared" si="431"/>
        <v>Болезни системы кровообращения, взрослые</v>
      </c>
      <c r="G1648" s="104">
        <v>93</v>
      </c>
      <c r="H1648" s="104">
        <v>4</v>
      </c>
      <c r="I1648" s="105">
        <f t="shared" si="428"/>
        <v>97</v>
      </c>
      <c r="J1648" s="23">
        <f t="shared" si="432"/>
        <v>0.8</v>
      </c>
      <c r="K1648" s="23">
        <f t="shared" si="433"/>
        <v>0.9</v>
      </c>
      <c r="L1648" s="93">
        <f t="shared" si="434"/>
        <v>6618.8159999999998</v>
      </c>
      <c r="M1648" s="93">
        <f t="shared" si="435"/>
        <v>615549.88800000004</v>
      </c>
      <c r="N1648" s="93">
        <f t="shared" si="436"/>
        <v>26475.263999999999</v>
      </c>
      <c r="O1648" s="93">
        <f t="shared" si="437"/>
        <v>642025.152</v>
      </c>
      <c r="P1648" s="23" t="str">
        <f t="shared" si="438"/>
        <v>Кардиология</v>
      </c>
      <c r="Q1648" s="23">
        <f t="shared" si="439"/>
        <v>0.8</v>
      </c>
      <c r="R1648" s="63" t="s">
        <v>166</v>
      </c>
      <c r="S1648" s="23">
        <f t="shared" si="440"/>
        <v>77.600000000000009</v>
      </c>
    </row>
    <row r="1649" spans="2:19" x14ac:dyDescent="0.25">
      <c r="B1649" s="14">
        <v>150014</v>
      </c>
      <c r="C1649" s="23" t="str">
        <f t="shared" si="429"/>
        <v>ГБУЗ "Правобережная ЦРКБ"</v>
      </c>
      <c r="D1649" s="23" t="str">
        <f t="shared" si="430"/>
        <v>ДС</v>
      </c>
      <c r="E1649" s="124">
        <v>20172031</v>
      </c>
      <c r="F1649" s="23" t="str">
        <f t="shared" si="431"/>
        <v>Болезни системы кровообращения, взрослые</v>
      </c>
      <c r="G1649" s="104">
        <v>207</v>
      </c>
      <c r="H1649" s="104">
        <v>10</v>
      </c>
      <c r="I1649" s="105">
        <f t="shared" si="428"/>
        <v>217</v>
      </c>
      <c r="J1649" s="23">
        <f t="shared" si="432"/>
        <v>0.8</v>
      </c>
      <c r="K1649" s="23">
        <f t="shared" si="433"/>
        <v>0.9</v>
      </c>
      <c r="L1649" s="93">
        <f t="shared" si="434"/>
        <v>6618.8159999999998</v>
      </c>
      <c r="M1649" s="93">
        <f t="shared" si="435"/>
        <v>1370094.912</v>
      </c>
      <c r="N1649" s="93">
        <f t="shared" si="436"/>
        <v>66188.160000000003</v>
      </c>
      <c r="O1649" s="93">
        <f t="shared" si="437"/>
        <v>1436283.0719999999</v>
      </c>
      <c r="P1649" s="23" t="str">
        <f t="shared" si="438"/>
        <v>Кардиология</v>
      </c>
      <c r="Q1649" s="23">
        <f t="shared" si="439"/>
        <v>0.8</v>
      </c>
      <c r="R1649" s="63" t="s">
        <v>178</v>
      </c>
      <c r="S1649" s="23">
        <f t="shared" si="440"/>
        <v>173.60000000000002</v>
      </c>
    </row>
    <row r="1650" spans="2:19" x14ac:dyDescent="0.25">
      <c r="B1650" s="14">
        <v>150014</v>
      </c>
      <c r="C1650" s="23" t="str">
        <f t="shared" si="429"/>
        <v>ГБУЗ "Правобережная ЦРКБ"</v>
      </c>
      <c r="D1650" s="23" t="str">
        <f t="shared" si="430"/>
        <v>ДС</v>
      </c>
      <c r="E1650" s="124">
        <v>20172031</v>
      </c>
      <c r="F1650" s="23" t="str">
        <f t="shared" si="431"/>
        <v>Болезни системы кровообращения, взрослые</v>
      </c>
      <c r="G1650" s="104">
        <v>635</v>
      </c>
      <c r="H1650" s="104">
        <v>30</v>
      </c>
      <c r="I1650" s="105">
        <f t="shared" si="428"/>
        <v>665</v>
      </c>
      <c r="J1650" s="23">
        <f t="shared" si="432"/>
        <v>0.8</v>
      </c>
      <c r="K1650" s="23">
        <f t="shared" si="433"/>
        <v>0.9</v>
      </c>
      <c r="L1650" s="93">
        <f t="shared" si="434"/>
        <v>6618.8159999999998</v>
      </c>
      <c r="M1650" s="93">
        <f t="shared" si="435"/>
        <v>4202948.16</v>
      </c>
      <c r="N1650" s="93">
        <f t="shared" si="436"/>
        <v>198564.47999999998</v>
      </c>
      <c r="O1650" s="93">
        <f t="shared" si="437"/>
        <v>4401512.6400000006</v>
      </c>
      <c r="P1650" s="23" t="str">
        <f t="shared" si="438"/>
        <v>Кардиология</v>
      </c>
      <c r="Q1650" s="23">
        <f t="shared" si="439"/>
        <v>0.8</v>
      </c>
      <c r="R1650" s="63" t="s">
        <v>309</v>
      </c>
      <c r="S1650" s="23">
        <f t="shared" si="440"/>
        <v>532</v>
      </c>
    </row>
    <row r="1651" spans="2:19" x14ac:dyDescent="0.25">
      <c r="B1651" s="85">
        <v>150010</v>
      </c>
      <c r="C1651" s="23" t="str">
        <f t="shared" si="429"/>
        <v>ГБУЗ "Ирафская ЦРБ"</v>
      </c>
      <c r="D1651" s="23" t="str">
        <f t="shared" si="430"/>
        <v>ДС</v>
      </c>
      <c r="E1651" s="124">
        <v>20172031</v>
      </c>
      <c r="F1651" s="23" t="str">
        <f t="shared" si="431"/>
        <v>Болезни системы кровообращения, взрослые</v>
      </c>
      <c r="G1651" s="104">
        <v>517</v>
      </c>
      <c r="H1651" s="104">
        <v>10</v>
      </c>
      <c r="I1651" s="105">
        <f t="shared" ref="I1651:I1711" si="441">G1651+H1651</f>
        <v>527</v>
      </c>
      <c r="J1651" s="23">
        <f t="shared" si="432"/>
        <v>0.8</v>
      </c>
      <c r="K1651" s="23">
        <f t="shared" si="433"/>
        <v>0.82</v>
      </c>
      <c r="L1651" s="93">
        <f t="shared" si="434"/>
        <v>6030.4767999999995</v>
      </c>
      <c r="M1651" s="93">
        <f t="shared" si="435"/>
        <v>3117756.5055999998</v>
      </c>
      <c r="N1651" s="93">
        <f t="shared" si="436"/>
        <v>60304.767999999996</v>
      </c>
      <c r="O1651" s="93">
        <f t="shared" si="437"/>
        <v>3178061.2736</v>
      </c>
      <c r="P1651" s="23" t="str">
        <f t="shared" si="438"/>
        <v>Кардиология</v>
      </c>
      <c r="Q1651" s="23">
        <f t="shared" si="439"/>
        <v>0.8</v>
      </c>
      <c r="R1651" s="63" t="s">
        <v>309</v>
      </c>
      <c r="S1651" s="23">
        <f t="shared" si="440"/>
        <v>421.6</v>
      </c>
    </row>
    <row r="1652" spans="2:19" x14ac:dyDescent="0.25">
      <c r="B1652" s="14">
        <v>150034</v>
      </c>
      <c r="C1652" s="23" t="str">
        <f t="shared" si="429"/>
        <v>ГБУЗ РСО-А "Республиканский клинико-диагностический центр"(  студенческая  пол-ка № 6)</v>
      </c>
      <c r="D1652" s="23" t="str">
        <f t="shared" si="430"/>
        <v>ДС</v>
      </c>
      <c r="E1652" s="124">
        <v>20172031</v>
      </c>
      <c r="F1652" s="23" t="str">
        <f t="shared" si="431"/>
        <v>Болезни системы кровообращения, взрослые</v>
      </c>
      <c r="G1652" s="104">
        <v>35</v>
      </c>
      <c r="H1652" s="104">
        <v>9</v>
      </c>
      <c r="I1652" s="105">
        <f t="shared" si="441"/>
        <v>44</v>
      </c>
      <c r="J1652" s="23">
        <f t="shared" si="432"/>
        <v>0.8</v>
      </c>
      <c r="K1652" s="23">
        <f t="shared" si="433"/>
        <v>0.82</v>
      </c>
      <c r="L1652" s="93">
        <f t="shared" si="434"/>
        <v>6030.4767999999995</v>
      </c>
      <c r="M1652" s="93">
        <f t="shared" si="435"/>
        <v>211066.68799999999</v>
      </c>
      <c r="N1652" s="93">
        <f t="shared" si="436"/>
        <v>54274.291199999992</v>
      </c>
      <c r="O1652" s="93">
        <f t="shared" si="437"/>
        <v>265340.9792</v>
      </c>
      <c r="P1652" s="23" t="str">
        <f t="shared" si="438"/>
        <v>Кардиология</v>
      </c>
      <c r="Q1652" s="23">
        <f t="shared" si="439"/>
        <v>0.8</v>
      </c>
      <c r="R1652" s="63" t="s">
        <v>309</v>
      </c>
      <c r="S1652" s="23">
        <f t="shared" si="440"/>
        <v>35.200000000000003</v>
      </c>
    </row>
    <row r="1653" spans="2:19" x14ac:dyDescent="0.25">
      <c r="B1653" s="14">
        <v>150035</v>
      </c>
      <c r="C1653" s="23" t="str">
        <f t="shared" si="429"/>
        <v>ГБУЗ "Поликлиника № 1"</v>
      </c>
      <c r="D1653" s="23" t="str">
        <f t="shared" si="430"/>
        <v>ДС</v>
      </c>
      <c r="E1653" s="124">
        <v>20172031</v>
      </c>
      <c r="F1653" s="23" t="str">
        <f t="shared" si="431"/>
        <v>Болезни системы кровообращения, взрослые</v>
      </c>
      <c r="G1653" s="104">
        <v>27</v>
      </c>
      <c r="H1653" s="104">
        <v>10</v>
      </c>
      <c r="I1653" s="105">
        <f t="shared" si="441"/>
        <v>37</v>
      </c>
      <c r="J1653" s="23">
        <f t="shared" si="432"/>
        <v>0.8</v>
      </c>
      <c r="K1653" s="23">
        <f t="shared" si="433"/>
        <v>0.82</v>
      </c>
      <c r="L1653" s="93">
        <f t="shared" si="434"/>
        <v>6030.4767999999995</v>
      </c>
      <c r="M1653" s="93">
        <f t="shared" si="435"/>
        <v>162822.87359999999</v>
      </c>
      <c r="N1653" s="93">
        <f t="shared" si="436"/>
        <v>60304.767999999996</v>
      </c>
      <c r="O1653" s="93">
        <f t="shared" si="437"/>
        <v>223127.64159999997</v>
      </c>
      <c r="P1653" s="23" t="str">
        <f t="shared" si="438"/>
        <v>Кардиология</v>
      </c>
      <c r="Q1653" s="23">
        <f t="shared" si="439"/>
        <v>0.8</v>
      </c>
      <c r="R1653" s="63" t="s">
        <v>360</v>
      </c>
      <c r="S1653" s="23">
        <f t="shared" si="440"/>
        <v>29.6</v>
      </c>
    </row>
    <row r="1654" spans="2:19" x14ac:dyDescent="0.25">
      <c r="B1654" s="14">
        <v>150035</v>
      </c>
      <c r="C1654" s="23" t="str">
        <f t="shared" si="429"/>
        <v>ГБУЗ "Поликлиника № 1"</v>
      </c>
      <c r="D1654" s="23" t="str">
        <f t="shared" si="430"/>
        <v>ДС</v>
      </c>
      <c r="E1654" s="124">
        <v>20172031</v>
      </c>
      <c r="F1654" s="23" t="str">
        <f t="shared" si="431"/>
        <v>Болезни системы кровообращения, взрослые</v>
      </c>
      <c r="G1654" s="104">
        <v>284</v>
      </c>
      <c r="H1654" s="104">
        <v>105</v>
      </c>
      <c r="I1654" s="105">
        <f t="shared" si="441"/>
        <v>389</v>
      </c>
      <c r="J1654" s="23">
        <f t="shared" si="432"/>
        <v>0.8</v>
      </c>
      <c r="K1654" s="23">
        <f t="shared" si="433"/>
        <v>0.82</v>
      </c>
      <c r="L1654" s="93">
        <f t="shared" si="434"/>
        <v>6030.4767999999995</v>
      </c>
      <c r="M1654" s="93">
        <f t="shared" si="435"/>
        <v>1712655.4111999997</v>
      </c>
      <c r="N1654" s="93">
        <f t="shared" si="436"/>
        <v>633200.0639999999</v>
      </c>
      <c r="O1654" s="93">
        <f t="shared" si="437"/>
        <v>2345855.4751999998</v>
      </c>
      <c r="P1654" s="23" t="str">
        <f t="shared" si="438"/>
        <v>Кардиология</v>
      </c>
      <c r="Q1654" s="23">
        <f t="shared" si="439"/>
        <v>0.8</v>
      </c>
      <c r="R1654" s="63" t="s">
        <v>309</v>
      </c>
      <c r="S1654" s="23">
        <f t="shared" si="440"/>
        <v>311.20000000000005</v>
      </c>
    </row>
    <row r="1655" spans="2:19" x14ac:dyDescent="0.25">
      <c r="B1655" s="85">
        <v>150112</v>
      </c>
      <c r="C1655" s="23" t="str">
        <f t="shared" si="429"/>
        <v>ГБУЗ "Моздокская ЦРБ"</v>
      </c>
      <c r="D1655" s="23" t="str">
        <f t="shared" si="430"/>
        <v>ДС</v>
      </c>
      <c r="E1655" s="124">
        <v>20172031</v>
      </c>
      <c r="F1655" s="23" t="str">
        <f t="shared" si="431"/>
        <v>Болезни системы кровообращения, взрослые</v>
      </c>
      <c r="G1655" s="104">
        <v>482</v>
      </c>
      <c r="H1655" s="104">
        <v>2</v>
      </c>
      <c r="I1655" s="105">
        <f t="shared" si="441"/>
        <v>484</v>
      </c>
      <c r="J1655" s="23">
        <f t="shared" si="432"/>
        <v>0.8</v>
      </c>
      <c r="K1655" s="23">
        <f t="shared" si="433"/>
        <v>0.89</v>
      </c>
      <c r="L1655" s="93">
        <f t="shared" si="434"/>
        <v>6545.2736000000004</v>
      </c>
      <c r="M1655" s="93">
        <f t="shared" si="435"/>
        <v>3154821.8752000001</v>
      </c>
      <c r="N1655" s="93">
        <f t="shared" si="436"/>
        <v>13090.547200000001</v>
      </c>
      <c r="O1655" s="93">
        <f t="shared" si="437"/>
        <v>3167912.4224</v>
      </c>
      <c r="P1655" s="23" t="str">
        <f t="shared" si="438"/>
        <v>Кардиология</v>
      </c>
      <c r="Q1655" s="23">
        <f t="shared" si="439"/>
        <v>0.8</v>
      </c>
      <c r="R1655" s="136" t="s">
        <v>166</v>
      </c>
      <c r="S1655" s="23">
        <f t="shared" si="440"/>
        <v>387.20000000000005</v>
      </c>
    </row>
    <row r="1656" spans="2:19" x14ac:dyDescent="0.25">
      <c r="B1656" s="85">
        <v>150112</v>
      </c>
      <c r="C1656" s="23" t="str">
        <f t="shared" si="429"/>
        <v>ГБУЗ "Моздокская ЦРБ"</v>
      </c>
      <c r="D1656" s="23" t="str">
        <f t="shared" si="430"/>
        <v>ДС</v>
      </c>
      <c r="E1656" s="124">
        <v>20172031</v>
      </c>
      <c r="F1656" s="23" t="str">
        <f t="shared" si="431"/>
        <v>Болезни системы кровообращения, взрослые</v>
      </c>
      <c r="G1656" s="104">
        <v>350</v>
      </c>
      <c r="H1656" s="104"/>
      <c r="I1656" s="105">
        <f t="shared" si="441"/>
        <v>350</v>
      </c>
      <c r="J1656" s="23">
        <f t="shared" si="432"/>
        <v>0.8</v>
      </c>
      <c r="K1656" s="23">
        <f t="shared" si="433"/>
        <v>0.89</v>
      </c>
      <c r="L1656" s="93">
        <f t="shared" si="434"/>
        <v>6545.2736000000004</v>
      </c>
      <c r="M1656" s="93">
        <f t="shared" si="435"/>
        <v>2290845.7600000002</v>
      </c>
      <c r="N1656" s="93">
        <f t="shared" si="436"/>
        <v>0</v>
      </c>
      <c r="O1656" s="93">
        <f t="shared" si="437"/>
        <v>2290845.7600000002</v>
      </c>
      <c r="P1656" s="23" t="str">
        <f t="shared" si="438"/>
        <v>Кардиология</v>
      </c>
      <c r="Q1656" s="23">
        <f t="shared" si="439"/>
        <v>0.8</v>
      </c>
      <c r="R1656" s="136" t="s">
        <v>360</v>
      </c>
      <c r="S1656" s="23">
        <f t="shared" si="440"/>
        <v>280</v>
      </c>
    </row>
    <row r="1657" spans="2:19" x14ac:dyDescent="0.25">
      <c r="B1657" s="85">
        <v>150112</v>
      </c>
      <c r="C1657" s="23" t="str">
        <f t="shared" si="429"/>
        <v>ГБУЗ "Моздокская ЦРБ"</v>
      </c>
      <c r="D1657" s="23" t="str">
        <f t="shared" si="430"/>
        <v>ДС</v>
      </c>
      <c r="E1657" s="124">
        <v>20172031</v>
      </c>
      <c r="F1657" s="23" t="str">
        <f t="shared" si="431"/>
        <v>Болезни системы кровообращения, взрослые</v>
      </c>
      <c r="G1657" s="104">
        <v>580</v>
      </c>
      <c r="H1657" s="104">
        <v>5</v>
      </c>
      <c r="I1657" s="105">
        <f t="shared" si="441"/>
        <v>585</v>
      </c>
      <c r="J1657" s="23">
        <f t="shared" si="432"/>
        <v>0.8</v>
      </c>
      <c r="K1657" s="23">
        <f t="shared" si="433"/>
        <v>0.89</v>
      </c>
      <c r="L1657" s="93">
        <f t="shared" si="434"/>
        <v>6545.2736000000004</v>
      </c>
      <c r="M1657" s="93">
        <f t="shared" si="435"/>
        <v>3796258.6880000001</v>
      </c>
      <c r="N1657" s="93">
        <f t="shared" si="436"/>
        <v>32726.368000000002</v>
      </c>
      <c r="O1657" s="93">
        <f t="shared" si="437"/>
        <v>3828985.0559999999</v>
      </c>
      <c r="P1657" s="23" t="str">
        <f t="shared" si="438"/>
        <v>Кардиология</v>
      </c>
      <c r="Q1657" s="23">
        <f t="shared" si="439"/>
        <v>0.8</v>
      </c>
      <c r="R1657" s="136" t="s">
        <v>309</v>
      </c>
      <c r="S1657" s="23">
        <f t="shared" si="440"/>
        <v>468</v>
      </c>
    </row>
    <row r="1658" spans="2:19" x14ac:dyDescent="0.25">
      <c r="B1658" s="85">
        <v>150041</v>
      </c>
      <c r="C1658" s="23" t="str">
        <f t="shared" si="429"/>
        <v>ГБУЗ  "Поликлиника № 7"</v>
      </c>
      <c r="D1658" s="23" t="str">
        <f t="shared" si="430"/>
        <v>ДС</v>
      </c>
      <c r="E1658" s="124">
        <v>20172031</v>
      </c>
      <c r="F1658" s="23" t="str">
        <f t="shared" si="431"/>
        <v>Болезни системы кровообращения, взрослые</v>
      </c>
      <c r="G1658" s="104">
        <v>350</v>
      </c>
      <c r="H1658" s="104">
        <v>61</v>
      </c>
      <c r="I1658" s="105">
        <f t="shared" si="441"/>
        <v>411</v>
      </c>
      <c r="J1658" s="23">
        <f t="shared" si="432"/>
        <v>0.8</v>
      </c>
      <c r="K1658" s="23">
        <f t="shared" si="433"/>
        <v>0.82</v>
      </c>
      <c r="L1658" s="93">
        <f t="shared" si="434"/>
        <v>6030.4767999999995</v>
      </c>
      <c r="M1658" s="93">
        <f t="shared" si="435"/>
        <v>2110666.88</v>
      </c>
      <c r="N1658" s="93">
        <f t="shared" si="436"/>
        <v>367859.08479999995</v>
      </c>
      <c r="O1658" s="93">
        <f t="shared" si="437"/>
        <v>2478525.9647999997</v>
      </c>
      <c r="P1658" s="23" t="str">
        <f t="shared" si="438"/>
        <v>Кардиология</v>
      </c>
      <c r="Q1658" s="23">
        <f t="shared" si="439"/>
        <v>0.8</v>
      </c>
      <c r="R1658" s="136" t="s">
        <v>309</v>
      </c>
      <c r="S1658" s="23">
        <f t="shared" si="440"/>
        <v>328.8</v>
      </c>
    </row>
    <row r="1659" spans="2:19" x14ac:dyDescent="0.25">
      <c r="B1659" s="85">
        <v>150041</v>
      </c>
      <c r="C1659" s="23" t="str">
        <f t="shared" si="429"/>
        <v>ГБУЗ  "Поликлиника № 7"</v>
      </c>
      <c r="D1659" s="23" t="str">
        <f t="shared" si="430"/>
        <v>ДС</v>
      </c>
      <c r="E1659" s="124">
        <v>20172031</v>
      </c>
      <c r="F1659" s="23" t="str">
        <f t="shared" si="431"/>
        <v>Болезни системы кровообращения, взрослые</v>
      </c>
      <c r="G1659" s="104">
        <v>82</v>
      </c>
      <c r="H1659" s="104">
        <v>15</v>
      </c>
      <c r="I1659" s="105">
        <f t="shared" si="441"/>
        <v>97</v>
      </c>
      <c r="J1659" s="23">
        <f t="shared" si="432"/>
        <v>0.8</v>
      </c>
      <c r="K1659" s="23">
        <f t="shared" si="433"/>
        <v>0.82</v>
      </c>
      <c r="L1659" s="93">
        <f t="shared" si="434"/>
        <v>6030.4767999999995</v>
      </c>
      <c r="M1659" s="93">
        <f t="shared" si="435"/>
        <v>494499.09759999998</v>
      </c>
      <c r="N1659" s="93">
        <f t="shared" si="436"/>
        <v>90457.151999999987</v>
      </c>
      <c r="O1659" s="93">
        <f t="shared" si="437"/>
        <v>584956.24959999998</v>
      </c>
      <c r="P1659" s="23" t="str">
        <f t="shared" si="438"/>
        <v>Кардиология</v>
      </c>
      <c r="Q1659" s="23">
        <f t="shared" si="439"/>
        <v>0.8</v>
      </c>
      <c r="R1659" s="136" t="s">
        <v>166</v>
      </c>
      <c r="S1659" s="23">
        <f t="shared" si="440"/>
        <v>77.600000000000009</v>
      </c>
    </row>
    <row r="1660" spans="2:19" x14ac:dyDescent="0.25">
      <c r="B1660" s="85">
        <v>150041</v>
      </c>
      <c r="C1660" s="23" t="str">
        <f t="shared" si="429"/>
        <v>ГБУЗ  "Поликлиника № 7"</v>
      </c>
      <c r="D1660" s="23" t="str">
        <f t="shared" si="430"/>
        <v>ДС</v>
      </c>
      <c r="E1660" s="124">
        <v>20172031</v>
      </c>
      <c r="F1660" s="23" t="str">
        <f t="shared" si="431"/>
        <v>Болезни системы кровообращения, взрослые</v>
      </c>
      <c r="G1660" s="104">
        <v>82</v>
      </c>
      <c r="H1660" s="104">
        <v>14</v>
      </c>
      <c r="I1660" s="105">
        <f t="shared" si="441"/>
        <v>96</v>
      </c>
      <c r="J1660" s="23">
        <f t="shared" si="432"/>
        <v>0.8</v>
      </c>
      <c r="K1660" s="23">
        <f t="shared" si="433"/>
        <v>0.82</v>
      </c>
      <c r="L1660" s="93">
        <f t="shared" si="434"/>
        <v>6030.4767999999995</v>
      </c>
      <c r="M1660" s="93">
        <f t="shared" si="435"/>
        <v>494499.09759999998</v>
      </c>
      <c r="N1660" s="93">
        <f t="shared" si="436"/>
        <v>84426.675199999998</v>
      </c>
      <c r="O1660" s="93">
        <f t="shared" si="437"/>
        <v>578925.77279999992</v>
      </c>
      <c r="P1660" s="23" t="str">
        <f t="shared" si="438"/>
        <v>Кардиология</v>
      </c>
      <c r="Q1660" s="23">
        <f t="shared" si="439"/>
        <v>0.8</v>
      </c>
      <c r="R1660" s="136" t="s">
        <v>178</v>
      </c>
      <c r="S1660" s="23">
        <f t="shared" si="440"/>
        <v>76.800000000000011</v>
      </c>
    </row>
    <row r="1661" spans="2:19" x14ac:dyDescent="0.25">
      <c r="B1661" s="85">
        <v>150019</v>
      </c>
      <c r="C1661" s="23" t="str">
        <f t="shared" si="429"/>
        <v>ГБУЗ "Дигорская ЦРБ"</v>
      </c>
      <c r="D1661" s="23" t="str">
        <f t="shared" si="430"/>
        <v>ДС</v>
      </c>
      <c r="E1661" s="123">
        <v>20172035</v>
      </c>
      <c r="F1661" s="23" t="str">
        <f t="shared" si="431"/>
        <v>Болезни нервной системы, хромосомные аномалии</v>
      </c>
      <c r="G1661" s="104">
        <v>131</v>
      </c>
      <c r="H1661" s="104">
        <v>1</v>
      </c>
      <c r="I1661" s="105">
        <f t="shared" si="441"/>
        <v>132</v>
      </c>
      <c r="J1661" s="23">
        <f t="shared" si="432"/>
        <v>0.98</v>
      </c>
      <c r="K1661" s="23">
        <f t="shared" si="433"/>
        <v>0.87</v>
      </c>
      <c r="L1661" s="93">
        <f t="shared" si="434"/>
        <v>7837.7812799999992</v>
      </c>
      <c r="M1661" s="93">
        <f t="shared" si="435"/>
        <v>1026749.3476799999</v>
      </c>
      <c r="N1661" s="93">
        <f t="shared" si="436"/>
        <v>7837.7812799999992</v>
      </c>
      <c r="O1661" s="93">
        <f t="shared" si="437"/>
        <v>1034587.1289599999</v>
      </c>
      <c r="P1661" s="23" t="str">
        <f t="shared" si="438"/>
        <v>Неврология</v>
      </c>
      <c r="Q1661" s="23">
        <f t="shared" si="439"/>
        <v>1.05</v>
      </c>
      <c r="R1661" s="63" t="s">
        <v>178</v>
      </c>
      <c r="S1661" s="23">
        <f t="shared" si="440"/>
        <v>129.35999999999999</v>
      </c>
    </row>
    <row r="1662" spans="2:19" x14ac:dyDescent="0.25">
      <c r="B1662" s="85">
        <v>150012</v>
      </c>
      <c r="C1662" s="23" t="str">
        <f t="shared" si="429"/>
        <v>ГБУЗ "Кировская ЦРБ"</v>
      </c>
      <c r="D1662" s="23" t="str">
        <f t="shared" si="430"/>
        <v>ДС</v>
      </c>
      <c r="E1662" s="123">
        <v>20172035</v>
      </c>
      <c r="F1662" s="23" t="str">
        <f t="shared" si="431"/>
        <v>Болезни нервной системы, хромосомные аномалии</v>
      </c>
      <c r="G1662" s="107">
        <v>437</v>
      </c>
      <c r="H1662" s="107">
        <v>4</v>
      </c>
      <c r="I1662" s="105">
        <f t="shared" si="441"/>
        <v>441</v>
      </c>
      <c r="J1662" s="23">
        <f t="shared" si="432"/>
        <v>0.98</v>
      </c>
      <c r="K1662" s="23">
        <f t="shared" si="433"/>
        <v>0.87</v>
      </c>
      <c r="L1662" s="93">
        <f t="shared" si="434"/>
        <v>7837.7812799999992</v>
      </c>
      <c r="M1662" s="93">
        <f t="shared" si="435"/>
        <v>3425110.4193599997</v>
      </c>
      <c r="N1662" s="93">
        <f t="shared" si="436"/>
        <v>31351.125119999997</v>
      </c>
      <c r="O1662" s="93">
        <f t="shared" si="437"/>
        <v>3456461.5444799997</v>
      </c>
      <c r="P1662" s="23" t="str">
        <f t="shared" si="438"/>
        <v>Неврология</v>
      </c>
      <c r="Q1662" s="23">
        <f t="shared" si="439"/>
        <v>1.05</v>
      </c>
      <c r="R1662" s="63" t="s">
        <v>178</v>
      </c>
      <c r="S1662" s="23">
        <f t="shared" si="440"/>
        <v>432.18</v>
      </c>
    </row>
    <row r="1663" spans="2:19" x14ac:dyDescent="0.25">
      <c r="B1663" s="85">
        <v>150002</v>
      </c>
      <c r="C1663" s="23" t="str">
        <f t="shared" si="429"/>
        <v>ГБУЗ "РДКБ"</v>
      </c>
      <c r="D1663" s="23" t="str">
        <f t="shared" si="430"/>
        <v>ДС</v>
      </c>
      <c r="E1663" s="124">
        <v>20172035</v>
      </c>
      <c r="F1663" s="23" t="str">
        <f t="shared" si="431"/>
        <v>Болезни нервной системы, хромосомные аномалии</v>
      </c>
      <c r="G1663" s="104">
        <v>0</v>
      </c>
      <c r="H1663" s="104">
        <v>0</v>
      </c>
      <c r="I1663" s="105">
        <f t="shared" si="441"/>
        <v>0</v>
      </c>
      <c r="J1663" s="23">
        <f t="shared" si="432"/>
        <v>0.98</v>
      </c>
      <c r="K1663" s="23">
        <f t="shared" si="433"/>
        <v>1</v>
      </c>
      <c r="L1663" s="93">
        <f t="shared" si="434"/>
        <v>9008.9439999999995</v>
      </c>
      <c r="M1663" s="93">
        <f t="shared" si="435"/>
        <v>0</v>
      </c>
      <c r="N1663" s="93">
        <f t="shared" si="436"/>
        <v>0</v>
      </c>
      <c r="O1663" s="93">
        <f t="shared" si="437"/>
        <v>0</v>
      </c>
      <c r="P1663" s="23" t="str">
        <f t="shared" si="438"/>
        <v>Неврология</v>
      </c>
      <c r="Q1663" s="23">
        <f t="shared" si="439"/>
        <v>1.05</v>
      </c>
      <c r="R1663" s="63" t="s">
        <v>178</v>
      </c>
      <c r="S1663" s="23">
        <f t="shared" si="440"/>
        <v>0</v>
      </c>
    </row>
    <row r="1664" spans="2:19" x14ac:dyDescent="0.25">
      <c r="B1664" s="85">
        <v>150009</v>
      </c>
      <c r="C1664" s="23" t="str">
        <f t="shared" si="429"/>
        <v>ГБУЗ "Ардонская ЦРБ"</v>
      </c>
      <c r="D1664" s="23" t="str">
        <f t="shared" si="430"/>
        <v>ДС</v>
      </c>
      <c r="E1664" s="124">
        <v>20172035</v>
      </c>
      <c r="F1664" s="23" t="str">
        <f t="shared" si="431"/>
        <v>Болезни нервной системы, хромосомные аномалии</v>
      </c>
      <c r="G1664" s="104">
        <v>180</v>
      </c>
      <c r="H1664" s="104">
        <v>10</v>
      </c>
      <c r="I1664" s="105">
        <f t="shared" si="441"/>
        <v>190</v>
      </c>
      <c r="J1664" s="23">
        <f t="shared" si="432"/>
        <v>0.98</v>
      </c>
      <c r="K1664" s="23">
        <f t="shared" si="433"/>
        <v>0.9</v>
      </c>
      <c r="L1664" s="93">
        <f t="shared" si="434"/>
        <v>8108.0495999999994</v>
      </c>
      <c r="M1664" s="93">
        <f t="shared" si="435"/>
        <v>1459448.9279999998</v>
      </c>
      <c r="N1664" s="93">
        <f t="shared" si="436"/>
        <v>81080.495999999999</v>
      </c>
      <c r="O1664" s="93">
        <f t="shared" si="437"/>
        <v>1540529.4239999999</v>
      </c>
      <c r="P1664" s="23" t="str">
        <f t="shared" si="438"/>
        <v>Неврология</v>
      </c>
      <c r="Q1664" s="23">
        <f t="shared" si="439"/>
        <v>1.05</v>
      </c>
      <c r="R1664" s="63" t="s">
        <v>178</v>
      </c>
      <c r="S1664" s="23">
        <f t="shared" si="440"/>
        <v>186.2</v>
      </c>
    </row>
    <row r="1665" spans="2:19" x14ac:dyDescent="0.25">
      <c r="B1665" s="85">
        <v>150036</v>
      </c>
      <c r="C1665" s="23" t="str">
        <f t="shared" si="429"/>
        <v>ГБУЗ  "Поликлиника № 4"</v>
      </c>
      <c r="D1665" s="23" t="str">
        <f t="shared" si="430"/>
        <v>ДС</v>
      </c>
      <c r="E1665" s="124">
        <v>20172035</v>
      </c>
      <c r="F1665" s="23" t="str">
        <f t="shared" si="431"/>
        <v>Болезни нервной системы, хромосомные аномалии</v>
      </c>
      <c r="G1665" s="108">
        <v>63</v>
      </c>
      <c r="H1665" s="108">
        <v>23</v>
      </c>
      <c r="I1665" s="105">
        <f t="shared" si="441"/>
        <v>86</v>
      </c>
      <c r="J1665" s="23">
        <f t="shared" si="432"/>
        <v>0.98</v>
      </c>
      <c r="K1665" s="23">
        <f t="shared" si="433"/>
        <v>0.82</v>
      </c>
      <c r="L1665" s="93">
        <f t="shared" si="434"/>
        <v>7387.3340799999996</v>
      </c>
      <c r="M1665" s="93">
        <f t="shared" si="435"/>
        <v>465402.04703999998</v>
      </c>
      <c r="N1665" s="93">
        <f t="shared" si="436"/>
        <v>169908.68383999998</v>
      </c>
      <c r="O1665" s="93">
        <f t="shared" si="437"/>
        <v>635310.73087999993</v>
      </c>
      <c r="P1665" s="23" t="str">
        <f t="shared" si="438"/>
        <v>Неврология</v>
      </c>
      <c r="Q1665" s="23">
        <f t="shared" si="439"/>
        <v>1.05</v>
      </c>
      <c r="R1665" s="63" t="s">
        <v>178</v>
      </c>
      <c r="S1665" s="23">
        <f t="shared" si="440"/>
        <v>84.28</v>
      </c>
    </row>
    <row r="1666" spans="2:19" x14ac:dyDescent="0.25">
      <c r="B1666" s="85">
        <v>150036</v>
      </c>
      <c r="C1666" s="23" t="str">
        <f t="shared" si="429"/>
        <v>ГБУЗ  "Поликлиника № 4"</v>
      </c>
      <c r="D1666" s="23" t="str">
        <f t="shared" si="430"/>
        <v>ДС</v>
      </c>
      <c r="E1666" s="124">
        <v>20172035</v>
      </c>
      <c r="F1666" s="23" t="str">
        <f t="shared" si="431"/>
        <v>Болезни нервной системы, хромосомные аномалии</v>
      </c>
      <c r="G1666" s="108">
        <v>71</v>
      </c>
      <c r="H1666" s="108">
        <v>28</v>
      </c>
      <c r="I1666" s="105">
        <f t="shared" si="441"/>
        <v>99</v>
      </c>
      <c r="J1666" s="23">
        <f t="shared" si="432"/>
        <v>0.98</v>
      </c>
      <c r="K1666" s="23">
        <f t="shared" si="433"/>
        <v>0.82</v>
      </c>
      <c r="L1666" s="93">
        <f t="shared" si="434"/>
        <v>7387.3340799999996</v>
      </c>
      <c r="M1666" s="93">
        <f t="shared" si="435"/>
        <v>524500.71967999998</v>
      </c>
      <c r="N1666" s="93">
        <f t="shared" si="436"/>
        <v>206845.35423999999</v>
      </c>
      <c r="O1666" s="93">
        <f t="shared" si="437"/>
        <v>731346.07392</v>
      </c>
      <c r="P1666" s="23" t="str">
        <f t="shared" si="438"/>
        <v>Неврология</v>
      </c>
      <c r="Q1666" s="23">
        <f t="shared" si="439"/>
        <v>1.05</v>
      </c>
      <c r="R1666" s="63" t="s">
        <v>309</v>
      </c>
      <c r="S1666" s="23">
        <f t="shared" si="440"/>
        <v>97.02</v>
      </c>
    </row>
    <row r="1667" spans="2:19" x14ac:dyDescent="0.25">
      <c r="B1667" s="85">
        <v>150042</v>
      </c>
      <c r="C1667" s="23" t="str">
        <f t="shared" si="429"/>
        <v>ГБУЗ "Дет. поликлиника №1"</v>
      </c>
      <c r="D1667" s="23" t="str">
        <f t="shared" si="430"/>
        <v>ДС</v>
      </c>
      <c r="E1667" s="124">
        <v>20172035</v>
      </c>
      <c r="F1667" s="23" t="str">
        <f t="shared" si="431"/>
        <v>Болезни нервной системы, хромосомные аномалии</v>
      </c>
      <c r="G1667" s="104">
        <v>1</v>
      </c>
      <c r="H1667" s="104">
        <v>1</v>
      </c>
      <c r="I1667" s="105">
        <f t="shared" si="441"/>
        <v>2</v>
      </c>
      <c r="J1667" s="23">
        <f t="shared" si="432"/>
        <v>0.98</v>
      </c>
      <c r="K1667" s="23">
        <f t="shared" si="433"/>
        <v>0.82</v>
      </c>
      <c r="L1667" s="93">
        <f t="shared" si="434"/>
        <v>7387.3340799999996</v>
      </c>
      <c r="M1667" s="93">
        <f t="shared" si="435"/>
        <v>7387.3340799999996</v>
      </c>
      <c r="N1667" s="93">
        <f t="shared" si="436"/>
        <v>7387.3340799999996</v>
      </c>
      <c r="O1667" s="93">
        <f t="shared" si="437"/>
        <v>14774.668159999999</v>
      </c>
      <c r="P1667" s="23" t="str">
        <f t="shared" si="438"/>
        <v>Неврология</v>
      </c>
      <c r="Q1667" s="23">
        <f t="shared" si="439"/>
        <v>1.05</v>
      </c>
      <c r="R1667" s="44" t="s">
        <v>277</v>
      </c>
      <c r="S1667" s="23">
        <f t="shared" si="440"/>
        <v>1.96</v>
      </c>
    </row>
    <row r="1668" spans="2:19" x14ac:dyDescent="0.25">
      <c r="B1668" s="14">
        <v>150007</v>
      </c>
      <c r="C1668" s="23" t="str">
        <f t="shared" si="429"/>
        <v>ГБУЗ "Алагирская ЦРБ"</v>
      </c>
      <c r="D1668" s="23" t="str">
        <f t="shared" si="430"/>
        <v>ДС</v>
      </c>
      <c r="E1668" s="124">
        <v>20172035</v>
      </c>
      <c r="F1668" s="23" t="str">
        <f t="shared" si="431"/>
        <v>Болезни нервной системы, хромосомные аномалии</v>
      </c>
      <c r="G1668" s="104">
        <v>80</v>
      </c>
      <c r="H1668" s="104">
        <v>10</v>
      </c>
      <c r="I1668" s="105">
        <f t="shared" si="441"/>
        <v>90</v>
      </c>
      <c r="J1668" s="23">
        <f t="shared" si="432"/>
        <v>0.98</v>
      </c>
      <c r="K1668" s="23">
        <f t="shared" si="433"/>
        <v>0.87</v>
      </c>
      <c r="L1668" s="93">
        <f t="shared" si="434"/>
        <v>7837.7812799999992</v>
      </c>
      <c r="M1668" s="93">
        <f t="shared" si="435"/>
        <v>627022.50239999988</v>
      </c>
      <c r="N1668" s="93">
        <f t="shared" si="436"/>
        <v>78377.812799999985</v>
      </c>
      <c r="O1668" s="93">
        <f t="shared" si="437"/>
        <v>705400.31519999984</v>
      </c>
      <c r="P1668" s="23" t="str">
        <f t="shared" si="438"/>
        <v>Неврология</v>
      </c>
      <c r="Q1668" s="23">
        <f t="shared" si="439"/>
        <v>1.05</v>
      </c>
      <c r="R1668" s="63" t="s">
        <v>178</v>
      </c>
      <c r="S1668" s="23">
        <f t="shared" si="440"/>
        <v>88.2</v>
      </c>
    </row>
    <row r="1669" spans="2:19" x14ac:dyDescent="0.25">
      <c r="B1669" s="14">
        <v>150014</v>
      </c>
      <c r="C1669" s="23" t="str">
        <f t="shared" si="429"/>
        <v>ГБУЗ "Правобережная ЦРКБ"</v>
      </c>
      <c r="D1669" s="23" t="str">
        <f t="shared" si="430"/>
        <v>ДС</v>
      </c>
      <c r="E1669" s="124">
        <v>20172035</v>
      </c>
      <c r="F1669" s="23" t="str">
        <f t="shared" si="431"/>
        <v>Болезни нервной системы, хромосомные аномалии</v>
      </c>
      <c r="G1669" s="104">
        <v>10</v>
      </c>
      <c r="H1669" s="104">
        <v>0</v>
      </c>
      <c r="I1669" s="105">
        <f t="shared" si="441"/>
        <v>10</v>
      </c>
      <c r="J1669" s="23">
        <f t="shared" si="432"/>
        <v>0.98</v>
      </c>
      <c r="K1669" s="23">
        <f t="shared" si="433"/>
        <v>0.9</v>
      </c>
      <c r="L1669" s="93">
        <f t="shared" si="434"/>
        <v>8108.0495999999994</v>
      </c>
      <c r="M1669" s="93">
        <f t="shared" si="435"/>
        <v>81080.495999999999</v>
      </c>
      <c r="N1669" s="93">
        <f t="shared" si="436"/>
        <v>0</v>
      </c>
      <c r="O1669" s="93">
        <f t="shared" si="437"/>
        <v>81080.495999999999</v>
      </c>
      <c r="P1669" s="23" t="str">
        <f t="shared" si="438"/>
        <v>Неврология</v>
      </c>
      <c r="Q1669" s="23">
        <f t="shared" si="439"/>
        <v>1.05</v>
      </c>
      <c r="R1669" s="63" t="s">
        <v>178</v>
      </c>
      <c r="S1669" s="23">
        <f t="shared" si="440"/>
        <v>9.8000000000000007</v>
      </c>
    </row>
    <row r="1670" spans="2:19" x14ac:dyDescent="0.25">
      <c r="B1670" s="14">
        <v>150014</v>
      </c>
      <c r="C1670" s="23" t="str">
        <f t="shared" si="429"/>
        <v>ГБУЗ "Правобережная ЦРКБ"</v>
      </c>
      <c r="D1670" s="23" t="str">
        <f t="shared" si="430"/>
        <v>ДС</v>
      </c>
      <c r="E1670" s="124">
        <v>20172035</v>
      </c>
      <c r="F1670" s="23" t="str">
        <f t="shared" si="431"/>
        <v>Болезни нервной системы, хромосомные аномалии</v>
      </c>
      <c r="G1670" s="104">
        <v>106</v>
      </c>
      <c r="H1670" s="104">
        <v>4</v>
      </c>
      <c r="I1670" s="105">
        <f t="shared" si="441"/>
        <v>110</v>
      </c>
      <c r="J1670" s="23">
        <f t="shared" si="432"/>
        <v>0.98</v>
      </c>
      <c r="K1670" s="23">
        <f t="shared" si="433"/>
        <v>0.9</v>
      </c>
      <c r="L1670" s="93">
        <f t="shared" si="434"/>
        <v>8108.0495999999994</v>
      </c>
      <c r="M1670" s="93">
        <f t="shared" si="435"/>
        <v>859453.2575999999</v>
      </c>
      <c r="N1670" s="93">
        <f t="shared" si="436"/>
        <v>32432.198399999997</v>
      </c>
      <c r="O1670" s="93">
        <f t="shared" si="437"/>
        <v>891885.45599999989</v>
      </c>
      <c r="P1670" s="23" t="str">
        <f t="shared" si="438"/>
        <v>Неврология</v>
      </c>
      <c r="Q1670" s="23">
        <f t="shared" si="439"/>
        <v>1.05</v>
      </c>
      <c r="R1670" s="63" t="s">
        <v>309</v>
      </c>
      <c r="S1670" s="23">
        <f t="shared" si="440"/>
        <v>107.8</v>
      </c>
    </row>
    <row r="1671" spans="2:19" x14ac:dyDescent="0.25">
      <c r="B1671" s="85">
        <v>150010</v>
      </c>
      <c r="C1671" s="23" t="str">
        <f t="shared" si="429"/>
        <v>ГБУЗ "Ирафская ЦРБ"</v>
      </c>
      <c r="D1671" s="23" t="str">
        <f t="shared" si="430"/>
        <v>ДС</v>
      </c>
      <c r="E1671" s="124">
        <v>20172035</v>
      </c>
      <c r="F1671" s="23" t="str">
        <f t="shared" si="431"/>
        <v>Болезни нервной системы, хромосомные аномалии</v>
      </c>
      <c r="G1671" s="104">
        <v>132</v>
      </c>
      <c r="H1671" s="104">
        <v>3</v>
      </c>
      <c r="I1671" s="105">
        <f t="shared" si="441"/>
        <v>135</v>
      </c>
      <c r="J1671" s="23">
        <f t="shared" si="432"/>
        <v>0.98</v>
      </c>
      <c r="K1671" s="23">
        <f t="shared" si="433"/>
        <v>0.82</v>
      </c>
      <c r="L1671" s="93">
        <f t="shared" si="434"/>
        <v>7387.3340799999996</v>
      </c>
      <c r="M1671" s="93">
        <f t="shared" si="435"/>
        <v>975128.09855999995</v>
      </c>
      <c r="N1671" s="93">
        <f t="shared" si="436"/>
        <v>22162.002239999998</v>
      </c>
      <c r="O1671" s="93">
        <f t="shared" si="437"/>
        <v>997290.1007999999</v>
      </c>
      <c r="P1671" s="23" t="str">
        <f t="shared" si="438"/>
        <v>Неврология</v>
      </c>
      <c r="Q1671" s="23">
        <f t="shared" si="439"/>
        <v>1.05</v>
      </c>
      <c r="R1671" s="63" t="s">
        <v>309</v>
      </c>
      <c r="S1671" s="23">
        <f t="shared" si="440"/>
        <v>132.30000000000001</v>
      </c>
    </row>
    <row r="1672" spans="2:19" x14ac:dyDescent="0.25">
      <c r="B1672" s="14">
        <v>150034</v>
      </c>
      <c r="C1672" s="23" t="str">
        <f t="shared" si="429"/>
        <v>ГБУЗ РСО-А "Республиканский клинико-диагностический центр"(  студенческая  пол-ка № 6)</v>
      </c>
      <c r="D1672" s="23" t="str">
        <f t="shared" si="430"/>
        <v>ДС</v>
      </c>
      <c r="E1672" s="124">
        <v>20172035</v>
      </c>
      <c r="F1672" s="23" t="str">
        <f t="shared" si="431"/>
        <v>Болезни нервной системы, хромосомные аномалии</v>
      </c>
      <c r="G1672" s="104">
        <v>108</v>
      </c>
      <c r="H1672" s="104">
        <v>27</v>
      </c>
      <c r="I1672" s="105">
        <f t="shared" si="441"/>
        <v>135</v>
      </c>
      <c r="J1672" s="23">
        <f t="shared" si="432"/>
        <v>0.98</v>
      </c>
      <c r="K1672" s="23">
        <f t="shared" si="433"/>
        <v>0.82</v>
      </c>
      <c r="L1672" s="93">
        <f t="shared" si="434"/>
        <v>7387.3340799999996</v>
      </c>
      <c r="M1672" s="93">
        <f t="shared" si="435"/>
        <v>797832.08063999994</v>
      </c>
      <c r="N1672" s="93">
        <f t="shared" si="436"/>
        <v>199458.02015999999</v>
      </c>
      <c r="O1672" s="93">
        <f t="shared" si="437"/>
        <v>997290.1007999999</v>
      </c>
      <c r="P1672" s="23" t="str">
        <f t="shared" si="438"/>
        <v>Неврология</v>
      </c>
      <c r="Q1672" s="23">
        <f t="shared" si="439"/>
        <v>1.05</v>
      </c>
      <c r="R1672" s="63" t="s">
        <v>309</v>
      </c>
      <c r="S1672" s="23">
        <f t="shared" si="440"/>
        <v>132.30000000000001</v>
      </c>
    </row>
    <row r="1673" spans="2:19" x14ac:dyDescent="0.25">
      <c r="B1673" s="14">
        <v>150044</v>
      </c>
      <c r="C1673" s="23" t="str">
        <f t="shared" si="429"/>
        <v>ГБУЗ "Дет. поликлиника №3"</v>
      </c>
      <c r="D1673" s="23" t="str">
        <f t="shared" si="430"/>
        <v>ДС</v>
      </c>
      <c r="E1673" s="124">
        <v>20172035</v>
      </c>
      <c r="F1673" s="23" t="str">
        <f t="shared" si="431"/>
        <v>Болезни нервной системы, хромосомные аномалии</v>
      </c>
      <c r="G1673" s="104">
        <v>10</v>
      </c>
      <c r="H1673" s="104">
        <v>4</v>
      </c>
      <c r="I1673" s="105">
        <f t="shared" si="441"/>
        <v>14</v>
      </c>
      <c r="J1673" s="23">
        <f t="shared" si="432"/>
        <v>0.98</v>
      </c>
      <c r="K1673" s="23">
        <f t="shared" si="433"/>
        <v>0.82</v>
      </c>
      <c r="L1673" s="93">
        <f t="shared" si="434"/>
        <v>7387.3340799999996</v>
      </c>
      <c r="M1673" s="93">
        <f t="shared" si="435"/>
        <v>73873.340799999991</v>
      </c>
      <c r="N1673" s="93">
        <f t="shared" si="436"/>
        <v>29549.336319999999</v>
      </c>
      <c r="O1673" s="93">
        <f t="shared" si="437"/>
        <v>103422.67711999999</v>
      </c>
      <c r="P1673" s="23" t="str">
        <f t="shared" si="438"/>
        <v>Неврология</v>
      </c>
      <c r="Q1673" s="23">
        <f t="shared" si="439"/>
        <v>1.05</v>
      </c>
      <c r="R1673" s="44" t="s">
        <v>277</v>
      </c>
      <c r="S1673" s="23">
        <f t="shared" si="440"/>
        <v>13.719999999999999</v>
      </c>
    </row>
    <row r="1674" spans="2:19" x14ac:dyDescent="0.25">
      <c r="B1674" s="14">
        <v>150100</v>
      </c>
      <c r="C1674" s="23" t="str">
        <f t="shared" si="429"/>
        <v>ООО "Клиника внутренних болезней"(дневной стационар)</v>
      </c>
      <c r="D1674" s="23" t="str">
        <f t="shared" si="430"/>
        <v>ДС</v>
      </c>
      <c r="E1674" s="124">
        <v>20172035</v>
      </c>
      <c r="F1674" s="23" t="str">
        <f t="shared" si="431"/>
        <v>Болезни нервной системы, хромосомные аномалии</v>
      </c>
      <c r="G1674" s="104">
        <v>26</v>
      </c>
      <c r="H1674" s="104">
        <v>4</v>
      </c>
      <c r="I1674" s="105">
        <f t="shared" si="441"/>
        <v>30</v>
      </c>
      <c r="J1674" s="23">
        <f t="shared" si="432"/>
        <v>0.98</v>
      </c>
      <c r="K1674" s="23">
        <f t="shared" si="433"/>
        <v>0.7</v>
      </c>
      <c r="L1674" s="93">
        <f t="shared" si="434"/>
        <v>6306.2607999999991</v>
      </c>
      <c r="M1674" s="93">
        <f t="shared" si="435"/>
        <v>163962.78079999998</v>
      </c>
      <c r="N1674" s="93">
        <f t="shared" si="436"/>
        <v>25225.043199999996</v>
      </c>
      <c r="O1674" s="93">
        <f t="shared" si="437"/>
        <v>189187.82399999996</v>
      </c>
      <c r="P1674" s="23" t="str">
        <f t="shared" si="438"/>
        <v>Неврология</v>
      </c>
      <c r="Q1674" s="23">
        <f t="shared" si="439"/>
        <v>1.05</v>
      </c>
      <c r="R1674" s="63" t="s">
        <v>178</v>
      </c>
      <c r="S1674" s="23">
        <f t="shared" si="440"/>
        <v>29.4</v>
      </c>
    </row>
    <row r="1675" spans="2:19" x14ac:dyDescent="0.25">
      <c r="B1675" s="85">
        <v>150112</v>
      </c>
      <c r="C1675" s="23" t="str">
        <f t="shared" si="429"/>
        <v>ГБУЗ "Моздокская ЦРБ"</v>
      </c>
      <c r="D1675" s="23" t="str">
        <f t="shared" si="430"/>
        <v>ДС</v>
      </c>
      <c r="E1675" s="124">
        <v>20172035</v>
      </c>
      <c r="F1675" s="23" t="str">
        <f t="shared" si="431"/>
        <v>Болезни нервной системы, хромосомные аномалии</v>
      </c>
      <c r="G1675" s="104">
        <v>80</v>
      </c>
      <c r="H1675" s="104"/>
      <c r="I1675" s="105">
        <f t="shared" si="441"/>
        <v>80</v>
      </c>
      <c r="J1675" s="23">
        <f t="shared" si="432"/>
        <v>0.98</v>
      </c>
      <c r="K1675" s="23">
        <f t="shared" si="433"/>
        <v>0.89</v>
      </c>
      <c r="L1675" s="93">
        <f t="shared" si="434"/>
        <v>8017.9601599999987</v>
      </c>
      <c r="M1675" s="93">
        <f t="shared" si="435"/>
        <v>641436.81279999996</v>
      </c>
      <c r="N1675" s="93">
        <f t="shared" si="436"/>
        <v>0</v>
      </c>
      <c r="O1675" s="93">
        <f t="shared" si="437"/>
        <v>641436.81279999996</v>
      </c>
      <c r="P1675" s="23" t="str">
        <f t="shared" si="438"/>
        <v>Неврология</v>
      </c>
      <c r="Q1675" s="23">
        <f t="shared" si="439"/>
        <v>1.05</v>
      </c>
      <c r="R1675" s="136" t="s">
        <v>178</v>
      </c>
      <c r="S1675" s="23">
        <f t="shared" si="440"/>
        <v>78.400000000000006</v>
      </c>
    </row>
    <row r="1676" spans="2:19" x14ac:dyDescent="0.25">
      <c r="B1676" s="85">
        <v>150112</v>
      </c>
      <c r="C1676" s="23" t="str">
        <f t="shared" si="429"/>
        <v>ГБУЗ "Моздокская ЦРБ"</v>
      </c>
      <c r="D1676" s="23" t="str">
        <f t="shared" si="430"/>
        <v>ДС</v>
      </c>
      <c r="E1676" s="124">
        <v>20172035</v>
      </c>
      <c r="F1676" s="23" t="str">
        <f t="shared" si="431"/>
        <v>Болезни нервной системы, хромосомные аномалии</v>
      </c>
      <c r="G1676" s="104">
        <v>185</v>
      </c>
      <c r="H1676" s="104"/>
      <c r="I1676" s="105">
        <f t="shared" si="441"/>
        <v>185</v>
      </c>
      <c r="J1676" s="23">
        <f t="shared" si="432"/>
        <v>0.98</v>
      </c>
      <c r="K1676" s="23">
        <f t="shared" si="433"/>
        <v>0.89</v>
      </c>
      <c r="L1676" s="93">
        <f t="shared" si="434"/>
        <v>8017.9601599999987</v>
      </c>
      <c r="M1676" s="93">
        <f t="shared" si="435"/>
        <v>1483322.6295999999</v>
      </c>
      <c r="N1676" s="93">
        <f t="shared" si="436"/>
        <v>0</v>
      </c>
      <c r="O1676" s="93">
        <f t="shared" si="437"/>
        <v>1483322.6295999999</v>
      </c>
      <c r="P1676" s="23" t="str">
        <f t="shared" si="438"/>
        <v>Неврология</v>
      </c>
      <c r="Q1676" s="23">
        <f t="shared" si="439"/>
        <v>1.05</v>
      </c>
      <c r="R1676" s="136" t="s">
        <v>309</v>
      </c>
      <c r="S1676" s="23">
        <f t="shared" si="440"/>
        <v>181.29999999999998</v>
      </c>
    </row>
    <row r="1677" spans="2:19" x14ac:dyDescent="0.25">
      <c r="B1677" s="14">
        <v>150100</v>
      </c>
      <c r="C1677" s="23" t="str">
        <f t="shared" si="429"/>
        <v>ООО "Клиника внутренних болезней"(дневной стационар)</v>
      </c>
      <c r="D1677" s="23" t="str">
        <f t="shared" si="430"/>
        <v>ДС</v>
      </c>
      <c r="E1677" s="124">
        <v>20172036</v>
      </c>
      <c r="F1677" s="23" t="str">
        <f t="shared" si="431"/>
        <v>Неврологические заболевания, лечение с применением ботулотоксина</v>
      </c>
      <c r="G1677" s="104">
        <v>4</v>
      </c>
      <c r="H1677" s="104">
        <v>1</v>
      </c>
      <c r="I1677" s="105">
        <f t="shared" si="441"/>
        <v>5</v>
      </c>
      <c r="J1677" s="23">
        <f t="shared" si="432"/>
        <v>2.79</v>
      </c>
      <c r="K1677" s="23">
        <f t="shared" si="433"/>
        <v>0.7</v>
      </c>
      <c r="L1677" s="93">
        <f t="shared" si="434"/>
        <v>17953.538399999998</v>
      </c>
      <c r="M1677" s="93">
        <f t="shared" si="435"/>
        <v>71814.153599999991</v>
      </c>
      <c r="N1677" s="93">
        <f t="shared" si="436"/>
        <v>17953.538399999998</v>
      </c>
      <c r="O1677" s="93">
        <f t="shared" si="437"/>
        <v>89767.691999999981</v>
      </c>
      <c r="P1677" s="23" t="str">
        <f t="shared" si="438"/>
        <v>Неврология</v>
      </c>
      <c r="Q1677" s="23">
        <f t="shared" si="439"/>
        <v>1.05</v>
      </c>
      <c r="R1677" s="63" t="s">
        <v>178</v>
      </c>
      <c r="S1677" s="23">
        <f t="shared" si="440"/>
        <v>13.95</v>
      </c>
    </row>
    <row r="1678" spans="2:19" x14ac:dyDescent="0.25">
      <c r="B1678" s="85">
        <v>150019</v>
      </c>
      <c r="C1678" s="23" t="str">
        <f t="shared" ref="C1678:C1739" si="442">IF(B1678&gt;0,VLOOKUP(B1678,LPU,2,0),"")</f>
        <v>ГБУЗ "Дигорская ЦРБ"</v>
      </c>
      <c r="D1678" s="23" t="str">
        <f t="shared" ref="D1678:D1739" si="443">IF(E1678&gt;0,VLOOKUP(E1678,KSG,6,0),"")</f>
        <v>ДС</v>
      </c>
      <c r="E1678" s="123">
        <v>20172037</v>
      </c>
      <c r="F1678" s="23" t="str">
        <f t="shared" ref="F1678:F1739" si="444">IF(E1678&gt;0,VLOOKUP(E1678,KSG,2,0),"")</f>
        <v>Болезни и травмы позвоночника, спинного мозга, последствия внутричерепной травмы, сотрясение головного мозга</v>
      </c>
      <c r="G1678" s="104">
        <v>110</v>
      </c>
      <c r="H1678" s="104">
        <v>1</v>
      </c>
      <c r="I1678" s="105">
        <f t="shared" si="441"/>
        <v>111</v>
      </c>
      <c r="J1678" s="23">
        <f t="shared" ref="J1678:J1739" si="445">IF(E1678&gt;0,VLOOKUP(E1678,KSG,3,0),"")</f>
        <v>0.94</v>
      </c>
      <c r="K1678" s="23">
        <f t="shared" ref="K1678:K1739" si="446">IF(VLOOKUP(E1678,KSG,7,0)=1,IF(D1678="КС",VLOOKUP(B1678,LPU,3,0),VLOOKUP(B1678,LPU,4,0)),1)</f>
        <v>0.87</v>
      </c>
      <c r="L1678" s="93">
        <f t="shared" ref="L1678:L1739" si="447">IF(D1678="КС",K1678*J1678*$D$2,K1678*J1678*$D$3)</f>
        <v>7517.8718399999989</v>
      </c>
      <c r="M1678" s="93">
        <f t="shared" ref="M1678:M1739" si="448">L1678*G1678</f>
        <v>826965.9023999999</v>
      </c>
      <c r="N1678" s="93">
        <f t="shared" ref="N1678:N1739" si="449">L1678*H1678</f>
        <v>7517.8718399999989</v>
      </c>
      <c r="O1678" s="93">
        <f t="shared" ref="O1678:O1739" si="450">M1678+N1678</f>
        <v>834483.77423999994</v>
      </c>
      <c r="P1678" s="23" t="str">
        <f t="shared" ref="P1678:P1739" si="451">IF(E1678&gt;0,VLOOKUP(E1678,KSG,4,0),"")</f>
        <v>Нейрохирургия</v>
      </c>
      <c r="Q1678" s="23">
        <f t="shared" ref="Q1678:Q1739" si="452">IF(E1678&gt;0,VLOOKUP(E1678,KSG,5,0),"")</f>
        <v>1.06</v>
      </c>
      <c r="R1678" s="63" t="s">
        <v>178</v>
      </c>
      <c r="S1678" s="23">
        <f t="shared" ref="S1678:S1739" si="453">I1678*J1678</f>
        <v>104.33999999999999</v>
      </c>
    </row>
    <row r="1679" spans="2:19" x14ac:dyDescent="0.25">
      <c r="B1679" s="85">
        <v>150002</v>
      </c>
      <c r="C1679" s="23" t="str">
        <f t="shared" si="442"/>
        <v>ГБУЗ "РДКБ"</v>
      </c>
      <c r="D1679" s="23" t="str">
        <f t="shared" si="443"/>
        <v>ДС</v>
      </c>
      <c r="E1679" s="124">
        <v>20172037</v>
      </c>
      <c r="F1679" s="23" t="str">
        <f t="shared" si="444"/>
        <v>Болезни и травмы позвоночника, спинного мозга, последствия внутричерепной травмы, сотрясение головного мозга</v>
      </c>
      <c r="G1679" s="104">
        <v>0</v>
      </c>
      <c r="H1679" s="104">
        <v>0</v>
      </c>
      <c r="I1679" s="105">
        <f t="shared" si="441"/>
        <v>0</v>
      </c>
      <c r="J1679" s="23">
        <f t="shared" si="445"/>
        <v>0.94</v>
      </c>
      <c r="K1679" s="23">
        <f t="shared" si="446"/>
        <v>1</v>
      </c>
      <c r="L1679" s="93">
        <f t="shared" si="447"/>
        <v>8641.2319999999982</v>
      </c>
      <c r="M1679" s="93">
        <f t="shared" si="448"/>
        <v>0</v>
      </c>
      <c r="N1679" s="93">
        <f t="shared" si="449"/>
        <v>0</v>
      </c>
      <c r="O1679" s="93">
        <f t="shared" si="450"/>
        <v>0</v>
      </c>
      <c r="P1679" s="23" t="str">
        <f t="shared" si="451"/>
        <v>Нейрохирургия</v>
      </c>
      <c r="Q1679" s="23">
        <f t="shared" si="452"/>
        <v>1.06</v>
      </c>
      <c r="R1679" s="63" t="s">
        <v>196</v>
      </c>
      <c r="S1679" s="23">
        <f t="shared" si="453"/>
        <v>0</v>
      </c>
    </row>
    <row r="1680" spans="2:19" x14ac:dyDescent="0.25">
      <c r="B1680" s="85">
        <v>150009</v>
      </c>
      <c r="C1680" s="23" t="str">
        <f t="shared" si="442"/>
        <v>ГБУЗ "Ардонская ЦРБ"</v>
      </c>
      <c r="D1680" s="23" t="str">
        <f t="shared" si="443"/>
        <v>ДС</v>
      </c>
      <c r="E1680" s="124">
        <v>20172037</v>
      </c>
      <c r="F1680" s="23" t="str">
        <f t="shared" si="444"/>
        <v>Болезни и травмы позвоночника, спинного мозга, последствия внутричерепной травмы, сотрясение головного мозга</v>
      </c>
      <c r="G1680" s="104">
        <v>180</v>
      </c>
      <c r="H1680" s="104">
        <v>16</v>
      </c>
      <c r="I1680" s="105">
        <f t="shared" si="441"/>
        <v>196</v>
      </c>
      <c r="J1680" s="23">
        <f t="shared" si="445"/>
        <v>0.94</v>
      </c>
      <c r="K1680" s="23">
        <f t="shared" si="446"/>
        <v>0.9</v>
      </c>
      <c r="L1680" s="93">
        <f t="shared" si="447"/>
        <v>7777.1087999999991</v>
      </c>
      <c r="M1680" s="93">
        <f t="shared" si="448"/>
        <v>1399879.5839999998</v>
      </c>
      <c r="N1680" s="93">
        <f t="shared" si="449"/>
        <v>124433.74079999999</v>
      </c>
      <c r="O1680" s="93">
        <f t="shared" si="450"/>
        <v>1524313.3247999998</v>
      </c>
      <c r="P1680" s="23" t="str">
        <f t="shared" si="451"/>
        <v>Нейрохирургия</v>
      </c>
      <c r="Q1680" s="23">
        <f t="shared" si="452"/>
        <v>1.06</v>
      </c>
      <c r="R1680" s="63" t="s">
        <v>178</v>
      </c>
      <c r="S1680" s="23">
        <f t="shared" si="453"/>
        <v>184.23999999999998</v>
      </c>
    </row>
    <row r="1681" spans="2:19" x14ac:dyDescent="0.25">
      <c r="B1681" s="85">
        <v>150036</v>
      </c>
      <c r="C1681" s="23" t="str">
        <f t="shared" si="442"/>
        <v>ГБУЗ  "Поликлиника № 4"</v>
      </c>
      <c r="D1681" s="23" t="str">
        <f t="shared" si="443"/>
        <v>ДС</v>
      </c>
      <c r="E1681" s="124">
        <v>20172037</v>
      </c>
      <c r="F1681" s="23" t="str">
        <f t="shared" si="444"/>
        <v>Болезни и травмы позвоночника, спинного мозга, последствия внутричерепной травмы, сотрясение головного мозга</v>
      </c>
      <c r="G1681" s="108">
        <v>3</v>
      </c>
      <c r="H1681" s="108">
        <v>2</v>
      </c>
      <c r="I1681" s="105">
        <f t="shared" si="441"/>
        <v>5</v>
      </c>
      <c r="J1681" s="23">
        <f t="shared" si="445"/>
        <v>0.94</v>
      </c>
      <c r="K1681" s="23">
        <f t="shared" si="446"/>
        <v>0.82</v>
      </c>
      <c r="L1681" s="93">
        <f t="shared" si="447"/>
        <v>7085.8102399999989</v>
      </c>
      <c r="M1681" s="93">
        <f t="shared" si="448"/>
        <v>21257.430719999997</v>
      </c>
      <c r="N1681" s="93">
        <f t="shared" si="449"/>
        <v>14171.620479999998</v>
      </c>
      <c r="O1681" s="93">
        <f t="shared" si="450"/>
        <v>35429.051199999994</v>
      </c>
      <c r="P1681" s="23" t="str">
        <f t="shared" si="451"/>
        <v>Нейрохирургия</v>
      </c>
      <c r="Q1681" s="23">
        <f t="shared" si="452"/>
        <v>1.06</v>
      </c>
      <c r="R1681" s="63" t="s">
        <v>178</v>
      </c>
      <c r="S1681" s="23">
        <f t="shared" si="453"/>
        <v>4.6999999999999993</v>
      </c>
    </row>
    <row r="1682" spans="2:19" x14ac:dyDescent="0.25">
      <c r="B1682" s="14">
        <v>150007</v>
      </c>
      <c r="C1682" s="23" t="str">
        <f t="shared" si="442"/>
        <v>ГБУЗ "Алагирская ЦРБ"</v>
      </c>
      <c r="D1682" s="23" t="str">
        <f t="shared" si="443"/>
        <v>ДС</v>
      </c>
      <c r="E1682" s="124">
        <v>20172037</v>
      </c>
      <c r="F1682" s="23" t="str">
        <f t="shared" si="444"/>
        <v>Болезни и травмы позвоночника, спинного мозга, последствия внутричерепной травмы, сотрясение головного мозга</v>
      </c>
      <c r="G1682" s="104">
        <v>82</v>
      </c>
      <c r="H1682" s="104">
        <v>10</v>
      </c>
      <c r="I1682" s="105">
        <f t="shared" si="441"/>
        <v>92</v>
      </c>
      <c r="J1682" s="23">
        <f t="shared" si="445"/>
        <v>0.94</v>
      </c>
      <c r="K1682" s="23">
        <f t="shared" si="446"/>
        <v>0.87</v>
      </c>
      <c r="L1682" s="93">
        <f t="shared" si="447"/>
        <v>7517.8718399999989</v>
      </c>
      <c r="M1682" s="93">
        <f t="shared" si="448"/>
        <v>616465.49087999994</v>
      </c>
      <c r="N1682" s="93">
        <f t="shared" si="449"/>
        <v>75178.718399999983</v>
      </c>
      <c r="O1682" s="93">
        <f t="shared" si="450"/>
        <v>691644.20927999995</v>
      </c>
      <c r="P1682" s="23" t="str">
        <f t="shared" si="451"/>
        <v>Нейрохирургия</v>
      </c>
      <c r="Q1682" s="23">
        <f t="shared" si="452"/>
        <v>1.06</v>
      </c>
      <c r="R1682" s="63" t="s">
        <v>178</v>
      </c>
      <c r="S1682" s="23">
        <f t="shared" si="453"/>
        <v>86.47999999999999</v>
      </c>
    </row>
    <row r="1683" spans="2:19" x14ac:dyDescent="0.25">
      <c r="B1683" s="14">
        <v>150014</v>
      </c>
      <c r="C1683" s="23" t="str">
        <f t="shared" si="442"/>
        <v>ГБУЗ "Правобережная ЦРКБ"</v>
      </c>
      <c r="D1683" s="23" t="str">
        <f t="shared" si="443"/>
        <v>ДС</v>
      </c>
      <c r="E1683" s="124">
        <v>20172037</v>
      </c>
      <c r="F1683" s="23" t="str">
        <f t="shared" si="444"/>
        <v>Болезни и травмы позвоночника, спинного мозга, последствия внутричерепной травмы, сотрясение головного мозга</v>
      </c>
      <c r="G1683" s="104">
        <v>12</v>
      </c>
      <c r="H1683" s="104">
        <v>1</v>
      </c>
      <c r="I1683" s="105">
        <f t="shared" si="441"/>
        <v>13</v>
      </c>
      <c r="J1683" s="23">
        <f t="shared" si="445"/>
        <v>0.94</v>
      </c>
      <c r="K1683" s="23">
        <f t="shared" si="446"/>
        <v>0.9</v>
      </c>
      <c r="L1683" s="93">
        <f t="shared" si="447"/>
        <v>7777.1087999999991</v>
      </c>
      <c r="M1683" s="93">
        <f t="shared" si="448"/>
        <v>93325.305599999992</v>
      </c>
      <c r="N1683" s="93">
        <f t="shared" si="449"/>
        <v>7777.1087999999991</v>
      </c>
      <c r="O1683" s="93">
        <f t="shared" si="450"/>
        <v>101102.41439999999</v>
      </c>
      <c r="P1683" s="23" t="str">
        <f t="shared" si="451"/>
        <v>Нейрохирургия</v>
      </c>
      <c r="Q1683" s="23">
        <f t="shared" si="452"/>
        <v>1.06</v>
      </c>
      <c r="R1683" s="63" t="s">
        <v>178</v>
      </c>
      <c r="S1683" s="23">
        <f t="shared" si="453"/>
        <v>12.219999999999999</v>
      </c>
    </row>
    <row r="1684" spans="2:19" x14ac:dyDescent="0.25">
      <c r="B1684" s="14">
        <v>150014</v>
      </c>
      <c r="C1684" s="23" t="str">
        <f t="shared" si="442"/>
        <v>ГБУЗ "Правобережная ЦРКБ"</v>
      </c>
      <c r="D1684" s="23" t="str">
        <f t="shared" si="443"/>
        <v>ДС</v>
      </c>
      <c r="E1684" s="124">
        <v>20172037</v>
      </c>
      <c r="F1684" s="23" t="str">
        <f t="shared" si="444"/>
        <v>Болезни и травмы позвоночника, спинного мозга, последствия внутричерепной травмы, сотрясение головного мозга</v>
      </c>
      <c r="G1684" s="104">
        <v>10</v>
      </c>
      <c r="H1684" s="104">
        <v>0</v>
      </c>
      <c r="I1684" s="105">
        <f t="shared" si="441"/>
        <v>10</v>
      </c>
      <c r="J1684" s="23">
        <f t="shared" si="445"/>
        <v>0.94</v>
      </c>
      <c r="K1684" s="23">
        <f t="shared" si="446"/>
        <v>0.9</v>
      </c>
      <c r="L1684" s="93">
        <f t="shared" si="447"/>
        <v>7777.1087999999991</v>
      </c>
      <c r="M1684" s="93">
        <f t="shared" si="448"/>
        <v>77771.087999999989</v>
      </c>
      <c r="N1684" s="93">
        <f t="shared" si="449"/>
        <v>0</v>
      </c>
      <c r="O1684" s="93">
        <f t="shared" si="450"/>
        <v>77771.087999999989</v>
      </c>
      <c r="P1684" s="23" t="str">
        <f t="shared" si="451"/>
        <v>Нейрохирургия</v>
      </c>
      <c r="Q1684" s="23">
        <f t="shared" si="452"/>
        <v>1.06</v>
      </c>
      <c r="R1684" s="63" t="s">
        <v>309</v>
      </c>
      <c r="S1684" s="23">
        <f t="shared" si="453"/>
        <v>9.3999999999999986</v>
      </c>
    </row>
    <row r="1685" spans="2:19" x14ac:dyDescent="0.25">
      <c r="B1685" s="85">
        <v>150010</v>
      </c>
      <c r="C1685" s="23" t="str">
        <f t="shared" si="442"/>
        <v>ГБУЗ "Ирафская ЦРБ"</v>
      </c>
      <c r="D1685" s="23" t="str">
        <f t="shared" si="443"/>
        <v>ДС</v>
      </c>
      <c r="E1685" s="124">
        <v>20172037</v>
      </c>
      <c r="F1685" s="23" t="str">
        <f t="shared" si="444"/>
        <v>Болезни и травмы позвоночника, спинного мозга, последствия внутричерепной травмы, сотрясение головного мозга</v>
      </c>
      <c r="G1685" s="104">
        <v>54</v>
      </c>
      <c r="H1685" s="104">
        <v>4</v>
      </c>
      <c r="I1685" s="105">
        <f t="shared" si="441"/>
        <v>58</v>
      </c>
      <c r="J1685" s="23">
        <f t="shared" si="445"/>
        <v>0.94</v>
      </c>
      <c r="K1685" s="23">
        <f t="shared" si="446"/>
        <v>0.82</v>
      </c>
      <c r="L1685" s="93">
        <f t="shared" si="447"/>
        <v>7085.8102399999989</v>
      </c>
      <c r="M1685" s="93">
        <f t="shared" si="448"/>
        <v>382633.75295999995</v>
      </c>
      <c r="N1685" s="93">
        <f t="shared" si="449"/>
        <v>28343.240959999996</v>
      </c>
      <c r="O1685" s="93">
        <f t="shared" si="450"/>
        <v>410976.99391999992</v>
      </c>
      <c r="P1685" s="23" t="str">
        <f t="shared" si="451"/>
        <v>Нейрохирургия</v>
      </c>
      <c r="Q1685" s="23">
        <f t="shared" si="452"/>
        <v>1.06</v>
      </c>
      <c r="R1685" s="63" t="s">
        <v>178</v>
      </c>
      <c r="S1685" s="23">
        <f t="shared" si="453"/>
        <v>54.519999999999996</v>
      </c>
    </row>
    <row r="1686" spans="2:19" x14ac:dyDescent="0.25">
      <c r="B1686" s="14">
        <v>150035</v>
      </c>
      <c r="C1686" s="23" t="str">
        <f t="shared" si="442"/>
        <v>ГБУЗ "Поликлиника № 1"</v>
      </c>
      <c r="D1686" s="23" t="str">
        <f t="shared" si="443"/>
        <v>ДС</v>
      </c>
      <c r="E1686" s="124">
        <v>20172037</v>
      </c>
      <c r="F1686" s="23" t="str">
        <f t="shared" si="444"/>
        <v>Болезни и травмы позвоночника, спинного мозга, последствия внутричерепной травмы, сотрясение головного мозга</v>
      </c>
      <c r="G1686" s="104">
        <v>15</v>
      </c>
      <c r="H1686" s="104">
        <v>5</v>
      </c>
      <c r="I1686" s="105">
        <f t="shared" si="441"/>
        <v>20</v>
      </c>
      <c r="J1686" s="23">
        <f t="shared" si="445"/>
        <v>0.94</v>
      </c>
      <c r="K1686" s="23">
        <f t="shared" si="446"/>
        <v>0.82</v>
      </c>
      <c r="L1686" s="93">
        <f t="shared" si="447"/>
        <v>7085.8102399999989</v>
      </c>
      <c r="M1686" s="93">
        <f t="shared" si="448"/>
        <v>106287.15359999999</v>
      </c>
      <c r="N1686" s="93">
        <f t="shared" si="449"/>
        <v>35429.051199999994</v>
      </c>
      <c r="O1686" s="93">
        <f t="shared" si="450"/>
        <v>141716.20479999998</v>
      </c>
      <c r="P1686" s="23" t="str">
        <f t="shared" si="451"/>
        <v>Нейрохирургия</v>
      </c>
      <c r="Q1686" s="23">
        <f t="shared" si="452"/>
        <v>1.06</v>
      </c>
      <c r="R1686" s="63" t="s">
        <v>309</v>
      </c>
      <c r="S1686" s="23">
        <f t="shared" si="453"/>
        <v>18.799999999999997</v>
      </c>
    </row>
    <row r="1687" spans="2:19" x14ac:dyDescent="0.25">
      <c r="B1687" s="85">
        <v>150112</v>
      </c>
      <c r="C1687" s="23" t="str">
        <f t="shared" si="442"/>
        <v>ГБУЗ "Моздокская ЦРБ"</v>
      </c>
      <c r="D1687" s="23" t="str">
        <f t="shared" si="443"/>
        <v>ДС</v>
      </c>
      <c r="E1687" s="124">
        <v>20172037</v>
      </c>
      <c r="F1687" s="23" t="str">
        <f t="shared" si="444"/>
        <v>Болезни и травмы позвоночника, спинного мозга, последствия внутричерепной травмы, сотрясение головного мозга</v>
      </c>
      <c r="G1687" s="104">
        <v>65</v>
      </c>
      <c r="H1687" s="104"/>
      <c r="I1687" s="105">
        <f t="shared" si="441"/>
        <v>65</v>
      </c>
      <c r="J1687" s="23">
        <f t="shared" si="445"/>
        <v>0.94</v>
      </c>
      <c r="K1687" s="23">
        <f t="shared" si="446"/>
        <v>0.89</v>
      </c>
      <c r="L1687" s="93">
        <f t="shared" si="447"/>
        <v>7690.6964799999996</v>
      </c>
      <c r="M1687" s="93">
        <f t="shared" si="448"/>
        <v>499895.27119999996</v>
      </c>
      <c r="N1687" s="93">
        <f t="shared" si="449"/>
        <v>0</v>
      </c>
      <c r="O1687" s="93">
        <f t="shared" si="450"/>
        <v>499895.27119999996</v>
      </c>
      <c r="P1687" s="23" t="str">
        <f t="shared" si="451"/>
        <v>Нейрохирургия</v>
      </c>
      <c r="Q1687" s="23">
        <f t="shared" si="452"/>
        <v>1.06</v>
      </c>
      <c r="R1687" s="136" t="s">
        <v>178</v>
      </c>
      <c r="S1687" s="23">
        <f t="shared" si="453"/>
        <v>61.099999999999994</v>
      </c>
    </row>
    <row r="1688" spans="2:19" x14ac:dyDescent="0.25">
      <c r="B1688" s="85">
        <v>150112</v>
      </c>
      <c r="C1688" s="23" t="str">
        <f t="shared" si="442"/>
        <v>ГБУЗ "Моздокская ЦРБ"</v>
      </c>
      <c r="D1688" s="23" t="str">
        <f t="shared" si="443"/>
        <v>ДС</v>
      </c>
      <c r="E1688" s="124">
        <v>20172037</v>
      </c>
      <c r="F1688" s="23" t="str">
        <f t="shared" si="444"/>
        <v>Болезни и травмы позвоночника, спинного мозга, последствия внутричерепной травмы, сотрясение головного мозга</v>
      </c>
      <c r="G1688" s="104">
        <v>40</v>
      </c>
      <c r="H1688" s="104"/>
      <c r="I1688" s="105">
        <f t="shared" si="441"/>
        <v>40</v>
      </c>
      <c r="J1688" s="23">
        <f t="shared" si="445"/>
        <v>0.94</v>
      </c>
      <c r="K1688" s="23">
        <f t="shared" si="446"/>
        <v>0.89</v>
      </c>
      <c r="L1688" s="93">
        <f t="shared" si="447"/>
        <v>7690.6964799999996</v>
      </c>
      <c r="M1688" s="93">
        <f t="shared" si="448"/>
        <v>307627.85920000001</v>
      </c>
      <c r="N1688" s="93">
        <f t="shared" si="449"/>
        <v>0</v>
      </c>
      <c r="O1688" s="93">
        <f t="shared" si="450"/>
        <v>307627.85920000001</v>
      </c>
      <c r="P1688" s="23" t="str">
        <f t="shared" si="451"/>
        <v>Нейрохирургия</v>
      </c>
      <c r="Q1688" s="23">
        <f t="shared" si="452"/>
        <v>1.06</v>
      </c>
      <c r="R1688" s="136" t="s">
        <v>497</v>
      </c>
      <c r="S1688" s="23">
        <f t="shared" si="453"/>
        <v>37.599999999999994</v>
      </c>
    </row>
    <row r="1689" spans="2:19" x14ac:dyDescent="0.25">
      <c r="B1689" s="85">
        <v>150112</v>
      </c>
      <c r="C1689" s="23" t="str">
        <f t="shared" si="442"/>
        <v>ГБУЗ "Моздокская ЦРБ"</v>
      </c>
      <c r="D1689" s="23" t="str">
        <f t="shared" si="443"/>
        <v>ДС</v>
      </c>
      <c r="E1689" s="124">
        <v>20172037</v>
      </c>
      <c r="F1689" s="23" t="str">
        <f t="shared" si="444"/>
        <v>Болезни и травмы позвоночника, спинного мозга, последствия внутричерепной травмы, сотрясение головного мозга</v>
      </c>
      <c r="G1689" s="104">
        <v>245</v>
      </c>
      <c r="H1689" s="104"/>
      <c r="I1689" s="105">
        <f t="shared" si="441"/>
        <v>245</v>
      </c>
      <c r="J1689" s="23">
        <f t="shared" si="445"/>
        <v>0.94</v>
      </c>
      <c r="K1689" s="23">
        <f t="shared" si="446"/>
        <v>0.89</v>
      </c>
      <c r="L1689" s="93">
        <f t="shared" si="447"/>
        <v>7690.6964799999996</v>
      </c>
      <c r="M1689" s="93">
        <f t="shared" si="448"/>
        <v>1884220.6376</v>
      </c>
      <c r="N1689" s="93">
        <f t="shared" si="449"/>
        <v>0</v>
      </c>
      <c r="O1689" s="93">
        <f t="shared" si="450"/>
        <v>1884220.6376</v>
      </c>
      <c r="P1689" s="23" t="str">
        <f t="shared" si="451"/>
        <v>Нейрохирургия</v>
      </c>
      <c r="Q1689" s="23">
        <f t="shared" si="452"/>
        <v>1.06</v>
      </c>
      <c r="R1689" s="136" t="s">
        <v>309</v>
      </c>
      <c r="S1689" s="23">
        <f t="shared" si="453"/>
        <v>230.29999999999998</v>
      </c>
    </row>
    <row r="1690" spans="2:19" x14ac:dyDescent="0.25">
      <c r="B1690" s="85">
        <v>150019</v>
      </c>
      <c r="C1690" s="23" t="str">
        <f t="shared" si="442"/>
        <v>ГБУЗ "Дигорская ЦРБ"</v>
      </c>
      <c r="D1690" s="23" t="str">
        <f t="shared" si="443"/>
        <v>ДС</v>
      </c>
      <c r="E1690" s="123">
        <v>20172040</v>
      </c>
      <c r="F1690" s="23" t="str">
        <f t="shared" si="444"/>
        <v>Гломерулярные болезни, почечная недостаточность (без диализа)</v>
      </c>
      <c r="G1690" s="104">
        <v>20</v>
      </c>
      <c r="H1690" s="104"/>
      <c r="I1690" s="105">
        <f t="shared" si="441"/>
        <v>20</v>
      </c>
      <c r="J1690" s="23">
        <f t="shared" si="445"/>
        <v>1.6</v>
      </c>
      <c r="K1690" s="23">
        <f t="shared" si="446"/>
        <v>0.87</v>
      </c>
      <c r="L1690" s="93">
        <f t="shared" si="447"/>
        <v>12796.3776</v>
      </c>
      <c r="M1690" s="93">
        <f t="shared" si="448"/>
        <v>255927.552</v>
      </c>
      <c r="N1690" s="93">
        <f t="shared" si="449"/>
        <v>0</v>
      </c>
      <c r="O1690" s="93">
        <f t="shared" si="450"/>
        <v>255927.552</v>
      </c>
      <c r="P1690" s="23" t="str">
        <f t="shared" si="451"/>
        <v>Нефрология (без диализа)</v>
      </c>
      <c r="Q1690" s="23">
        <f t="shared" si="452"/>
        <v>2.74</v>
      </c>
      <c r="R1690" s="63" t="s">
        <v>309</v>
      </c>
      <c r="S1690" s="23">
        <f t="shared" si="453"/>
        <v>32</v>
      </c>
    </row>
    <row r="1691" spans="2:19" x14ac:dyDescent="0.25">
      <c r="B1691" s="85">
        <v>150002</v>
      </c>
      <c r="C1691" s="23" t="str">
        <f t="shared" si="442"/>
        <v>ГБУЗ "РДКБ"</v>
      </c>
      <c r="D1691" s="23" t="str">
        <f t="shared" si="443"/>
        <v>ДС</v>
      </c>
      <c r="E1691" s="124">
        <v>20172040</v>
      </c>
      <c r="F1691" s="23" t="str">
        <f t="shared" si="444"/>
        <v>Гломерулярные болезни, почечная недостаточность (без диализа)</v>
      </c>
      <c r="G1691" s="104">
        <v>5</v>
      </c>
      <c r="H1691" s="104">
        <v>1</v>
      </c>
      <c r="I1691" s="105">
        <f t="shared" si="441"/>
        <v>6</v>
      </c>
      <c r="J1691" s="23">
        <f t="shared" si="445"/>
        <v>1.6</v>
      </c>
      <c r="K1691" s="23">
        <f t="shared" si="446"/>
        <v>1</v>
      </c>
      <c r="L1691" s="93">
        <f t="shared" si="447"/>
        <v>14708.48</v>
      </c>
      <c r="M1691" s="93">
        <f t="shared" si="448"/>
        <v>73542.399999999994</v>
      </c>
      <c r="N1691" s="93">
        <f t="shared" si="449"/>
        <v>14708.48</v>
      </c>
      <c r="O1691" s="93">
        <f t="shared" si="450"/>
        <v>88250.87999999999</v>
      </c>
      <c r="P1691" s="23" t="str">
        <f t="shared" si="451"/>
        <v>Нефрология (без диализа)</v>
      </c>
      <c r="Q1691" s="23">
        <f t="shared" si="452"/>
        <v>2.74</v>
      </c>
      <c r="R1691" s="63" t="s">
        <v>496</v>
      </c>
      <c r="S1691" s="23">
        <f t="shared" si="453"/>
        <v>9.6000000000000014</v>
      </c>
    </row>
    <row r="1692" spans="2:19" x14ac:dyDescent="0.25">
      <c r="B1692" s="85">
        <v>150009</v>
      </c>
      <c r="C1692" s="23" t="str">
        <f t="shared" si="442"/>
        <v>ГБУЗ "Ардонская ЦРБ"</v>
      </c>
      <c r="D1692" s="23" t="str">
        <f t="shared" si="443"/>
        <v>ДС</v>
      </c>
      <c r="E1692" s="124">
        <v>20172040</v>
      </c>
      <c r="F1692" s="23" t="str">
        <f t="shared" si="444"/>
        <v>Гломерулярные болезни, почечная недостаточность (без диализа)</v>
      </c>
      <c r="G1692" s="104">
        <v>2</v>
      </c>
      <c r="H1692" s="104">
        <v>0</v>
      </c>
      <c r="I1692" s="105">
        <f t="shared" si="441"/>
        <v>2</v>
      </c>
      <c r="J1692" s="23">
        <f t="shared" si="445"/>
        <v>1.6</v>
      </c>
      <c r="K1692" s="23">
        <f t="shared" si="446"/>
        <v>0.9</v>
      </c>
      <c r="L1692" s="93">
        <f t="shared" si="447"/>
        <v>13237.632</v>
      </c>
      <c r="M1692" s="93">
        <f t="shared" si="448"/>
        <v>26475.263999999999</v>
      </c>
      <c r="N1692" s="93">
        <f t="shared" si="449"/>
        <v>0</v>
      </c>
      <c r="O1692" s="93">
        <f t="shared" si="450"/>
        <v>26475.263999999999</v>
      </c>
      <c r="P1692" s="23" t="str">
        <f t="shared" si="451"/>
        <v>Нефрология (без диализа)</v>
      </c>
      <c r="Q1692" s="23">
        <f t="shared" si="452"/>
        <v>2.74</v>
      </c>
      <c r="R1692" s="63" t="s">
        <v>309</v>
      </c>
      <c r="S1692" s="23">
        <f t="shared" si="453"/>
        <v>3.2</v>
      </c>
    </row>
    <row r="1693" spans="2:19" x14ac:dyDescent="0.25">
      <c r="B1693" s="85">
        <v>150010</v>
      </c>
      <c r="C1693" s="23" t="str">
        <f t="shared" si="442"/>
        <v>ГБУЗ "Ирафская ЦРБ"</v>
      </c>
      <c r="D1693" s="23" t="str">
        <f t="shared" si="443"/>
        <v>ДС</v>
      </c>
      <c r="E1693" s="124">
        <v>20172040</v>
      </c>
      <c r="F1693" s="23" t="str">
        <f t="shared" si="444"/>
        <v>Гломерулярные болезни, почечная недостаточность (без диализа)</v>
      </c>
      <c r="G1693" s="104">
        <v>10</v>
      </c>
      <c r="H1693" s="104">
        <v>1</v>
      </c>
      <c r="I1693" s="105">
        <f t="shared" si="441"/>
        <v>11</v>
      </c>
      <c r="J1693" s="23">
        <f t="shared" si="445"/>
        <v>1.6</v>
      </c>
      <c r="K1693" s="23">
        <f t="shared" si="446"/>
        <v>0.82</v>
      </c>
      <c r="L1693" s="93">
        <f t="shared" si="447"/>
        <v>12060.953599999999</v>
      </c>
      <c r="M1693" s="93">
        <f t="shared" si="448"/>
        <v>120609.53599999999</v>
      </c>
      <c r="N1693" s="93">
        <f t="shared" si="449"/>
        <v>12060.953599999999</v>
      </c>
      <c r="O1693" s="93">
        <f t="shared" si="450"/>
        <v>132670.4896</v>
      </c>
      <c r="P1693" s="23" t="str">
        <f t="shared" si="451"/>
        <v>Нефрология (без диализа)</v>
      </c>
      <c r="Q1693" s="23">
        <f t="shared" si="452"/>
        <v>2.74</v>
      </c>
      <c r="R1693" s="63" t="s">
        <v>309</v>
      </c>
      <c r="S1693" s="23">
        <f t="shared" si="453"/>
        <v>17.600000000000001</v>
      </c>
    </row>
    <row r="1694" spans="2:19" x14ac:dyDescent="0.25">
      <c r="B1694" s="14">
        <v>150035</v>
      </c>
      <c r="C1694" s="23" t="str">
        <f t="shared" si="442"/>
        <v>ГБУЗ "Поликлиника № 1"</v>
      </c>
      <c r="D1694" s="23" t="str">
        <f t="shared" si="443"/>
        <v>ДС</v>
      </c>
      <c r="E1694" s="124">
        <v>20172040</v>
      </c>
      <c r="F1694" s="23" t="str">
        <f t="shared" si="444"/>
        <v>Гломерулярные болезни, почечная недостаточность (без диализа)</v>
      </c>
      <c r="G1694" s="104">
        <v>1</v>
      </c>
      <c r="H1694" s="104">
        <v>1</v>
      </c>
      <c r="I1694" s="105">
        <f t="shared" si="441"/>
        <v>2</v>
      </c>
      <c r="J1694" s="23">
        <f t="shared" si="445"/>
        <v>1.6</v>
      </c>
      <c r="K1694" s="23">
        <f t="shared" si="446"/>
        <v>0.82</v>
      </c>
      <c r="L1694" s="93">
        <f t="shared" si="447"/>
        <v>12060.953599999999</v>
      </c>
      <c r="M1694" s="93">
        <f t="shared" si="448"/>
        <v>12060.953599999999</v>
      </c>
      <c r="N1694" s="93">
        <f t="shared" si="449"/>
        <v>12060.953599999999</v>
      </c>
      <c r="O1694" s="93">
        <f t="shared" si="450"/>
        <v>24121.907199999998</v>
      </c>
      <c r="P1694" s="23" t="str">
        <f t="shared" si="451"/>
        <v>Нефрология (без диализа)</v>
      </c>
      <c r="Q1694" s="23">
        <f t="shared" si="452"/>
        <v>2.74</v>
      </c>
      <c r="R1694" s="63" t="s">
        <v>344</v>
      </c>
      <c r="S1694" s="23">
        <f t="shared" si="453"/>
        <v>3.2</v>
      </c>
    </row>
    <row r="1695" spans="2:19" x14ac:dyDescent="0.25">
      <c r="B1695" s="14">
        <v>150035</v>
      </c>
      <c r="C1695" s="23" t="str">
        <f t="shared" si="442"/>
        <v>ГБУЗ "Поликлиника № 1"</v>
      </c>
      <c r="D1695" s="23" t="str">
        <f t="shared" si="443"/>
        <v>ДС</v>
      </c>
      <c r="E1695" s="124">
        <v>20172040</v>
      </c>
      <c r="F1695" s="23" t="str">
        <f t="shared" si="444"/>
        <v>Гломерулярные болезни, почечная недостаточность (без диализа)</v>
      </c>
      <c r="G1695" s="104">
        <v>1</v>
      </c>
      <c r="H1695" s="104">
        <v>1</v>
      </c>
      <c r="I1695" s="105">
        <f t="shared" si="441"/>
        <v>2</v>
      </c>
      <c r="J1695" s="23">
        <f t="shared" si="445"/>
        <v>1.6</v>
      </c>
      <c r="K1695" s="23">
        <f t="shared" si="446"/>
        <v>0.82</v>
      </c>
      <c r="L1695" s="93">
        <f t="shared" si="447"/>
        <v>12060.953599999999</v>
      </c>
      <c r="M1695" s="93">
        <f t="shared" si="448"/>
        <v>12060.953599999999</v>
      </c>
      <c r="N1695" s="93">
        <f t="shared" si="449"/>
        <v>12060.953599999999</v>
      </c>
      <c r="O1695" s="93">
        <f t="shared" si="450"/>
        <v>24121.907199999998</v>
      </c>
      <c r="P1695" s="23" t="str">
        <f t="shared" si="451"/>
        <v>Нефрология (без диализа)</v>
      </c>
      <c r="Q1695" s="23">
        <f t="shared" si="452"/>
        <v>2.74</v>
      </c>
      <c r="R1695" s="63" t="s">
        <v>309</v>
      </c>
      <c r="S1695" s="23">
        <f t="shared" si="453"/>
        <v>3.2</v>
      </c>
    </row>
    <row r="1696" spans="2:19" x14ac:dyDescent="0.25">
      <c r="B1696" s="85">
        <v>150002</v>
      </c>
      <c r="C1696" s="23" t="str">
        <f t="shared" si="442"/>
        <v>ГБУЗ "РДКБ"</v>
      </c>
      <c r="D1696" s="23" t="str">
        <f t="shared" si="443"/>
        <v>ДС</v>
      </c>
      <c r="E1696" s="124">
        <v>20172043</v>
      </c>
      <c r="F1696" s="23" t="str">
        <f t="shared" si="444"/>
        <v>Другие болезни почек</v>
      </c>
      <c r="G1696" s="104">
        <v>80</v>
      </c>
      <c r="H1696" s="104">
        <v>20</v>
      </c>
      <c r="I1696" s="105">
        <f t="shared" si="441"/>
        <v>100</v>
      </c>
      <c r="J1696" s="23">
        <f t="shared" si="445"/>
        <v>0.8</v>
      </c>
      <c r="K1696" s="23">
        <f t="shared" si="446"/>
        <v>1</v>
      </c>
      <c r="L1696" s="93">
        <f t="shared" si="447"/>
        <v>7354.24</v>
      </c>
      <c r="M1696" s="93">
        <f t="shared" si="448"/>
        <v>588339.19999999995</v>
      </c>
      <c r="N1696" s="93">
        <f t="shared" si="449"/>
        <v>147084.79999999999</v>
      </c>
      <c r="O1696" s="93">
        <f t="shared" si="450"/>
        <v>735424</v>
      </c>
      <c r="P1696" s="23" t="str">
        <f t="shared" si="451"/>
        <v>Нефрология (без диализа)</v>
      </c>
      <c r="Q1696" s="23">
        <f t="shared" si="452"/>
        <v>2.74</v>
      </c>
      <c r="R1696" s="63" t="s">
        <v>496</v>
      </c>
      <c r="S1696" s="23">
        <f t="shared" si="453"/>
        <v>80</v>
      </c>
    </row>
    <row r="1697" spans="2:19" x14ac:dyDescent="0.25">
      <c r="B1697" s="85">
        <v>150009</v>
      </c>
      <c r="C1697" s="23" t="str">
        <f t="shared" si="442"/>
        <v>ГБУЗ "Ардонская ЦРБ"</v>
      </c>
      <c r="D1697" s="23" t="str">
        <f t="shared" si="443"/>
        <v>ДС</v>
      </c>
      <c r="E1697" s="124">
        <v>20172043</v>
      </c>
      <c r="F1697" s="23" t="str">
        <f t="shared" si="444"/>
        <v>Другие болезни почек</v>
      </c>
      <c r="G1697" s="104">
        <v>12</v>
      </c>
      <c r="H1697" s="104">
        <v>2</v>
      </c>
      <c r="I1697" s="105">
        <f t="shared" si="441"/>
        <v>14</v>
      </c>
      <c r="J1697" s="23">
        <f t="shared" si="445"/>
        <v>0.8</v>
      </c>
      <c r="K1697" s="23">
        <f t="shared" si="446"/>
        <v>0.9</v>
      </c>
      <c r="L1697" s="93">
        <f t="shared" si="447"/>
        <v>6618.8159999999998</v>
      </c>
      <c r="M1697" s="93">
        <f t="shared" si="448"/>
        <v>79425.792000000001</v>
      </c>
      <c r="N1697" s="93">
        <f t="shared" si="449"/>
        <v>13237.632</v>
      </c>
      <c r="O1697" s="93">
        <f t="shared" si="450"/>
        <v>92663.423999999999</v>
      </c>
      <c r="P1697" s="23" t="str">
        <f t="shared" si="451"/>
        <v>Нефрология (без диализа)</v>
      </c>
      <c r="Q1697" s="23">
        <f t="shared" si="452"/>
        <v>2.74</v>
      </c>
      <c r="R1697" s="63" t="s">
        <v>309</v>
      </c>
      <c r="S1697" s="23">
        <f t="shared" si="453"/>
        <v>11.200000000000001</v>
      </c>
    </row>
    <row r="1698" spans="2:19" x14ac:dyDescent="0.25">
      <c r="B1698" s="85">
        <v>150036</v>
      </c>
      <c r="C1698" s="23" t="str">
        <f t="shared" si="442"/>
        <v>ГБУЗ  "Поликлиника № 4"</v>
      </c>
      <c r="D1698" s="23" t="str">
        <f t="shared" si="443"/>
        <v>ДС</v>
      </c>
      <c r="E1698" s="124">
        <v>20172043</v>
      </c>
      <c r="F1698" s="23" t="str">
        <f t="shared" si="444"/>
        <v>Другие болезни почек</v>
      </c>
      <c r="G1698" s="108">
        <v>7</v>
      </c>
      <c r="H1698" s="108">
        <v>2</v>
      </c>
      <c r="I1698" s="105">
        <f t="shared" si="441"/>
        <v>9</v>
      </c>
      <c r="J1698" s="23">
        <f t="shared" si="445"/>
        <v>0.8</v>
      </c>
      <c r="K1698" s="23">
        <f t="shared" si="446"/>
        <v>0.82</v>
      </c>
      <c r="L1698" s="93">
        <f t="shared" si="447"/>
        <v>6030.4767999999995</v>
      </c>
      <c r="M1698" s="93">
        <f t="shared" si="448"/>
        <v>42213.337599999999</v>
      </c>
      <c r="N1698" s="93">
        <f t="shared" si="449"/>
        <v>12060.953599999999</v>
      </c>
      <c r="O1698" s="93">
        <f t="shared" si="450"/>
        <v>54274.2912</v>
      </c>
      <c r="P1698" s="23" t="str">
        <f t="shared" si="451"/>
        <v>Нефрология (без диализа)</v>
      </c>
      <c r="Q1698" s="23">
        <f t="shared" si="452"/>
        <v>2.74</v>
      </c>
      <c r="R1698" s="63" t="s">
        <v>309</v>
      </c>
      <c r="S1698" s="23">
        <f t="shared" si="453"/>
        <v>7.2</v>
      </c>
    </row>
    <row r="1699" spans="2:19" x14ac:dyDescent="0.25">
      <c r="B1699" s="85">
        <v>150042</v>
      </c>
      <c r="C1699" s="23" t="str">
        <f t="shared" si="442"/>
        <v>ГБУЗ "Дет. поликлиника №1"</v>
      </c>
      <c r="D1699" s="23" t="str">
        <f t="shared" si="443"/>
        <v>ДС</v>
      </c>
      <c r="E1699" s="124">
        <v>20172043</v>
      </c>
      <c r="F1699" s="23" t="str">
        <f t="shared" si="444"/>
        <v>Другие болезни почек</v>
      </c>
      <c r="G1699" s="104">
        <v>1</v>
      </c>
      <c r="H1699" s="104">
        <v>1</v>
      </c>
      <c r="I1699" s="105">
        <f t="shared" si="441"/>
        <v>2</v>
      </c>
      <c r="J1699" s="23">
        <f t="shared" si="445"/>
        <v>0.8</v>
      </c>
      <c r="K1699" s="23">
        <f t="shared" si="446"/>
        <v>0.82</v>
      </c>
      <c r="L1699" s="93">
        <f t="shared" si="447"/>
        <v>6030.4767999999995</v>
      </c>
      <c r="M1699" s="93">
        <f t="shared" si="448"/>
        <v>6030.4767999999995</v>
      </c>
      <c r="N1699" s="93">
        <f t="shared" si="449"/>
        <v>6030.4767999999995</v>
      </c>
      <c r="O1699" s="93">
        <f t="shared" si="450"/>
        <v>12060.953599999999</v>
      </c>
      <c r="P1699" s="23" t="str">
        <f t="shared" si="451"/>
        <v>Нефрология (без диализа)</v>
      </c>
      <c r="Q1699" s="23">
        <f t="shared" si="452"/>
        <v>2.74</v>
      </c>
      <c r="R1699" s="44" t="s">
        <v>277</v>
      </c>
      <c r="S1699" s="23">
        <f t="shared" si="453"/>
        <v>1.6</v>
      </c>
    </row>
    <row r="1700" spans="2:19" x14ac:dyDescent="0.25">
      <c r="B1700" s="14">
        <v>150007</v>
      </c>
      <c r="C1700" s="23" t="str">
        <f t="shared" si="442"/>
        <v>ГБУЗ "Алагирская ЦРБ"</v>
      </c>
      <c r="D1700" s="23" t="str">
        <f t="shared" si="443"/>
        <v>ДС</v>
      </c>
      <c r="E1700" s="124">
        <v>20172043</v>
      </c>
      <c r="F1700" s="23" t="str">
        <f t="shared" si="444"/>
        <v>Другие болезни почек</v>
      </c>
      <c r="G1700" s="104">
        <v>13</v>
      </c>
      <c r="H1700" s="104">
        <v>2</v>
      </c>
      <c r="I1700" s="105">
        <f t="shared" si="441"/>
        <v>15</v>
      </c>
      <c r="J1700" s="23">
        <f t="shared" si="445"/>
        <v>0.8</v>
      </c>
      <c r="K1700" s="23">
        <f t="shared" si="446"/>
        <v>0.87</v>
      </c>
      <c r="L1700" s="93">
        <f t="shared" si="447"/>
        <v>6398.1887999999999</v>
      </c>
      <c r="M1700" s="93">
        <f t="shared" si="448"/>
        <v>83176.454400000002</v>
      </c>
      <c r="N1700" s="93">
        <f t="shared" si="449"/>
        <v>12796.3776</v>
      </c>
      <c r="O1700" s="93">
        <f t="shared" si="450"/>
        <v>95972.831999999995</v>
      </c>
      <c r="P1700" s="23" t="str">
        <f t="shared" si="451"/>
        <v>Нефрология (без диализа)</v>
      </c>
      <c r="Q1700" s="23">
        <f t="shared" si="452"/>
        <v>2.74</v>
      </c>
      <c r="R1700" s="63" t="s">
        <v>309</v>
      </c>
      <c r="S1700" s="23">
        <f t="shared" si="453"/>
        <v>12</v>
      </c>
    </row>
    <row r="1701" spans="2:19" x14ac:dyDescent="0.25">
      <c r="B1701" s="14">
        <v>150014</v>
      </c>
      <c r="C1701" s="23" t="str">
        <f t="shared" si="442"/>
        <v>ГБУЗ "Правобережная ЦРКБ"</v>
      </c>
      <c r="D1701" s="23" t="str">
        <f t="shared" si="443"/>
        <v>ДС</v>
      </c>
      <c r="E1701" s="124">
        <v>20172043</v>
      </c>
      <c r="F1701" s="23" t="str">
        <f t="shared" si="444"/>
        <v>Другие болезни почек</v>
      </c>
      <c r="G1701" s="104">
        <v>24</v>
      </c>
      <c r="H1701" s="104">
        <v>1</v>
      </c>
      <c r="I1701" s="105">
        <f t="shared" si="441"/>
        <v>25</v>
      </c>
      <c r="J1701" s="23">
        <f t="shared" si="445"/>
        <v>0.8</v>
      </c>
      <c r="K1701" s="23">
        <f t="shared" si="446"/>
        <v>0.9</v>
      </c>
      <c r="L1701" s="93">
        <f t="shared" si="447"/>
        <v>6618.8159999999998</v>
      </c>
      <c r="M1701" s="93">
        <f t="shared" si="448"/>
        <v>158851.584</v>
      </c>
      <c r="N1701" s="93">
        <f t="shared" si="449"/>
        <v>6618.8159999999998</v>
      </c>
      <c r="O1701" s="93">
        <f t="shared" si="450"/>
        <v>165470.39999999999</v>
      </c>
      <c r="P1701" s="23" t="str">
        <f t="shared" si="451"/>
        <v>Нефрология (без диализа)</v>
      </c>
      <c r="Q1701" s="23">
        <f t="shared" si="452"/>
        <v>2.74</v>
      </c>
      <c r="R1701" s="63" t="s">
        <v>309</v>
      </c>
      <c r="S1701" s="23">
        <f t="shared" si="453"/>
        <v>20</v>
      </c>
    </row>
    <row r="1702" spans="2:19" x14ac:dyDescent="0.25">
      <c r="B1702" s="85">
        <v>150010</v>
      </c>
      <c r="C1702" s="23" t="str">
        <f t="shared" si="442"/>
        <v>ГБУЗ "Ирафская ЦРБ"</v>
      </c>
      <c r="D1702" s="23" t="str">
        <f t="shared" si="443"/>
        <v>ДС</v>
      </c>
      <c r="E1702" s="124">
        <v>20172043</v>
      </c>
      <c r="F1702" s="23" t="str">
        <f t="shared" si="444"/>
        <v>Другие болезни почек</v>
      </c>
      <c r="G1702" s="104">
        <v>35</v>
      </c>
      <c r="H1702" s="104">
        <v>1</v>
      </c>
      <c r="I1702" s="105">
        <f t="shared" si="441"/>
        <v>36</v>
      </c>
      <c r="J1702" s="23">
        <f t="shared" si="445"/>
        <v>0.8</v>
      </c>
      <c r="K1702" s="23">
        <f t="shared" si="446"/>
        <v>0.82</v>
      </c>
      <c r="L1702" s="93">
        <f t="shared" si="447"/>
        <v>6030.4767999999995</v>
      </c>
      <c r="M1702" s="93">
        <f t="shared" si="448"/>
        <v>211066.68799999999</v>
      </c>
      <c r="N1702" s="93">
        <f t="shared" si="449"/>
        <v>6030.4767999999995</v>
      </c>
      <c r="O1702" s="93">
        <f t="shared" si="450"/>
        <v>217097.1648</v>
      </c>
      <c r="P1702" s="23" t="str">
        <f t="shared" si="451"/>
        <v>Нефрология (без диализа)</v>
      </c>
      <c r="Q1702" s="23">
        <f t="shared" si="452"/>
        <v>2.74</v>
      </c>
      <c r="R1702" s="63" t="s">
        <v>309</v>
      </c>
      <c r="S1702" s="23">
        <f t="shared" si="453"/>
        <v>28.8</v>
      </c>
    </row>
    <row r="1703" spans="2:19" x14ac:dyDescent="0.25">
      <c r="B1703" s="85">
        <v>150010</v>
      </c>
      <c r="C1703" s="23" t="str">
        <f t="shared" si="442"/>
        <v>ГБУЗ "Ирафская ЦРБ"</v>
      </c>
      <c r="D1703" s="23" t="str">
        <f t="shared" si="443"/>
        <v>ДС</v>
      </c>
      <c r="E1703" s="124">
        <v>20172043</v>
      </c>
      <c r="F1703" s="23" t="str">
        <f t="shared" si="444"/>
        <v>Другие болезни почек</v>
      </c>
      <c r="G1703" s="104">
        <v>35</v>
      </c>
      <c r="H1703" s="104">
        <v>2</v>
      </c>
      <c r="I1703" s="105">
        <f t="shared" si="441"/>
        <v>37</v>
      </c>
      <c r="J1703" s="23">
        <f t="shared" si="445"/>
        <v>0.8</v>
      </c>
      <c r="K1703" s="23">
        <f t="shared" si="446"/>
        <v>0.82</v>
      </c>
      <c r="L1703" s="93">
        <f t="shared" si="447"/>
        <v>6030.4767999999995</v>
      </c>
      <c r="M1703" s="93">
        <f t="shared" si="448"/>
        <v>211066.68799999999</v>
      </c>
      <c r="N1703" s="93">
        <f t="shared" si="449"/>
        <v>12060.953599999999</v>
      </c>
      <c r="O1703" s="93">
        <f t="shared" si="450"/>
        <v>223127.6416</v>
      </c>
      <c r="P1703" s="23" t="str">
        <f t="shared" si="451"/>
        <v>Нефрология (без диализа)</v>
      </c>
      <c r="Q1703" s="23">
        <f t="shared" si="452"/>
        <v>2.74</v>
      </c>
      <c r="R1703" s="63" t="s">
        <v>360</v>
      </c>
      <c r="S1703" s="23">
        <f t="shared" si="453"/>
        <v>29.6</v>
      </c>
    </row>
    <row r="1704" spans="2:19" x14ac:dyDescent="0.25">
      <c r="B1704" s="14">
        <v>150044</v>
      </c>
      <c r="C1704" s="23" t="str">
        <f t="shared" si="442"/>
        <v>ГБУЗ "Дет. поликлиника №3"</v>
      </c>
      <c r="D1704" s="23" t="str">
        <f t="shared" si="443"/>
        <v>ДС</v>
      </c>
      <c r="E1704" s="124">
        <v>20172043</v>
      </c>
      <c r="F1704" s="23" t="str">
        <f t="shared" si="444"/>
        <v>Другие болезни почек</v>
      </c>
      <c r="G1704" s="104">
        <v>17</v>
      </c>
      <c r="H1704" s="104">
        <v>10</v>
      </c>
      <c r="I1704" s="105">
        <f t="shared" si="441"/>
        <v>27</v>
      </c>
      <c r="J1704" s="23">
        <f t="shared" si="445"/>
        <v>0.8</v>
      </c>
      <c r="K1704" s="23">
        <f t="shared" si="446"/>
        <v>0.82</v>
      </c>
      <c r="L1704" s="93">
        <f t="shared" si="447"/>
        <v>6030.4767999999995</v>
      </c>
      <c r="M1704" s="93">
        <f t="shared" si="448"/>
        <v>102518.1056</v>
      </c>
      <c r="N1704" s="93">
        <f t="shared" si="449"/>
        <v>60304.767999999996</v>
      </c>
      <c r="O1704" s="93">
        <f t="shared" si="450"/>
        <v>162822.87359999999</v>
      </c>
      <c r="P1704" s="23" t="str">
        <f t="shared" si="451"/>
        <v>Нефрология (без диализа)</v>
      </c>
      <c r="Q1704" s="23">
        <f t="shared" si="452"/>
        <v>2.74</v>
      </c>
      <c r="R1704" s="44" t="s">
        <v>277</v>
      </c>
      <c r="S1704" s="23">
        <f t="shared" si="453"/>
        <v>21.6</v>
      </c>
    </row>
    <row r="1705" spans="2:19" x14ac:dyDescent="0.25">
      <c r="B1705" s="14">
        <v>150035</v>
      </c>
      <c r="C1705" s="23" t="str">
        <f t="shared" si="442"/>
        <v>ГБУЗ "Поликлиника № 1"</v>
      </c>
      <c r="D1705" s="23" t="str">
        <f t="shared" si="443"/>
        <v>ДС</v>
      </c>
      <c r="E1705" s="124">
        <v>20172043</v>
      </c>
      <c r="F1705" s="23" t="str">
        <f t="shared" si="444"/>
        <v>Другие болезни почек</v>
      </c>
      <c r="G1705" s="104">
        <v>2</v>
      </c>
      <c r="H1705" s="104">
        <v>1</v>
      </c>
      <c r="I1705" s="105">
        <f t="shared" si="441"/>
        <v>3</v>
      </c>
      <c r="J1705" s="23">
        <f t="shared" si="445"/>
        <v>0.8</v>
      </c>
      <c r="K1705" s="23">
        <f t="shared" si="446"/>
        <v>0.82</v>
      </c>
      <c r="L1705" s="93">
        <f t="shared" si="447"/>
        <v>6030.4767999999995</v>
      </c>
      <c r="M1705" s="93">
        <f t="shared" si="448"/>
        <v>12060.953599999999</v>
      </c>
      <c r="N1705" s="93">
        <f t="shared" si="449"/>
        <v>6030.4767999999995</v>
      </c>
      <c r="O1705" s="93">
        <f t="shared" si="450"/>
        <v>18091.430399999997</v>
      </c>
      <c r="P1705" s="23" t="str">
        <f t="shared" si="451"/>
        <v>Нефрология (без диализа)</v>
      </c>
      <c r="Q1705" s="23">
        <f t="shared" si="452"/>
        <v>2.74</v>
      </c>
      <c r="R1705" s="63" t="s">
        <v>344</v>
      </c>
      <c r="S1705" s="23">
        <f t="shared" si="453"/>
        <v>2.4000000000000004</v>
      </c>
    </row>
    <row r="1706" spans="2:19" x14ac:dyDescent="0.25">
      <c r="B1706" s="14">
        <v>150035</v>
      </c>
      <c r="C1706" s="23" t="str">
        <f t="shared" si="442"/>
        <v>ГБУЗ "Поликлиника № 1"</v>
      </c>
      <c r="D1706" s="23" t="str">
        <f t="shared" si="443"/>
        <v>ДС</v>
      </c>
      <c r="E1706" s="124">
        <v>20172043</v>
      </c>
      <c r="F1706" s="23" t="str">
        <f t="shared" si="444"/>
        <v>Другие болезни почек</v>
      </c>
      <c r="G1706" s="104">
        <v>1</v>
      </c>
      <c r="H1706" s="104">
        <v>1</v>
      </c>
      <c r="I1706" s="105">
        <f t="shared" si="441"/>
        <v>2</v>
      </c>
      <c r="J1706" s="23">
        <f t="shared" si="445"/>
        <v>0.8</v>
      </c>
      <c r="K1706" s="23">
        <f t="shared" si="446"/>
        <v>0.82</v>
      </c>
      <c r="L1706" s="93">
        <f t="shared" si="447"/>
        <v>6030.4767999999995</v>
      </c>
      <c r="M1706" s="93">
        <f t="shared" si="448"/>
        <v>6030.4767999999995</v>
      </c>
      <c r="N1706" s="93">
        <f t="shared" si="449"/>
        <v>6030.4767999999995</v>
      </c>
      <c r="O1706" s="93">
        <f t="shared" si="450"/>
        <v>12060.953599999999</v>
      </c>
      <c r="P1706" s="23" t="str">
        <f t="shared" si="451"/>
        <v>Нефрология (без диализа)</v>
      </c>
      <c r="Q1706" s="23">
        <f t="shared" si="452"/>
        <v>2.74</v>
      </c>
      <c r="R1706" s="63" t="s">
        <v>309</v>
      </c>
      <c r="S1706" s="23">
        <f t="shared" si="453"/>
        <v>1.6</v>
      </c>
    </row>
    <row r="1707" spans="2:19" x14ac:dyDescent="0.25">
      <c r="B1707" s="85">
        <v>150112</v>
      </c>
      <c r="C1707" s="23" t="str">
        <f t="shared" si="442"/>
        <v>ГБУЗ "Моздокская ЦРБ"</v>
      </c>
      <c r="D1707" s="23" t="str">
        <f t="shared" si="443"/>
        <v>ДС</v>
      </c>
      <c r="E1707" s="124">
        <v>20172043</v>
      </c>
      <c r="F1707" s="23" t="str">
        <f t="shared" si="444"/>
        <v>Другие болезни почек</v>
      </c>
      <c r="G1707" s="104">
        <v>20</v>
      </c>
      <c r="H1707" s="104"/>
      <c r="I1707" s="105">
        <f t="shared" si="441"/>
        <v>20</v>
      </c>
      <c r="J1707" s="23">
        <f t="shared" si="445"/>
        <v>0.8</v>
      </c>
      <c r="K1707" s="23">
        <f t="shared" si="446"/>
        <v>0.89</v>
      </c>
      <c r="L1707" s="93">
        <f t="shared" si="447"/>
        <v>6545.2736000000004</v>
      </c>
      <c r="M1707" s="93">
        <f t="shared" si="448"/>
        <v>130905.47200000001</v>
      </c>
      <c r="N1707" s="93">
        <f t="shared" si="449"/>
        <v>0</v>
      </c>
      <c r="O1707" s="93">
        <f t="shared" si="450"/>
        <v>130905.47200000001</v>
      </c>
      <c r="P1707" s="23" t="str">
        <f t="shared" si="451"/>
        <v>Нефрология (без диализа)</v>
      </c>
      <c r="Q1707" s="23">
        <f t="shared" si="452"/>
        <v>2.74</v>
      </c>
      <c r="R1707" s="136" t="s">
        <v>309</v>
      </c>
      <c r="S1707" s="23">
        <f t="shared" si="453"/>
        <v>16</v>
      </c>
    </row>
    <row r="1708" spans="2:19" x14ac:dyDescent="0.25">
      <c r="B1708" s="14">
        <v>150031</v>
      </c>
      <c r="C1708" s="23" t="str">
        <f t="shared" si="442"/>
        <v>ГБУЗ "РОД"</v>
      </c>
      <c r="D1708" s="23" t="str">
        <f t="shared" si="443"/>
        <v>ДС</v>
      </c>
      <c r="E1708" s="124">
        <v>20172044</v>
      </c>
      <c r="F1708" s="23" t="str">
        <f t="shared" si="444"/>
        <v>Лучевая терапия (уровень 1)</v>
      </c>
      <c r="G1708" s="104">
        <v>30</v>
      </c>
      <c r="H1708" s="104">
        <v>10</v>
      </c>
      <c r="I1708" s="105">
        <f t="shared" si="441"/>
        <v>40</v>
      </c>
      <c r="J1708" s="23">
        <f t="shared" si="445"/>
        <v>3.64</v>
      </c>
      <c r="K1708" s="23">
        <f t="shared" si="446"/>
        <v>1</v>
      </c>
      <c r="L1708" s="93">
        <f t="shared" si="447"/>
        <v>33461.792000000001</v>
      </c>
      <c r="M1708" s="93">
        <f t="shared" si="448"/>
        <v>1003853.76</v>
      </c>
      <c r="N1708" s="93">
        <f t="shared" si="449"/>
        <v>334617.92000000004</v>
      </c>
      <c r="O1708" s="93">
        <f t="shared" si="450"/>
        <v>1338471.6800000002</v>
      </c>
      <c r="P1708" s="23" t="str">
        <f t="shared" si="451"/>
        <v>Онкология</v>
      </c>
      <c r="Q1708" s="23">
        <f t="shared" si="452"/>
        <v>3.01</v>
      </c>
      <c r="R1708" s="63" t="s">
        <v>543</v>
      </c>
      <c r="S1708" s="23">
        <f t="shared" si="453"/>
        <v>145.6</v>
      </c>
    </row>
    <row r="1709" spans="2:19" x14ac:dyDescent="0.25">
      <c r="B1709" s="14">
        <v>150031</v>
      </c>
      <c r="C1709" s="23" t="str">
        <f t="shared" si="442"/>
        <v>ГБУЗ "РОД"</v>
      </c>
      <c r="D1709" s="23" t="str">
        <f t="shared" si="443"/>
        <v>ДС</v>
      </c>
      <c r="E1709" s="124">
        <v>20172045</v>
      </c>
      <c r="F1709" s="23" t="str">
        <f t="shared" si="444"/>
        <v>Лучевая терапия (уровень 2)</v>
      </c>
      <c r="G1709" s="104">
        <v>150</v>
      </c>
      <c r="H1709" s="104">
        <v>60</v>
      </c>
      <c r="I1709" s="105">
        <f t="shared" si="441"/>
        <v>210</v>
      </c>
      <c r="J1709" s="23">
        <f t="shared" si="445"/>
        <v>4.0199999999999996</v>
      </c>
      <c r="K1709" s="23">
        <f t="shared" si="446"/>
        <v>1</v>
      </c>
      <c r="L1709" s="93">
        <f t="shared" si="447"/>
        <v>36955.05599999999</v>
      </c>
      <c r="M1709" s="93">
        <f t="shared" si="448"/>
        <v>5543258.3999999985</v>
      </c>
      <c r="N1709" s="93">
        <f t="shared" si="449"/>
        <v>2217303.3599999994</v>
      </c>
      <c r="O1709" s="93">
        <f t="shared" si="450"/>
        <v>7760561.7599999979</v>
      </c>
      <c r="P1709" s="23" t="str">
        <f t="shared" si="451"/>
        <v>Онкология</v>
      </c>
      <c r="Q1709" s="23">
        <f t="shared" si="452"/>
        <v>3.01</v>
      </c>
      <c r="R1709" s="63" t="s">
        <v>543</v>
      </c>
      <c r="S1709" s="23">
        <f t="shared" si="453"/>
        <v>844.19999999999993</v>
      </c>
    </row>
    <row r="1710" spans="2:19" x14ac:dyDescent="0.25">
      <c r="B1710" s="14">
        <v>150031</v>
      </c>
      <c r="C1710" s="23" t="str">
        <f t="shared" si="442"/>
        <v>ГБУЗ "РОД"</v>
      </c>
      <c r="D1710" s="23" t="str">
        <f t="shared" si="443"/>
        <v>ДС</v>
      </c>
      <c r="E1710" s="124">
        <v>20172046</v>
      </c>
      <c r="F1710" s="23" t="str">
        <f t="shared" si="444"/>
        <v>Лучевая терапия (уровень 3)</v>
      </c>
      <c r="G1710" s="104">
        <v>70</v>
      </c>
      <c r="H1710" s="104">
        <v>30</v>
      </c>
      <c r="I1710" s="105">
        <f t="shared" si="441"/>
        <v>100</v>
      </c>
      <c r="J1710" s="23">
        <f t="shared" si="445"/>
        <v>6.42</v>
      </c>
      <c r="K1710" s="23">
        <f t="shared" si="446"/>
        <v>1</v>
      </c>
      <c r="L1710" s="93">
        <f t="shared" si="447"/>
        <v>59017.775999999998</v>
      </c>
      <c r="M1710" s="93">
        <f t="shared" si="448"/>
        <v>4131244.32</v>
      </c>
      <c r="N1710" s="93">
        <f t="shared" si="449"/>
        <v>1770533.28</v>
      </c>
      <c r="O1710" s="93">
        <f t="shared" si="450"/>
        <v>5901777.5999999996</v>
      </c>
      <c r="P1710" s="23" t="str">
        <f t="shared" si="451"/>
        <v>Онкология</v>
      </c>
      <c r="Q1710" s="23">
        <f t="shared" si="452"/>
        <v>3.01</v>
      </c>
      <c r="R1710" s="63" t="s">
        <v>543</v>
      </c>
      <c r="S1710" s="23">
        <f t="shared" si="453"/>
        <v>642</v>
      </c>
    </row>
    <row r="1711" spans="2:19" x14ac:dyDescent="0.25">
      <c r="B1711" s="14">
        <v>150031</v>
      </c>
      <c r="C1711" s="23" t="str">
        <f t="shared" si="442"/>
        <v>ГБУЗ "РОД"</v>
      </c>
      <c r="D1711" s="23" t="str">
        <f t="shared" si="443"/>
        <v>ДС</v>
      </c>
      <c r="E1711" s="124">
        <v>20172049</v>
      </c>
      <c r="F1711" s="23" t="str">
        <f t="shared" si="444"/>
        <v>Злокачественное новообразование без специального противоопухолевого лечения</v>
      </c>
      <c r="G1711" s="104">
        <v>700</v>
      </c>
      <c r="H1711" s="104">
        <v>300</v>
      </c>
      <c r="I1711" s="105">
        <f t="shared" si="441"/>
        <v>1000</v>
      </c>
      <c r="J1711" s="23">
        <f t="shared" si="445"/>
        <v>0.5</v>
      </c>
      <c r="K1711" s="23">
        <f t="shared" si="446"/>
        <v>1</v>
      </c>
      <c r="L1711" s="93">
        <f t="shared" si="447"/>
        <v>4596.3999999999996</v>
      </c>
      <c r="M1711" s="93">
        <f t="shared" si="448"/>
        <v>3217479.9999999995</v>
      </c>
      <c r="N1711" s="93">
        <f t="shared" si="449"/>
        <v>1378920</v>
      </c>
      <c r="O1711" s="93">
        <f t="shared" si="450"/>
        <v>4596400</v>
      </c>
      <c r="P1711" s="23" t="str">
        <f t="shared" si="451"/>
        <v>Онкология</v>
      </c>
      <c r="Q1711" s="23">
        <f t="shared" si="452"/>
        <v>3.01</v>
      </c>
      <c r="R1711" s="63" t="s">
        <v>221</v>
      </c>
      <c r="S1711" s="23">
        <f t="shared" si="453"/>
        <v>500</v>
      </c>
    </row>
    <row r="1712" spans="2:19" x14ac:dyDescent="0.25">
      <c r="B1712" s="14">
        <v>150031</v>
      </c>
      <c r="C1712" s="23" t="str">
        <f t="shared" si="442"/>
        <v>ГБУЗ "РОД"</v>
      </c>
      <c r="D1712" s="23" t="str">
        <f t="shared" si="443"/>
        <v>ДС</v>
      </c>
      <c r="E1712" s="124">
        <v>20172050</v>
      </c>
      <c r="F1712" s="23" t="str">
        <f t="shared" si="444"/>
        <v>Лекарственная терапия при остром лейкозе, взрослые</v>
      </c>
      <c r="G1712" s="104">
        <v>0</v>
      </c>
      <c r="H1712" s="104">
        <v>0</v>
      </c>
      <c r="I1712" s="105">
        <f t="shared" ref="I1712:I1774" si="454">G1712+H1712</f>
        <v>0</v>
      </c>
      <c r="J1712" s="23">
        <f t="shared" si="445"/>
        <v>7.77</v>
      </c>
      <c r="K1712" s="23">
        <f t="shared" si="446"/>
        <v>1</v>
      </c>
      <c r="L1712" s="93">
        <f t="shared" si="447"/>
        <v>71428.055999999997</v>
      </c>
      <c r="M1712" s="93">
        <f t="shared" si="448"/>
        <v>0</v>
      </c>
      <c r="N1712" s="93">
        <f t="shared" si="449"/>
        <v>0</v>
      </c>
      <c r="O1712" s="93">
        <f t="shared" si="450"/>
        <v>0</v>
      </c>
      <c r="P1712" s="23" t="str">
        <f t="shared" si="451"/>
        <v>Онкология</v>
      </c>
      <c r="Q1712" s="23">
        <f t="shared" si="452"/>
        <v>3.01</v>
      </c>
      <c r="R1712" s="63" t="s">
        <v>221</v>
      </c>
      <c r="S1712" s="23">
        <f t="shared" si="453"/>
        <v>0</v>
      </c>
    </row>
    <row r="1713" spans="2:19" x14ac:dyDescent="0.25">
      <c r="B1713" s="14">
        <v>150031</v>
      </c>
      <c r="C1713" s="23" t="str">
        <f t="shared" si="442"/>
        <v>ГБУЗ "РОД"</v>
      </c>
      <c r="D1713" s="23" t="str">
        <f t="shared" si="443"/>
        <v>ДС</v>
      </c>
      <c r="E1713" s="124">
        <v>20172051</v>
      </c>
      <c r="F1713" s="23" t="str">
        <f t="shared" si="444"/>
        <v>Лекарственная терапия при других злокачественных новообразованиях лимфоидной и кроветворной тканей, взрослые</v>
      </c>
      <c r="G1713" s="104">
        <v>15</v>
      </c>
      <c r="H1713" s="104">
        <v>13</v>
      </c>
      <c r="I1713" s="105">
        <f t="shared" si="454"/>
        <v>28</v>
      </c>
      <c r="J1713" s="23">
        <f t="shared" si="445"/>
        <v>6.3</v>
      </c>
      <c r="K1713" s="23">
        <f t="shared" si="446"/>
        <v>1</v>
      </c>
      <c r="L1713" s="93">
        <f t="shared" si="447"/>
        <v>57914.639999999992</v>
      </c>
      <c r="M1713" s="93">
        <f t="shared" si="448"/>
        <v>868719.59999999986</v>
      </c>
      <c r="N1713" s="93">
        <f t="shared" si="449"/>
        <v>752890.32</v>
      </c>
      <c r="O1713" s="93">
        <f t="shared" si="450"/>
        <v>1621609.92</v>
      </c>
      <c r="P1713" s="23" t="str">
        <f t="shared" si="451"/>
        <v>Онкология</v>
      </c>
      <c r="Q1713" s="23">
        <f t="shared" si="452"/>
        <v>3.01</v>
      </c>
      <c r="R1713" s="63" t="s">
        <v>221</v>
      </c>
      <c r="S1713" s="23">
        <f t="shared" si="453"/>
        <v>176.4</v>
      </c>
    </row>
    <row r="1714" spans="2:19" x14ac:dyDescent="0.25">
      <c r="B1714" s="14">
        <v>150031</v>
      </c>
      <c r="C1714" s="23" t="str">
        <f t="shared" si="442"/>
        <v>ГБУЗ "РОД"</v>
      </c>
      <c r="D1714" s="23" t="str">
        <f t="shared" si="443"/>
        <v>ДС</v>
      </c>
      <c r="E1714" s="124">
        <v>20172052</v>
      </c>
      <c r="F1714" s="23" t="str">
        <f t="shared" si="444"/>
        <v xml:space="preserve">Лекарственная терапия при злокачественных новообразованиях других локализаций (кроме лимфоидной и кроветворной тканей), взрослые (уровень 1) </v>
      </c>
      <c r="G1714" s="104">
        <v>350</v>
      </c>
      <c r="H1714" s="104">
        <v>170</v>
      </c>
      <c r="I1714" s="105">
        <f t="shared" si="454"/>
        <v>520</v>
      </c>
      <c r="J1714" s="23">
        <f t="shared" si="445"/>
        <v>3.73</v>
      </c>
      <c r="K1714" s="23">
        <f t="shared" si="446"/>
        <v>1</v>
      </c>
      <c r="L1714" s="93">
        <f t="shared" si="447"/>
        <v>34289.144</v>
      </c>
      <c r="M1714" s="93">
        <f t="shared" si="448"/>
        <v>12001200.4</v>
      </c>
      <c r="N1714" s="93">
        <f t="shared" si="449"/>
        <v>5829154.4800000004</v>
      </c>
      <c r="O1714" s="93">
        <f t="shared" si="450"/>
        <v>17830354.880000003</v>
      </c>
      <c r="P1714" s="23" t="str">
        <f t="shared" si="451"/>
        <v>Онкология</v>
      </c>
      <c r="Q1714" s="23">
        <f t="shared" si="452"/>
        <v>3.01</v>
      </c>
      <c r="R1714" s="63" t="s">
        <v>221</v>
      </c>
      <c r="S1714" s="23">
        <f t="shared" si="453"/>
        <v>1939.6</v>
      </c>
    </row>
    <row r="1715" spans="2:19" x14ac:dyDescent="0.25">
      <c r="B1715" s="14">
        <v>150031</v>
      </c>
      <c r="C1715" s="23" t="str">
        <f t="shared" si="442"/>
        <v>ГБУЗ "РОД"</v>
      </c>
      <c r="D1715" s="23" t="str">
        <f t="shared" si="443"/>
        <v>ДС</v>
      </c>
      <c r="E1715" s="124">
        <v>20172053</v>
      </c>
      <c r="F1715" s="23" t="str">
        <f t="shared" si="444"/>
        <v>Лекарственная терапия при злокачественных новообразованиях других локализаций (кроме лимфоидной и кроветворной тканей), взрослые (уровень 2)</v>
      </c>
      <c r="G1715" s="104">
        <v>600</v>
      </c>
      <c r="H1715" s="104">
        <v>170</v>
      </c>
      <c r="I1715" s="105">
        <f t="shared" si="454"/>
        <v>770</v>
      </c>
      <c r="J1715" s="23">
        <f t="shared" si="445"/>
        <v>5.0999999999999996</v>
      </c>
      <c r="K1715" s="23">
        <f t="shared" si="446"/>
        <v>1</v>
      </c>
      <c r="L1715" s="93">
        <f t="shared" si="447"/>
        <v>46883.279999999992</v>
      </c>
      <c r="M1715" s="93">
        <f t="shared" si="448"/>
        <v>28129967.999999996</v>
      </c>
      <c r="N1715" s="93">
        <f t="shared" si="449"/>
        <v>7970157.5999999987</v>
      </c>
      <c r="O1715" s="93">
        <f t="shared" si="450"/>
        <v>36100125.599999994</v>
      </c>
      <c r="P1715" s="23" t="str">
        <f t="shared" si="451"/>
        <v>Онкология</v>
      </c>
      <c r="Q1715" s="23">
        <f t="shared" si="452"/>
        <v>3.01</v>
      </c>
      <c r="R1715" s="63" t="s">
        <v>221</v>
      </c>
      <c r="S1715" s="23">
        <f t="shared" si="453"/>
        <v>3926.9999999999995</v>
      </c>
    </row>
    <row r="1716" spans="2:19" x14ac:dyDescent="0.25">
      <c r="B1716" s="14">
        <v>150031</v>
      </c>
      <c r="C1716" s="23" t="str">
        <f t="shared" si="442"/>
        <v>ГБУЗ "РОД"</v>
      </c>
      <c r="D1716" s="23" t="str">
        <f t="shared" si="443"/>
        <v>ДС</v>
      </c>
      <c r="E1716" s="124">
        <v>20172054</v>
      </c>
      <c r="F1716" s="23" t="str">
        <f t="shared" si="444"/>
        <v>Лекарственная терапия злокачественных новообразований с применением моноклональных антител, ингибиторов протеинкиназы</v>
      </c>
      <c r="G1716" s="104">
        <v>180</v>
      </c>
      <c r="H1716" s="104">
        <v>50</v>
      </c>
      <c r="I1716" s="105">
        <f t="shared" si="454"/>
        <v>230</v>
      </c>
      <c r="J1716" s="23">
        <f t="shared" si="445"/>
        <v>14.41</v>
      </c>
      <c r="K1716" s="23">
        <f t="shared" si="446"/>
        <v>1</v>
      </c>
      <c r="L1716" s="93">
        <f t="shared" si="447"/>
        <v>132468.24799999999</v>
      </c>
      <c r="M1716" s="93">
        <f t="shared" si="448"/>
        <v>23844284.639999997</v>
      </c>
      <c r="N1716" s="93">
        <f t="shared" si="449"/>
        <v>6623412.3999999994</v>
      </c>
      <c r="O1716" s="93">
        <f t="shared" si="450"/>
        <v>30467697.039999995</v>
      </c>
      <c r="P1716" s="23" t="str">
        <f t="shared" si="451"/>
        <v>Онкология</v>
      </c>
      <c r="Q1716" s="23">
        <f t="shared" si="452"/>
        <v>3.01</v>
      </c>
      <c r="R1716" s="63" t="s">
        <v>221</v>
      </c>
      <c r="S1716" s="23">
        <f t="shared" si="453"/>
        <v>3314.3</v>
      </c>
    </row>
    <row r="1717" spans="2:19" x14ac:dyDescent="0.25">
      <c r="B1717" s="85">
        <v>150002</v>
      </c>
      <c r="C1717" s="23" t="str">
        <f t="shared" si="442"/>
        <v>ГБУЗ "РДКБ"</v>
      </c>
      <c r="D1717" s="23" t="str">
        <f t="shared" si="443"/>
        <v>ДС</v>
      </c>
      <c r="E1717" s="124">
        <v>20172055</v>
      </c>
      <c r="F1717" s="23" t="str">
        <f t="shared" si="444"/>
        <v>Болезни уха, горла, носа</v>
      </c>
      <c r="G1717" s="104">
        <v>30</v>
      </c>
      <c r="H1717" s="104">
        <v>10</v>
      </c>
      <c r="I1717" s="105">
        <f t="shared" si="454"/>
        <v>40</v>
      </c>
      <c r="J1717" s="23">
        <f t="shared" si="445"/>
        <v>0.74</v>
      </c>
      <c r="K1717" s="23">
        <f t="shared" si="446"/>
        <v>1</v>
      </c>
      <c r="L1717" s="93">
        <f t="shared" si="447"/>
        <v>6802.6719999999996</v>
      </c>
      <c r="M1717" s="93">
        <f t="shared" si="448"/>
        <v>204080.15999999997</v>
      </c>
      <c r="N1717" s="93">
        <f t="shared" si="449"/>
        <v>68026.720000000001</v>
      </c>
      <c r="O1717" s="93">
        <f t="shared" si="450"/>
        <v>272106.88</v>
      </c>
      <c r="P1717" s="23" t="str">
        <f t="shared" si="451"/>
        <v>Оториноларингология</v>
      </c>
      <c r="Q1717" s="23">
        <f t="shared" si="452"/>
        <v>0.98</v>
      </c>
      <c r="R1717" s="63" t="s">
        <v>104</v>
      </c>
      <c r="S1717" s="23">
        <f t="shared" si="453"/>
        <v>29.6</v>
      </c>
    </row>
    <row r="1718" spans="2:19" x14ac:dyDescent="0.25">
      <c r="B1718" s="85">
        <v>150002</v>
      </c>
      <c r="C1718" s="23" t="str">
        <f t="shared" si="442"/>
        <v>ГБУЗ "РДКБ"</v>
      </c>
      <c r="D1718" s="23" t="str">
        <f t="shared" si="443"/>
        <v>ДС</v>
      </c>
      <c r="E1718" s="124">
        <v>20172055</v>
      </c>
      <c r="F1718" s="23" t="str">
        <f t="shared" si="444"/>
        <v>Болезни уха, горла, носа</v>
      </c>
      <c r="G1718" s="104">
        <v>50</v>
      </c>
      <c r="H1718" s="104">
        <v>10</v>
      </c>
      <c r="I1718" s="105">
        <f t="shared" si="454"/>
        <v>60</v>
      </c>
      <c r="J1718" s="23">
        <f t="shared" si="445"/>
        <v>0.74</v>
      </c>
      <c r="K1718" s="23">
        <f t="shared" si="446"/>
        <v>1</v>
      </c>
      <c r="L1718" s="93">
        <f t="shared" si="447"/>
        <v>6802.6719999999996</v>
      </c>
      <c r="M1718" s="93">
        <f t="shared" si="448"/>
        <v>340133.6</v>
      </c>
      <c r="N1718" s="93">
        <f t="shared" si="449"/>
        <v>68026.720000000001</v>
      </c>
      <c r="O1718" s="93">
        <f t="shared" si="450"/>
        <v>408160.31999999995</v>
      </c>
      <c r="P1718" s="23" t="str">
        <f t="shared" si="451"/>
        <v>Оториноларингология</v>
      </c>
      <c r="Q1718" s="23">
        <f t="shared" si="452"/>
        <v>0.98</v>
      </c>
      <c r="R1718" s="63" t="s">
        <v>257</v>
      </c>
      <c r="S1718" s="23">
        <f t="shared" si="453"/>
        <v>44.4</v>
      </c>
    </row>
    <row r="1719" spans="2:19" x14ac:dyDescent="0.25">
      <c r="B1719" s="14">
        <v>150014</v>
      </c>
      <c r="C1719" s="23" t="str">
        <f t="shared" si="442"/>
        <v>ГБУЗ "Правобережная ЦРКБ"</v>
      </c>
      <c r="D1719" s="23" t="str">
        <f t="shared" si="443"/>
        <v>ДС</v>
      </c>
      <c r="E1719" s="124">
        <v>20172055</v>
      </c>
      <c r="F1719" s="23" t="str">
        <f t="shared" si="444"/>
        <v>Болезни уха, горла, носа</v>
      </c>
      <c r="G1719" s="104">
        <v>14</v>
      </c>
      <c r="H1719" s="104">
        <v>1</v>
      </c>
      <c r="I1719" s="105">
        <f t="shared" si="454"/>
        <v>15</v>
      </c>
      <c r="J1719" s="23">
        <f t="shared" si="445"/>
        <v>0.74</v>
      </c>
      <c r="K1719" s="23">
        <f t="shared" si="446"/>
        <v>0.9</v>
      </c>
      <c r="L1719" s="93">
        <f t="shared" si="447"/>
        <v>6122.4048000000003</v>
      </c>
      <c r="M1719" s="93">
        <f t="shared" si="448"/>
        <v>85713.667199999996</v>
      </c>
      <c r="N1719" s="93">
        <f t="shared" si="449"/>
        <v>6122.4048000000003</v>
      </c>
      <c r="O1719" s="93">
        <f t="shared" si="450"/>
        <v>91836.072</v>
      </c>
      <c r="P1719" s="23" t="str">
        <f t="shared" si="451"/>
        <v>Оториноларингология</v>
      </c>
      <c r="Q1719" s="23">
        <f t="shared" si="452"/>
        <v>0.98</v>
      </c>
      <c r="R1719" s="63" t="s">
        <v>360</v>
      </c>
      <c r="S1719" s="23">
        <f t="shared" si="453"/>
        <v>11.1</v>
      </c>
    </row>
    <row r="1720" spans="2:19" x14ac:dyDescent="0.25">
      <c r="B1720" s="14">
        <v>150035</v>
      </c>
      <c r="C1720" s="23" t="str">
        <f t="shared" si="442"/>
        <v>ГБУЗ "Поликлиника № 1"</v>
      </c>
      <c r="D1720" s="23" t="str">
        <f t="shared" si="443"/>
        <v>ДС</v>
      </c>
      <c r="E1720" s="124">
        <v>20172055</v>
      </c>
      <c r="F1720" s="23" t="str">
        <f t="shared" si="444"/>
        <v>Болезни уха, горла, носа</v>
      </c>
      <c r="G1720" s="104">
        <v>36</v>
      </c>
      <c r="H1720" s="104">
        <v>14</v>
      </c>
      <c r="I1720" s="105">
        <f t="shared" si="454"/>
        <v>50</v>
      </c>
      <c r="J1720" s="23">
        <f t="shared" si="445"/>
        <v>0.74</v>
      </c>
      <c r="K1720" s="23">
        <f t="shared" si="446"/>
        <v>0.82</v>
      </c>
      <c r="L1720" s="93">
        <f t="shared" si="447"/>
        <v>5578.1910399999997</v>
      </c>
      <c r="M1720" s="93">
        <f t="shared" si="448"/>
        <v>200814.87743999998</v>
      </c>
      <c r="N1720" s="93">
        <f t="shared" si="449"/>
        <v>78094.674559999999</v>
      </c>
      <c r="O1720" s="93">
        <f t="shared" si="450"/>
        <v>278909.55199999997</v>
      </c>
      <c r="P1720" s="23" t="str">
        <f t="shared" si="451"/>
        <v>Оториноларингология</v>
      </c>
      <c r="Q1720" s="23">
        <f t="shared" si="452"/>
        <v>0.98</v>
      </c>
      <c r="R1720" s="63" t="s">
        <v>257</v>
      </c>
      <c r="S1720" s="23">
        <f t="shared" si="453"/>
        <v>37</v>
      </c>
    </row>
    <row r="1721" spans="2:19" x14ac:dyDescent="0.25">
      <c r="B1721" s="85">
        <v>150002</v>
      </c>
      <c r="C1721" s="23" t="str">
        <f t="shared" si="442"/>
        <v>ГБУЗ "РДКБ"</v>
      </c>
      <c r="D1721" s="23" t="str">
        <f t="shared" si="443"/>
        <v>ДС</v>
      </c>
      <c r="E1721" s="124">
        <v>20172056</v>
      </c>
      <c r="F1721" s="23" t="str">
        <f t="shared" si="444"/>
        <v>Операции на органе слуха, придаточных пазухах носа и верхних дыхательных путях (уровень 1)</v>
      </c>
      <c r="G1721" s="104">
        <v>20</v>
      </c>
      <c r="H1721" s="104">
        <v>17</v>
      </c>
      <c r="I1721" s="105">
        <f t="shared" si="454"/>
        <v>37</v>
      </c>
      <c r="J1721" s="23">
        <f t="shared" si="445"/>
        <v>1.1200000000000001</v>
      </c>
      <c r="K1721" s="23">
        <f t="shared" si="446"/>
        <v>1</v>
      </c>
      <c r="L1721" s="93">
        <f t="shared" si="447"/>
        <v>10295.936</v>
      </c>
      <c r="M1721" s="93">
        <f t="shared" si="448"/>
        <v>205918.72</v>
      </c>
      <c r="N1721" s="93">
        <f t="shared" si="449"/>
        <v>175030.91199999998</v>
      </c>
      <c r="O1721" s="93">
        <f t="shared" si="450"/>
        <v>380949.63199999998</v>
      </c>
      <c r="P1721" s="23" t="str">
        <f t="shared" si="451"/>
        <v>Оториноларингология</v>
      </c>
      <c r="Q1721" s="23">
        <f t="shared" si="452"/>
        <v>0.98</v>
      </c>
      <c r="R1721" s="63" t="s">
        <v>257</v>
      </c>
      <c r="S1721" s="23">
        <f t="shared" si="453"/>
        <v>41.440000000000005</v>
      </c>
    </row>
    <row r="1722" spans="2:19" x14ac:dyDescent="0.25">
      <c r="B1722" s="85">
        <v>150112</v>
      </c>
      <c r="C1722" s="23" t="str">
        <f t="shared" si="442"/>
        <v>ГБУЗ "Моздокская ЦРБ"</v>
      </c>
      <c r="D1722" s="23" t="str">
        <f t="shared" si="443"/>
        <v>ДС</v>
      </c>
      <c r="E1722" s="124">
        <v>20172056</v>
      </c>
      <c r="F1722" s="23" t="str">
        <f t="shared" si="444"/>
        <v>Операции на органе слуха, придаточных пазухах носа и верхних дыхательных путях (уровень 1)</v>
      </c>
      <c r="G1722" s="104">
        <v>177</v>
      </c>
      <c r="H1722" s="104"/>
      <c r="I1722" s="105">
        <f t="shared" si="454"/>
        <v>177</v>
      </c>
      <c r="J1722" s="23">
        <f t="shared" si="445"/>
        <v>1.1200000000000001</v>
      </c>
      <c r="K1722" s="23">
        <f t="shared" si="446"/>
        <v>0.89</v>
      </c>
      <c r="L1722" s="93">
        <f t="shared" si="447"/>
        <v>9163.3830400000006</v>
      </c>
      <c r="M1722" s="93">
        <f t="shared" si="448"/>
        <v>1621918.7980800001</v>
      </c>
      <c r="N1722" s="93">
        <f t="shared" si="449"/>
        <v>0</v>
      </c>
      <c r="O1722" s="93">
        <f t="shared" si="450"/>
        <v>1621918.7980800001</v>
      </c>
      <c r="P1722" s="23" t="str">
        <f t="shared" si="451"/>
        <v>Оториноларингология</v>
      </c>
      <c r="Q1722" s="23">
        <f t="shared" si="452"/>
        <v>0.98</v>
      </c>
      <c r="R1722" s="136" t="s">
        <v>257</v>
      </c>
      <c r="S1722" s="23">
        <f t="shared" si="453"/>
        <v>198.24</v>
      </c>
    </row>
    <row r="1723" spans="2:19" x14ac:dyDescent="0.25">
      <c r="B1723" s="14">
        <v>150035</v>
      </c>
      <c r="C1723" s="23" t="str">
        <f t="shared" si="442"/>
        <v>ГБУЗ "Поликлиника № 1"</v>
      </c>
      <c r="D1723" s="23" t="str">
        <f t="shared" si="443"/>
        <v>ДС</v>
      </c>
      <c r="E1723" s="124">
        <v>20172057</v>
      </c>
      <c r="F1723" s="23" t="str">
        <f t="shared" si="444"/>
        <v>Операции на органе слуха, придаточных пазухах носа и верхних дыхательных путях (уровень 2)</v>
      </c>
      <c r="G1723" s="104">
        <v>33</v>
      </c>
      <c r="H1723" s="104">
        <v>12</v>
      </c>
      <c r="I1723" s="105">
        <f t="shared" si="454"/>
        <v>45</v>
      </c>
      <c r="J1723" s="23">
        <f t="shared" si="445"/>
        <v>1.66</v>
      </c>
      <c r="K1723" s="23">
        <f t="shared" si="446"/>
        <v>0.82</v>
      </c>
      <c r="L1723" s="93">
        <f t="shared" si="447"/>
        <v>12513.239359999996</v>
      </c>
      <c r="M1723" s="93">
        <f t="shared" si="448"/>
        <v>412936.89887999988</v>
      </c>
      <c r="N1723" s="93">
        <f t="shared" si="449"/>
        <v>150158.87231999997</v>
      </c>
      <c r="O1723" s="93">
        <f t="shared" si="450"/>
        <v>563095.77119999984</v>
      </c>
      <c r="P1723" s="23" t="str">
        <f t="shared" si="451"/>
        <v>Оториноларингология</v>
      </c>
      <c r="Q1723" s="23">
        <f t="shared" si="452"/>
        <v>0.98</v>
      </c>
      <c r="R1723" s="63" t="s">
        <v>257</v>
      </c>
      <c r="S1723" s="23">
        <f t="shared" si="453"/>
        <v>74.7</v>
      </c>
    </row>
    <row r="1724" spans="2:19" x14ac:dyDescent="0.25">
      <c r="B1724" s="85">
        <v>150112</v>
      </c>
      <c r="C1724" s="23" t="str">
        <f t="shared" si="442"/>
        <v>ГБУЗ "Моздокская ЦРБ"</v>
      </c>
      <c r="D1724" s="23" t="str">
        <f t="shared" si="443"/>
        <v>ДС</v>
      </c>
      <c r="E1724" s="124">
        <v>20172057</v>
      </c>
      <c r="F1724" s="23" t="str">
        <f t="shared" si="444"/>
        <v>Операции на органе слуха, придаточных пазухах носа и верхних дыхательных путях (уровень 2)</v>
      </c>
      <c r="G1724" s="104">
        <v>65</v>
      </c>
      <c r="H1724" s="104"/>
      <c r="I1724" s="105">
        <f t="shared" si="454"/>
        <v>65</v>
      </c>
      <c r="J1724" s="23">
        <f t="shared" si="445"/>
        <v>1.66</v>
      </c>
      <c r="K1724" s="23">
        <f t="shared" si="446"/>
        <v>0.89</v>
      </c>
      <c r="L1724" s="93">
        <f t="shared" si="447"/>
        <v>13581.442719999999</v>
      </c>
      <c r="M1724" s="93">
        <f t="shared" si="448"/>
        <v>882793.77679999999</v>
      </c>
      <c r="N1724" s="93">
        <f t="shared" si="449"/>
        <v>0</v>
      </c>
      <c r="O1724" s="93">
        <f t="shared" si="450"/>
        <v>882793.77679999999</v>
      </c>
      <c r="P1724" s="23" t="str">
        <f t="shared" si="451"/>
        <v>Оториноларингология</v>
      </c>
      <c r="Q1724" s="23">
        <f t="shared" si="452"/>
        <v>0.98</v>
      </c>
      <c r="R1724" s="136" t="s">
        <v>257</v>
      </c>
      <c r="S1724" s="23">
        <f t="shared" si="453"/>
        <v>107.89999999999999</v>
      </c>
    </row>
    <row r="1725" spans="2:19" x14ac:dyDescent="0.25">
      <c r="B1725" s="14">
        <v>150035</v>
      </c>
      <c r="C1725" s="23" t="str">
        <f t="shared" si="442"/>
        <v>ГБУЗ "Поликлиника № 1"</v>
      </c>
      <c r="D1725" s="23" t="str">
        <f t="shared" si="443"/>
        <v>ДС</v>
      </c>
      <c r="E1725" s="124">
        <v>20172058</v>
      </c>
      <c r="F1725" s="23" t="str">
        <f t="shared" si="444"/>
        <v>Операции на органе слуха, придаточных пазухах носа и верхних дыхательных путях (уровень 3)</v>
      </c>
      <c r="G1725" s="104">
        <v>1</v>
      </c>
      <c r="H1725" s="104">
        <v>1</v>
      </c>
      <c r="I1725" s="105">
        <f t="shared" si="454"/>
        <v>2</v>
      </c>
      <c r="J1725" s="23">
        <f t="shared" si="445"/>
        <v>2</v>
      </c>
      <c r="K1725" s="23">
        <f t="shared" si="446"/>
        <v>0.82</v>
      </c>
      <c r="L1725" s="93">
        <f t="shared" si="447"/>
        <v>15076.191999999997</v>
      </c>
      <c r="M1725" s="93">
        <f t="shared" si="448"/>
        <v>15076.191999999997</v>
      </c>
      <c r="N1725" s="93">
        <f t="shared" si="449"/>
        <v>15076.191999999997</v>
      </c>
      <c r="O1725" s="93">
        <f t="shared" si="450"/>
        <v>30152.383999999995</v>
      </c>
      <c r="P1725" s="23" t="str">
        <f t="shared" si="451"/>
        <v>Оториноларингология</v>
      </c>
      <c r="Q1725" s="23">
        <f t="shared" si="452"/>
        <v>0.98</v>
      </c>
      <c r="R1725" s="63" t="s">
        <v>257</v>
      </c>
      <c r="S1725" s="23">
        <f t="shared" si="453"/>
        <v>4</v>
      </c>
    </row>
    <row r="1726" spans="2:19" x14ac:dyDescent="0.25">
      <c r="B1726" s="85">
        <v>150002</v>
      </c>
      <c r="C1726" s="23" t="str">
        <f t="shared" si="442"/>
        <v>ГБУЗ "РДКБ"</v>
      </c>
      <c r="D1726" s="23" t="str">
        <f t="shared" si="443"/>
        <v>ДС</v>
      </c>
      <c r="E1726" s="124">
        <v>20172061</v>
      </c>
      <c r="F1726" s="23" t="str">
        <f t="shared" si="444"/>
        <v>Болезни и травмы глаза</v>
      </c>
      <c r="G1726" s="104">
        <v>130</v>
      </c>
      <c r="H1726" s="104">
        <v>28</v>
      </c>
      <c r="I1726" s="105">
        <f t="shared" si="454"/>
        <v>158</v>
      </c>
      <c r="J1726" s="23">
        <f t="shared" si="445"/>
        <v>0.39</v>
      </c>
      <c r="K1726" s="23">
        <f t="shared" si="446"/>
        <v>1</v>
      </c>
      <c r="L1726" s="93">
        <f t="shared" si="447"/>
        <v>3585.192</v>
      </c>
      <c r="M1726" s="93">
        <f t="shared" si="448"/>
        <v>466074.96</v>
      </c>
      <c r="N1726" s="93">
        <f t="shared" si="449"/>
        <v>100385.376</v>
      </c>
      <c r="O1726" s="93">
        <f t="shared" si="450"/>
        <v>566460.33600000001</v>
      </c>
      <c r="P1726" s="23" t="str">
        <f t="shared" si="451"/>
        <v>Офтальмология</v>
      </c>
      <c r="Q1726" s="23">
        <f t="shared" si="452"/>
        <v>0.98</v>
      </c>
      <c r="R1726" s="63" t="s">
        <v>268</v>
      </c>
      <c r="S1726" s="23">
        <f t="shared" si="453"/>
        <v>61.620000000000005</v>
      </c>
    </row>
    <row r="1727" spans="2:19" x14ac:dyDescent="0.25">
      <c r="B1727" s="85">
        <v>150081</v>
      </c>
      <c r="C1727" s="23" t="str">
        <f t="shared" si="442"/>
        <v xml:space="preserve">ГАУЗ  «Республиканская офтальмологическая больница» </v>
      </c>
      <c r="D1727" s="23" t="str">
        <f t="shared" si="443"/>
        <v>ДС</v>
      </c>
      <c r="E1727" s="124">
        <v>20172061</v>
      </c>
      <c r="F1727" s="23" t="str">
        <f t="shared" si="444"/>
        <v>Болезни и травмы глаза</v>
      </c>
      <c r="G1727" s="104">
        <v>192</v>
      </c>
      <c r="H1727" s="104">
        <v>34</v>
      </c>
      <c r="I1727" s="105">
        <f t="shared" si="454"/>
        <v>226</v>
      </c>
      <c r="J1727" s="23">
        <f t="shared" si="445"/>
        <v>0.39</v>
      </c>
      <c r="K1727" s="23">
        <f t="shared" si="446"/>
        <v>1</v>
      </c>
      <c r="L1727" s="93">
        <f t="shared" si="447"/>
        <v>3585.192</v>
      </c>
      <c r="M1727" s="93">
        <f t="shared" si="448"/>
        <v>688356.86400000006</v>
      </c>
      <c r="N1727" s="93">
        <f t="shared" si="449"/>
        <v>121896.52800000001</v>
      </c>
      <c r="O1727" s="93">
        <f t="shared" si="450"/>
        <v>810253.39200000011</v>
      </c>
      <c r="P1727" s="23" t="str">
        <f t="shared" si="451"/>
        <v>Офтальмология</v>
      </c>
      <c r="Q1727" s="23">
        <f t="shared" si="452"/>
        <v>0.98</v>
      </c>
      <c r="R1727" s="63" t="s">
        <v>268</v>
      </c>
      <c r="S1727" s="23">
        <f t="shared" si="453"/>
        <v>88.14</v>
      </c>
    </row>
    <row r="1728" spans="2:19" x14ac:dyDescent="0.25">
      <c r="B1728" s="14">
        <v>150085</v>
      </c>
      <c r="C1728" s="23" t="str">
        <f t="shared" si="442"/>
        <v>ООО "Центр высоких технологий" (глазные болезни)</v>
      </c>
      <c r="D1728" s="23" t="str">
        <f t="shared" si="443"/>
        <v>ДС</v>
      </c>
      <c r="E1728" s="66">
        <v>20172061</v>
      </c>
      <c r="F1728" s="23" t="str">
        <f t="shared" si="444"/>
        <v>Болезни и травмы глаза</v>
      </c>
      <c r="G1728" s="109">
        <v>20</v>
      </c>
      <c r="H1728" s="109">
        <v>5</v>
      </c>
      <c r="I1728" s="105">
        <f t="shared" si="454"/>
        <v>25</v>
      </c>
      <c r="J1728" s="23">
        <f t="shared" si="445"/>
        <v>0.39</v>
      </c>
      <c r="K1728" s="23">
        <f t="shared" si="446"/>
        <v>0.7</v>
      </c>
      <c r="L1728" s="93">
        <f t="shared" si="447"/>
        <v>2509.6343999999995</v>
      </c>
      <c r="M1728" s="93">
        <f t="shared" si="448"/>
        <v>50192.687999999987</v>
      </c>
      <c r="N1728" s="93">
        <f t="shared" si="449"/>
        <v>12548.171999999997</v>
      </c>
      <c r="O1728" s="93">
        <f t="shared" si="450"/>
        <v>62740.859999999986</v>
      </c>
      <c r="P1728" s="23" t="str">
        <f t="shared" si="451"/>
        <v>Офтальмология</v>
      </c>
      <c r="Q1728" s="23">
        <f t="shared" si="452"/>
        <v>0.98</v>
      </c>
      <c r="R1728" s="44" t="s">
        <v>268</v>
      </c>
      <c r="S1728" s="23">
        <f t="shared" si="453"/>
        <v>9.75</v>
      </c>
    </row>
    <row r="1729" spans="2:19" x14ac:dyDescent="0.25">
      <c r="B1729" s="14">
        <v>150035</v>
      </c>
      <c r="C1729" s="23" t="str">
        <f t="shared" si="442"/>
        <v>ГБУЗ "Поликлиника № 1"</v>
      </c>
      <c r="D1729" s="23" t="str">
        <f t="shared" si="443"/>
        <v>ДС</v>
      </c>
      <c r="E1729" s="124">
        <v>20172061</v>
      </c>
      <c r="F1729" s="23" t="str">
        <f t="shared" si="444"/>
        <v>Болезни и травмы глаза</v>
      </c>
      <c r="G1729" s="104">
        <v>63</v>
      </c>
      <c r="H1729" s="104">
        <v>23</v>
      </c>
      <c r="I1729" s="105">
        <f t="shared" si="454"/>
        <v>86</v>
      </c>
      <c r="J1729" s="23">
        <f t="shared" si="445"/>
        <v>0.39</v>
      </c>
      <c r="K1729" s="23">
        <f t="shared" si="446"/>
        <v>0.82</v>
      </c>
      <c r="L1729" s="93">
        <f t="shared" si="447"/>
        <v>2939.8574399999993</v>
      </c>
      <c r="M1729" s="93">
        <f t="shared" si="448"/>
        <v>185211.01871999996</v>
      </c>
      <c r="N1729" s="93">
        <f t="shared" si="449"/>
        <v>67616.721119999987</v>
      </c>
      <c r="O1729" s="93">
        <f t="shared" si="450"/>
        <v>252827.73983999994</v>
      </c>
      <c r="P1729" s="23" t="str">
        <f t="shared" si="451"/>
        <v>Офтальмология</v>
      </c>
      <c r="Q1729" s="23">
        <f t="shared" si="452"/>
        <v>0.98</v>
      </c>
      <c r="R1729" s="63" t="s">
        <v>268</v>
      </c>
      <c r="S1729" s="23">
        <f t="shared" si="453"/>
        <v>33.54</v>
      </c>
    </row>
    <row r="1730" spans="2:19" x14ac:dyDescent="0.25">
      <c r="B1730" s="85">
        <v>150002</v>
      </c>
      <c r="C1730" s="23" t="str">
        <f t="shared" si="442"/>
        <v>ГБУЗ "РДКБ"</v>
      </c>
      <c r="D1730" s="23" t="str">
        <f t="shared" si="443"/>
        <v>ДС</v>
      </c>
      <c r="E1730" s="124">
        <v>20172062</v>
      </c>
      <c r="F1730" s="23" t="str">
        <f t="shared" si="444"/>
        <v>Операции на органе зрения (уровень 1)</v>
      </c>
      <c r="G1730" s="104">
        <v>4</v>
      </c>
      <c r="H1730" s="104">
        <v>1</v>
      </c>
      <c r="I1730" s="105">
        <f t="shared" si="454"/>
        <v>5</v>
      </c>
      <c r="J1730" s="23">
        <f t="shared" si="445"/>
        <v>0.96</v>
      </c>
      <c r="K1730" s="23">
        <f t="shared" si="446"/>
        <v>1</v>
      </c>
      <c r="L1730" s="93">
        <f t="shared" si="447"/>
        <v>8825.0879999999997</v>
      </c>
      <c r="M1730" s="93">
        <f t="shared" si="448"/>
        <v>35300.351999999999</v>
      </c>
      <c r="N1730" s="93">
        <f t="shared" si="449"/>
        <v>8825.0879999999997</v>
      </c>
      <c r="O1730" s="93">
        <f t="shared" si="450"/>
        <v>44125.440000000002</v>
      </c>
      <c r="P1730" s="23" t="str">
        <f t="shared" si="451"/>
        <v>Офтальмология</v>
      </c>
      <c r="Q1730" s="23">
        <f t="shared" si="452"/>
        <v>0.98</v>
      </c>
      <c r="R1730" s="63" t="s">
        <v>268</v>
      </c>
      <c r="S1730" s="23">
        <f t="shared" si="453"/>
        <v>4.8</v>
      </c>
    </row>
    <row r="1731" spans="2:19" x14ac:dyDescent="0.25">
      <c r="B1731" s="85">
        <v>150081</v>
      </c>
      <c r="C1731" s="23" t="str">
        <f t="shared" si="442"/>
        <v xml:space="preserve">ГАУЗ  «Республиканская офтальмологическая больница» </v>
      </c>
      <c r="D1731" s="23" t="str">
        <f t="shared" si="443"/>
        <v>ДС</v>
      </c>
      <c r="E1731" s="124">
        <v>20172062</v>
      </c>
      <c r="F1731" s="23" t="str">
        <f t="shared" si="444"/>
        <v>Операции на органе зрения (уровень 1)</v>
      </c>
      <c r="G1731" s="104">
        <v>170</v>
      </c>
      <c r="H1731" s="104">
        <v>30</v>
      </c>
      <c r="I1731" s="105">
        <f t="shared" si="454"/>
        <v>200</v>
      </c>
      <c r="J1731" s="23">
        <f t="shared" si="445"/>
        <v>0.96</v>
      </c>
      <c r="K1731" s="23">
        <f t="shared" si="446"/>
        <v>1</v>
      </c>
      <c r="L1731" s="93">
        <f t="shared" si="447"/>
        <v>8825.0879999999997</v>
      </c>
      <c r="M1731" s="93">
        <f t="shared" si="448"/>
        <v>1500264.96</v>
      </c>
      <c r="N1731" s="93">
        <f t="shared" si="449"/>
        <v>264752.64000000001</v>
      </c>
      <c r="O1731" s="93">
        <f t="shared" si="450"/>
        <v>1765017.6000000001</v>
      </c>
      <c r="P1731" s="23" t="str">
        <f t="shared" si="451"/>
        <v>Офтальмология</v>
      </c>
      <c r="Q1731" s="23">
        <f t="shared" si="452"/>
        <v>0.98</v>
      </c>
      <c r="R1731" s="63" t="s">
        <v>268</v>
      </c>
      <c r="S1731" s="23">
        <f t="shared" si="453"/>
        <v>192</v>
      </c>
    </row>
    <row r="1732" spans="2:19" x14ac:dyDescent="0.25">
      <c r="B1732" s="14">
        <v>150085</v>
      </c>
      <c r="C1732" s="23" t="str">
        <f t="shared" si="442"/>
        <v>ООО "Центр высоких технологий" (глазные болезни)</v>
      </c>
      <c r="D1732" s="23" t="str">
        <f t="shared" si="443"/>
        <v>ДС</v>
      </c>
      <c r="E1732" s="66">
        <v>20172062</v>
      </c>
      <c r="F1732" s="23" t="str">
        <f t="shared" si="444"/>
        <v>Операции на органе зрения (уровень 1)</v>
      </c>
      <c r="G1732" s="109">
        <v>8</v>
      </c>
      <c r="H1732" s="109">
        <v>2</v>
      </c>
      <c r="I1732" s="105">
        <f t="shared" si="454"/>
        <v>10</v>
      </c>
      <c r="J1732" s="23">
        <f t="shared" si="445"/>
        <v>0.96</v>
      </c>
      <c r="K1732" s="23">
        <f t="shared" si="446"/>
        <v>0.7</v>
      </c>
      <c r="L1732" s="93">
        <f t="shared" si="447"/>
        <v>6177.5615999999991</v>
      </c>
      <c r="M1732" s="93">
        <f t="shared" si="448"/>
        <v>49420.492799999993</v>
      </c>
      <c r="N1732" s="93">
        <f t="shared" si="449"/>
        <v>12355.123199999998</v>
      </c>
      <c r="O1732" s="93">
        <f t="shared" si="450"/>
        <v>61775.615999999995</v>
      </c>
      <c r="P1732" s="23" t="str">
        <f t="shared" si="451"/>
        <v>Офтальмология</v>
      </c>
      <c r="Q1732" s="23">
        <f t="shared" si="452"/>
        <v>0.98</v>
      </c>
      <c r="R1732" s="44" t="s">
        <v>268</v>
      </c>
      <c r="S1732" s="23">
        <f t="shared" si="453"/>
        <v>9.6</v>
      </c>
    </row>
    <row r="1733" spans="2:19" x14ac:dyDescent="0.25">
      <c r="B1733" s="14">
        <v>150035</v>
      </c>
      <c r="C1733" s="23" t="str">
        <f t="shared" si="442"/>
        <v>ГБУЗ "Поликлиника № 1"</v>
      </c>
      <c r="D1733" s="23" t="str">
        <f t="shared" si="443"/>
        <v>ДС</v>
      </c>
      <c r="E1733" s="124">
        <v>20172062</v>
      </c>
      <c r="F1733" s="23" t="str">
        <f t="shared" si="444"/>
        <v>Операции на органе зрения (уровень 1)</v>
      </c>
      <c r="G1733" s="104">
        <v>7</v>
      </c>
      <c r="H1733" s="104">
        <v>3</v>
      </c>
      <c r="I1733" s="105">
        <f t="shared" si="454"/>
        <v>10</v>
      </c>
      <c r="J1733" s="23">
        <f t="shared" si="445"/>
        <v>0.96</v>
      </c>
      <c r="K1733" s="23">
        <f t="shared" si="446"/>
        <v>0.82</v>
      </c>
      <c r="L1733" s="93">
        <f t="shared" si="447"/>
        <v>7236.5721599999988</v>
      </c>
      <c r="M1733" s="93">
        <f t="shared" si="448"/>
        <v>50656.005119999994</v>
      </c>
      <c r="N1733" s="93">
        <f t="shared" si="449"/>
        <v>21709.716479999995</v>
      </c>
      <c r="O1733" s="93">
        <f t="shared" si="450"/>
        <v>72365.72159999999</v>
      </c>
      <c r="P1733" s="23" t="str">
        <f t="shared" si="451"/>
        <v>Офтальмология</v>
      </c>
      <c r="Q1733" s="23">
        <f t="shared" si="452"/>
        <v>0.98</v>
      </c>
      <c r="R1733" s="63" t="s">
        <v>268</v>
      </c>
      <c r="S1733" s="23">
        <f t="shared" si="453"/>
        <v>9.6</v>
      </c>
    </row>
    <row r="1734" spans="2:19" x14ac:dyDescent="0.25">
      <c r="B1734" s="85">
        <v>150002</v>
      </c>
      <c r="C1734" s="23" t="str">
        <f t="shared" si="442"/>
        <v>ГБУЗ "РДКБ"</v>
      </c>
      <c r="D1734" s="23" t="str">
        <f t="shared" si="443"/>
        <v>ДС</v>
      </c>
      <c r="E1734" s="124">
        <v>20172063</v>
      </c>
      <c r="F1734" s="23" t="str">
        <f t="shared" si="444"/>
        <v>Операции на органе зрения (уровень 2)</v>
      </c>
      <c r="G1734" s="104">
        <v>8</v>
      </c>
      <c r="H1734" s="104">
        <v>2</v>
      </c>
      <c r="I1734" s="105">
        <f t="shared" si="454"/>
        <v>10</v>
      </c>
      <c r="J1734" s="23">
        <f t="shared" si="445"/>
        <v>1.44</v>
      </c>
      <c r="K1734" s="23">
        <f t="shared" si="446"/>
        <v>1</v>
      </c>
      <c r="L1734" s="93">
        <f t="shared" si="447"/>
        <v>13237.631999999998</v>
      </c>
      <c r="M1734" s="93">
        <f t="shared" si="448"/>
        <v>105901.05599999998</v>
      </c>
      <c r="N1734" s="93">
        <f t="shared" si="449"/>
        <v>26475.263999999996</v>
      </c>
      <c r="O1734" s="93">
        <f t="shared" si="450"/>
        <v>132376.31999999998</v>
      </c>
      <c r="P1734" s="23" t="str">
        <f t="shared" si="451"/>
        <v>Офтальмология</v>
      </c>
      <c r="Q1734" s="23">
        <f t="shared" si="452"/>
        <v>0.98</v>
      </c>
      <c r="R1734" s="63" t="s">
        <v>268</v>
      </c>
      <c r="S1734" s="23">
        <f t="shared" si="453"/>
        <v>14.399999999999999</v>
      </c>
    </row>
    <row r="1735" spans="2:19" x14ac:dyDescent="0.25">
      <c r="B1735" s="85">
        <v>150081</v>
      </c>
      <c r="C1735" s="23" t="str">
        <f t="shared" si="442"/>
        <v xml:space="preserve">ГАУЗ  «Республиканская офтальмологическая больница» </v>
      </c>
      <c r="D1735" s="23" t="str">
        <f t="shared" si="443"/>
        <v>ДС</v>
      </c>
      <c r="E1735" s="124">
        <v>20172063</v>
      </c>
      <c r="F1735" s="23" t="str">
        <f t="shared" si="444"/>
        <v>Операции на органе зрения (уровень 2)</v>
      </c>
      <c r="G1735" s="104">
        <v>4</v>
      </c>
      <c r="H1735" s="104">
        <v>1</v>
      </c>
      <c r="I1735" s="105">
        <f t="shared" si="454"/>
        <v>5</v>
      </c>
      <c r="J1735" s="23">
        <f t="shared" si="445"/>
        <v>1.44</v>
      </c>
      <c r="K1735" s="23">
        <f t="shared" si="446"/>
        <v>1</v>
      </c>
      <c r="L1735" s="93">
        <f t="shared" si="447"/>
        <v>13237.631999999998</v>
      </c>
      <c r="M1735" s="93">
        <f t="shared" si="448"/>
        <v>52950.527999999991</v>
      </c>
      <c r="N1735" s="93">
        <f t="shared" si="449"/>
        <v>13237.631999999998</v>
      </c>
      <c r="O1735" s="93">
        <f t="shared" si="450"/>
        <v>66188.159999999989</v>
      </c>
      <c r="P1735" s="23" t="str">
        <f t="shared" si="451"/>
        <v>Офтальмология</v>
      </c>
      <c r="Q1735" s="23">
        <f t="shared" si="452"/>
        <v>0.98</v>
      </c>
      <c r="R1735" s="63" t="s">
        <v>268</v>
      </c>
      <c r="S1735" s="23">
        <f t="shared" si="453"/>
        <v>7.1999999999999993</v>
      </c>
    </row>
    <row r="1736" spans="2:19" x14ac:dyDescent="0.25">
      <c r="B1736" s="14">
        <v>150085</v>
      </c>
      <c r="C1736" s="23" t="str">
        <f t="shared" si="442"/>
        <v>ООО "Центр высоких технологий" (глазные болезни)</v>
      </c>
      <c r="D1736" s="23" t="str">
        <f t="shared" si="443"/>
        <v>ДС</v>
      </c>
      <c r="E1736" s="66">
        <v>20172063</v>
      </c>
      <c r="F1736" s="23" t="str">
        <f t="shared" si="444"/>
        <v>Операции на органе зрения (уровень 2)</v>
      </c>
      <c r="G1736" s="109">
        <v>4</v>
      </c>
      <c r="H1736" s="109">
        <v>1</v>
      </c>
      <c r="I1736" s="105">
        <f t="shared" si="454"/>
        <v>5</v>
      </c>
      <c r="J1736" s="23">
        <f t="shared" si="445"/>
        <v>1.44</v>
      </c>
      <c r="K1736" s="23">
        <f t="shared" si="446"/>
        <v>0.7</v>
      </c>
      <c r="L1736" s="93">
        <f t="shared" si="447"/>
        <v>9266.3423999999995</v>
      </c>
      <c r="M1736" s="93">
        <f t="shared" si="448"/>
        <v>37065.369599999998</v>
      </c>
      <c r="N1736" s="93">
        <f t="shared" si="449"/>
        <v>9266.3423999999995</v>
      </c>
      <c r="O1736" s="93">
        <f t="shared" si="450"/>
        <v>46331.712</v>
      </c>
      <c r="P1736" s="23" t="str">
        <f t="shared" si="451"/>
        <v>Офтальмология</v>
      </c>
      <c r="Q1736" s="23">
        <f t="shared" si="452"/>
        <v>0.98</v>
      </c>
      <c r="R1736" s="44" t="s">
        <v>268</v>
      </c>
      <c r="S1736" s="23">
        <f t="shared" si="453"/>
        <v>7.1999999999999993</v>
      </c>
    </row>
    <row r="1737" spans="2:19" x14ac:dyDescent="0.25">
      <c r="B1737" s="85">
        <v>150081</v>
      </c>
      <c r="C1737" s="23" t="str">
        <f t="shared" si="442"/>
        <v xml:space="preserve">ГАУЗ  «Республиканская офтальмологическая больница» </v>
      </c>
      <c r="D1737" s="23" t="str">
        <f t="shared" si="443"/>
        <v>ДС</v>
      </c>
      <c r="E1737" s="124">
        <v>20172064</v>
      </c>
      <c r="F1737" s="23" t="str">
        <f t="shared" si="444"/>
        <v>Операции на органе зрения (уровень 3)</v>
      </c>
      <c r="G1737" s="104">
        <v>31</v>
      </c>
      <c r="H1737" s="104">
        <v>6</v>
      </c>
      <c r="I1737" s="105">
        <f t="shared" si="454"/>
        <v>37</v>
      </c>
      <c r="J1737" s="23">
        <f t="shared" si="445"/>
        <v>1.95</v>
      </c>
      <c r="K1737" s="23">
        <f t="shared" si="446"/>
        <v>1</v>
      </c>
      <c r="L1737" s="93">
        <f t="shared" si="447"/>
        <v>17925.96</v>
      </c>
      <c r="M1737" s="93">
        <f t="shared" si="448"/>
        <v>555704.76</v>
      </c>
      <c r="N1737" s="93">
        <f t="shared" si="449"/>
        <v>107555.76</v>
      </c>
      <c r="O1737" s="93">
        <f t="shared" si="450"/>
        <v>663260.52</v>
      </c>
      <c r="P1737" s="23" t="str">
        <f t="shared" si="451"/>
        <v>Офтальмология</v>
      </c>
      <c r="Q1737" s="23">
        <f t="shared" si="452"/>
        <v>0.98</v>
      </c>
      <c r="R1737" s="63" t="s">
        <v>268</v>
      </c>
      <c r="S1737" s="23">
        <f t="shared" si="453"/>
        <v>72.149999999999991</v>
      </c>
    </row>
    <row r="1738" spans="2:19" x14ac:dyDescent="0.25">
      <c r="B1738" s="14">
        <v>150085</v>
      </c>
      <c r="C1738" s="23" t="str">
        <f t="shared" si="442"/>
        <v>ООО "Центр высоких технологий" (глазные болезни)</v>
      </c>
      <c r="D1738" s="23" t="str">
        <f t="shared" si="443"/>
        <v>ДС</v>
      </c>
      <c r="E1738" s="66">
        <v>20172064</v>
      </c>
      <c r="F1738" s="23" t="str">
        <f t="shared" si="444"/>
        <v>Операции на органе зрения (уровень 3)</v>
      </c>
      <c r="G1738" s="109">
        <v>12</v>
      </c>
      <c r="H1738" s="109">
        <v>3</v>
      </c>
      <c r="I1738" s="105">
        <f t="shared" si="454"/>
        <v>15</v>
      </c>
      <c r="J1738" s="23">
        <f t="shared" si="445"/>
        <v>1.95</v>
      </c>
      <c r="K1738" s="23">
        <f t="shared" si="446"/>
        <v>0.7</v>
      </c>
      <c r="L1738" s="93">
        <f t="shared" si="447"/>
        <v>12548.171999999999</v>
      </c>
      <c r="M1738" s="93">
        <f t="shared" si="448"/>
        <v>150578.06399999998</v>
      </c>
      <c r="N1738" s="93">
        <f t="shared" si="449"/>
        <v>37644.515999999996</v>
      </c>
      <c r="O1738" s="93">
        <f t="shared" si="450"/>
        <v>188222.58</v>
      </c>
      <c r="P1738" s="23" t="str">
        <f t="shared" si="451"/>
        <v>Офтальмология</v>
      </c>
      <c r="Q1738" s="23">
        <f t="shared" si="452"/>
        <v>0.98</v>
      </c>
      <c r="R1738" s="44" t="s">
        <v>268</v>
      </c>
      <c r="S1738" s="23">
        <f t="shared" si="453"/>
        <v>29.25</v>
      </c>
    </row>
    <row r="1739" spans="2:19" x14ac:dyDescent="0.25">
      <c r="B1739" s="85">
        <v>150081</v>
      </c>
      <c r="C1739" s="23" t="str">
        <f t="shared" si="442"/>
        <v xml:space="preserve">ГАУЗ  «Республиканская офтальмологическая больница» </v>
      </c>
      <c r="D1739" s="23" t="str">
        <f t="shared" si="443"/>
        <v>ДС</v>
      </c>
      <c r="E1739" s="123">
        <v>20172065</v>
      </c>
      <c r="F1739" s="23" t="str">
        <f t="shared" si="444"/>
        <v>Операции на органе зрения (уровень 4)</v>
      </c>
      <c r="G1739" s="104">
        <v>8</v>
      </c>
      <c r="H1739" s="104">
        <v>2</v>
      </c>
      <c r="I1739" s="105">
        <f t="shared" si="454"/>
        <v>10</v>
      </c>
      <c r="J1739" s="23">
        <f t="shared" si="445"/>
        <v>2.17</v>
      </c>
      <c r="K1739" s="23">
        <f t="shared" si="446"/>
        <v>1</v>
      </c>
      <c r="L1739" s="93">
        <f t="shared" si="447"/>
        <v>19948.375999999997</v>
      </c>
      <c r="M1739" s="93">
        <f t="shared" si="448"/>
        <v>159587.00799999997</v>
      </c>
      <c r="N1739" s="93">
        <f t="shared" si="449"/>
        <v>39896.751999999993</v>
      </c>
      <c r="O1739" s="93">
        <f t="shared" si="450"/>
        <v>199483.75999999995</v>
      </c>
      <c r="P1739" s="23" t="str">
        <f t="shared" si="451"/>
        <v>Офтальмология</v>
      </c>
      <c r="Q1739" s="23">
        <f t="shared" si="452"/>
        <v>0.98</v>
      </c>
      <c r="R1739" s="63" t="s">
        <v>268</v>
      </c>
      <c r="S1739" s="23">
        <f t="shared" si="453"/>
        <v>21.7</v>
      </c>
    </row>
    <row r="1740" spans="2:19" x14ac:dyDescent="0.25">
      <c r="B1740" s="14">
        <v>150085</v>
      </c>
      <c r="C1740" s="23" t="str">
        <f t="shared" ref="C1740:C1800" si="455">IF(B1740&gt;0,VLOOKUP(B1740,LPU,2,0),"")</f>
        <v>ООО "Центр высоких технологий" (глазные болезни)</v>
      </c>
      <c r="D1740" s="23" t="str">
        <f t="shared" ref="D1740:D1800" si="456">IF(E1740&gt;0,VLOOKUP(E1740,KSG,6,0),"")</f>
        <v>ДС</v>
      </c>
      <c r="E1740" s="66">
        <v>20172065</v>
      </c>
      <c r="F1740" s="23" t="str">
        <f t="shared" ref="F1740:F1800" si="457">IF(E1740&gt;0,VLOOKUP(E1740,KSG,2,0),"")</f>
        <v>Операции на органе зрения (уровень 4)</v>
      </c>
      <c r="G1740" s="109">
        <v>4</v>
      </c>
      <c r="H1740" s="109">
        <v>1</v>
      </c>
      <c r="I1740" s="105">
        <f t="shared" si="454"/>
        <v>5</v>
      </c>
      <c r="J1740" s="23">
        <f t="shared" ref="J1740:J1800" si="458">IF(E1740&gt;0,VLOOKUP(E1740,KSG,3,0),"")</f>
        <v>2.17</v>
      </c>
      <c r="K1740" s="23">
        <f t="shared" ref="K1740:K1800" si="459">IF(VLOOKUP(E1740,KSG,7,0)=1,IF(D1740="КС",VLOOKUP(B1740,LPU,3,0),VLOOKUP(B1740,LPU,4,0)),1)</f>
        <v>0.7</v>
      </c>
      <c r="L1740" s="93">
        <f t="shared" ref="L1740:L1800" si="460">IF(D1740="КС",K1740*J1740*$D$2,K1740*J1740*$D$3)</f>
        <v>13963.863199999998</v>
      </c>
      <c r="M1740" s="93">
        <f t="shared" ref="M1740:M1800" si="461">L1740*G1740</f>
        <v>55855.452799999992</v>
      </c>
      <c r="N1740" s="93">
        <f t="shared" ref="N1740:N1800" si="462">L1740*H1740</f>
        <v>13963.863199999998</v>
      </c>
      <c r="O1740" s="93">
        <f t="shared" ref="O1740:O1800" si="463">M1740+N1740</f>
        <v>69819.315999999992</v>
      </c>
      <c r="P1740" s="23" t="str">
        <f t="shared" ref="P1740:P1800" si="464">IF(E1740&gt;0,VLOOKUP(E1740,KSG,4,0),"")</f>
        <v>Офтальмология</v>
      </c>
      <c r="Q1740" s="23">
        <f t="shared" ref="Q1740:Q1800" si="465">IF(E1740&gt;0,VLOOKUP(E1740,KSG,5,0),"")</f>
        <v>0.98</v>
      </c>
      <c r="R1740" s="44" t="s">
        <v>268</v>
      </c>
      <c r="S1740" s="23">
        <f t="shared" ref="S1740:S1800" si="466">I1740*J1740</f>
        <v>10.85</v>
      </c>
    </row>
    <row r="1741" spans="2:19" x14ac:dyDescent="0.25">
      <c r="B1741" s="85">
        <v>150002</v>
      </c>
      <c r="C1741" s="23" t="str">
        <f t="shared" si="455"/>
        <v>ГБУЗ "РДКБ"</v>
      </c>
      <c r="D1741" s="23" t="str">
        <f t="shared" si="456"/>
        <v>ДС</v>
      </c>
      <c r="E1741" s="124">
        <v>20172067</v>
      </c>
      <c r="F1741" s="23" t="str">
        <f t="shared" si="457"/>
        <v>Системные поражения соединительной ткани, артропатии, спондилопатии, дети</v>
      </c>
      <c r="G1741" s="104">
        <v>30</v>
      </c>
      <c r="H1741" s="104">
        <v>19</v>
      </c>
      <c r="I1741" s="105">
        <f t="shared" si="454"/>
        <v>49</v>
      </c>
      <c r="J1741" s="23">
        <f t="shared" si="458"/>
        <v>2.31</v>
      </c>
      <c r="K1741" s="23">
        <f t="shared" si="459"/>
        <v>1</v>
      </c>
      <c r="L1741" s="93">
        <f t="shared" si="460"/>
        <v>21235.367999999999</v>
      </c>
      <c r="M1741" s="93">
        <f t="shared" si="461"/>
        <v>637061.03999999992</v>
      </c>
      <c r="N1741" s="93">
        <f t="shared" si="462"/>
        <v>403471.99199999997</v>
      </c>
      <c r="O1741" s="93">
        <f t="shared" si="463"/>
        <v>1040533.0319999999</v>
      </c>
      <c r="P1741" s="23" t="str">
        <f t="shared" si="464"/>
        <v>Педиатрия</v>
      </c>
      <c r="Q1741" s="23">
        <f t="shared" si="465"/>
        <v>0.93</v>
      </c>
      <c r="R1741" s="63" t="s">
        <v>289</v>
      </c>
      <c r="S1741" s="23">
        <f t="shared" si="466"/>
        <v>113.19</v>
      </c>
    </row>
    <row r="1742" spans="2:19" x14ac:dyDescent="0.25">
      <c r="B1742" s="85">
        <v>150010</v>
      </c>
      <c r="C1742" s="23" t="str">
        <f t="shared" si="455"/>
        <v>ГБУЗ "Ирафская ЦРБ"</v>
      </c>
      <c r="D1742" s="23" t="str">
        <f t="shared" si="456"/>
        <v>ДС</v>
      </c>
      <c r="E1742" s="124">
        <v>20172067</v>
      </c>
      <c r="F1742" s="23" t="str">
        <f t="shared" si="457"/>
        <v>Системные поражения соединительной ткани, артропатии, спондилопатии, дети</v>
      </c>
      <c r="G1742" s="104">
        <v>2</v>
      </c>
      <c r="H1742" s="104">
        <v>1</v>
      </c>
      <c r="I1742" s="105">
        <f t="shared" si="454"/>
        <v>3</v>
      </c>
      <c r="J1742" s="23">
        <f t="shared" si="458"/>
        <v>2.31</v>
      </c>
      <c r="K1742" s="23">
        <f t="shared" si="459"/>
        <v>0.82</v>
      </c>
      <c r="L1742" s="93">
        <f t="shared" si="460"/>
        <v>17413.001759999999</v>
      </c>
      <c r="M1742" s="93">
        <f t="shared" si="461"/>
        <v>34826.003519999998</v>
      </c>
      <c r="N1742" s="93">
        <f t="shared" si="462"/>
        <v>17413.001759999999</v>
      </c>
      <c r="O1742" s="93">
        <f t="shared" si="463"/>
        <v>52239.005279999998</v>
      </c>
      <c r="P1742" s="23" t="str">
        <f t="shared" si="464"/>
        <v>Педиатрия</v>
      </c>
      <c r="Q1742" s="23">
        <f t="shared" si="465"/>
        <v>0.93</v>
      </c>
      <c r="R1742" s="63" t="s">
        <v>277</v>
      </c>
      <c r="S1742" s="23">
        <f t="shared" si="466"/>
        <v>6.93</v>
      </c>
    </row>
    <row r="1743" spans="2:19" x14ac:dyDescent="0.25">
      <c r="B1743" s="85">
        <v>150019</v>
      </c>
      <c r="C1743" s="23" t="str">
        <f t="shared" si="455"/>
        <v>ГБУЗ "Дигорская ЦРБ"</v>
      </c>
      <c r="D1743" s="23" t="str">
        <f t="shared" si="456"/>
        <v>ДС</v>
      </c>
      <c r="E1743" s="123">
        <v>20172068</v>
      </c>
      <c r="F1743" s="23" t="str">
        <f t="shared" si="457"/>
        <v>Болезни органов пищеварения, дети</v>
      </c>
      <c r="G1743" s="104">
        <v>17</v>
      </c>
      <c r="H1743" s="104"/>
      <c r="I1743" s="105">
        <f t="shared" si="454"/>
        <v>17</v>
      </c>
      <c r="J1743" s="23">
        <f t="shared" si="458"/>
        <v>0.89</v>
      </c>
      <c r="K1743" s="23">
        <f t="shared" si="459"/>
        <v>0.87</v>
      </c>
      <c r="L1743" s="93">
        <f t="shared" si="460"/>
        <v>7117.9850399999996</v>
      </c>
      <c r="M1743" s="93">
        <f t="shared" si="461"/>
        <v>121005.74567999999</v>
      </c>
      <c r="N1743" s="93">
        <f t="shared" si="462"/>
        <v>0</v>
      </c>
      <c r="O1743" s="93">
        <f t="shared" si="463"/>
        <v>121005.74567999999</v>
      </c>
      <c r="P1743" s="23" t="str">
        <f t="shared" si="464"/>
        <v>Педиатрия</v>
      </c>
      <c r="Q1743" s="23">
        <f t="shared" si="465"/>
        <v>0.93</v>
      </c>
      <c r="R1743" s="63" t="s">
        <v>277</v>
      </c>
      <c r="S1743" s="23">
        <f t="shared" si="466"/>
        <v>15.13</v>
      </c>
    </row>
    <row r="1744" spans="2:19" x14ac:dyDescent="0.25">
      <c r="B1744" s="85">
        <v>150012</v>
      </c>
      <c r="C1744" s="23" t="str">
        <f t="shared" si="455"/>
        <v>ГБУЗ "Кировская ЦРБ"</v>
      </c>
      <c r="D1744" s="23" t="str">
        <f t="shared" si="456"/>
        <v>ДС</v>
      </c>
      <c r="E1744" s="123">
        <v>20172068</v>
      </c>
      <c r="F1744" s="23" t="str">
        <f t="shared" si="457"/>
        <v>Болезни органов пищеварения, дети</v>
      </c>
      <c r="G1744" s="107">
        <v>158</v>
      </c>
      <c r="H1744" s="107">
        <v>2</v>
      </c>
      <c r="I1744" s="105">
        <f t="shared" si="454"/>
        <v>160</v>
      </c>
      <c r="J1744" s="23">
        <f t="shared" si="458"/>
        <v>0.89</v>
      </c>
      <c r="K1744" s="23">
        <f t="shared" si="459"/>
        <v>0.87</v>
      </c>
      <c r="L1744" s="93">
        <f t="shared" si="460"/>
        <v>7117.9850399999996</v>
      </c>
      <c r="M1744" s="93">
        <f t="shared" si="461"/>
        <v>1124641.63632</v>
      </c>
      <c r="N1744" s="93">
        <f t="shared" si="462"/>
        <v>14235.970079999999</v>
      </c>
      <c r="O1744" s="93">
        <f t="shared" si="463"/>
        <v>1138877.6063999999</v>
      </c>
      <c r="P1744" s="23" t="str">
        <f t="shared" si="464"/>
        <v>Педиатрия</v>
      </c>
      <c r="Q1744" s="23">
        <f t="shared" si="465"/>
        <v>0.93</v>
      </c>
      <c r="R1744" s="63" t="s">
        <v>277</v>
      </c>
      <c r="S1744" s="23">
        <f t="shared" si="466"/>
        <v>142.4</v>
      </c>
    </row>
    <row r="1745" spans="2:19" x14ac:dyDescent="0.25">
      <c r="B1745" s="85">
        <v>150002</v>
      </c>
      <c r="C1745" s="23" t="str">
        <f t="shared" si="455"/>
        <v>ГБУЗ "РДКБ"</v>
      </c>
      <c r="D1745" s="23" t="str">
        <f t="shared" si="456"/>
        <v>ДС</v>
      </c>
      <c r="E1745" s="124">
        <v>20172068</v>
      </c>
      <c r="F1745" s="23" t="str">
        <f t="shared" si="457"/>
        <v>Болезни органов пищеварения, дети</v>
      </c>
      <c r="G1745" s="104">
        <v>50</v>
      </c>
      <c r="H1745" s="104">
        <v>30</v>
      </c>
      <c r="I1745" s="105">
        <f t="shared" si="454"/>
        <v>80</v>
      </c>
      <c r="J1745" s="23">
        <f t="shared" si="458"/>
        <v>0.89</v>
      </c>
      <c r="K1745" s="23">
        <f t="shared" si="459"/>
        <v>1</v>
      </c>
      <c r="L1745" s="93">
        <f t="shared" si="460"/>
        <v>8181.5919999999996</v>
      </c>
      <c r="M1745" s="93">
        <f t="shared" si="461"/>
        <v>409079.6</v>
      </c>
      <c r="N1745" s="93">
        <f t="shared" si="462"/>
        <v>245447.75999999998</v>
      </c>
      <c r="O1745" s="93">
        <f t="shared" si="463"/>
        <v>654527.36</v>
      </c>
      <c r="P1745" s="23" t="str">
        <f t="shared" si="464"/>
        <v>Педиатрия</v>
      </c>
      <c r="Q1745" s="23">
        <f t="shared" si="465"/>
        <v>0.93</v>
      </c>
      <c r="R1745" s="63" t="s">
        <v>107</v>
      </c>
      <c r="S1745" s="23">
        <f t="shared" si="466"/>
        <v>71.2</v>
      </c>
    </row>
    <row r="1746" spans="2:19" x14ac:dyDescent="0.25">
      <c r="B1746" s="85">
        <v>150002</v>
      </c>
      <c r="C1746" s="23" t="str">
        <f t="shared" si="455"/>
        <v>ГБУЗ "РДКБ"</v>
      </c>
      <c r="D1746" s="23" t="str">
        <f t="shared" si="456"/>
        <v>ДС</v>
      </c>
      <c r="E1746" s="124">
        <v>20172068</v>
      </c>
      <c r="F1746" s="23" t="str">
        <f t="shared" si="457"/>
        <v>Болезни органов пищеварения, дети</v>
      </c>
      <c r="G1746" s="104">
        <v>90</v>
      </c>
      <c r="H1746" s="104">
        <v>30</v>
      </c>
      <c r="I1746" s="105">
        <f t="shared" si="454"/>
        <v>120</v>
      </c>
      <c r="J1746" s="23">
        <f t="shared" si="458"/>
        <v>0.89</v>
      </c>
      <c r="K1746" s="23">
        <f t="shared" si="459"/>
        <v>1</v>
      </c>
      <c r="L1746" s="93">
        <f t="shared" si="460"/>
        <v>8181.5919999999996</v>
      </c>
      <c r="M1746" s="93">
        <f t="shared" si="461"/>
        <v>736343.27999999991</v>
      </c>
      <c r="N1746" s="93">
        <f t="shared" si="462"/>
        <v>245447.75999999998</v>
      </c>
      <c r="O1746" s="93">
        <f t="shared" si="463"/>
        <v>981791.03999999992</v>
      </c>
      <c r="P1746" s="23" t="str">
        <f t="shared" si="464"/>
        <v>Педиатрия</v>
      </c>
      <c r="Q1746" s="23">
        <f t="shared" si="465"/>
        <v>0.93</v>
      </c>
      <c r="R1746" s="63" t="s">
        <v>140</v>
      </c>
      <c r="S1746" s="23">
        <f t="shared" si="466"/>
        <v>106.8</v>
      </c>
    </row>
    <row r="1747" spans="2:19" x14ac:dyDescent="0.25">
      <c r="B1747" s="85">
        <v>150042</v>
      </c>
      <c r="C1747" s="23" t="str">
        <f t="shared" si="455"/>
        <v>ГБУЗ "Дет. поликлиника №1"</v>
      </c>
      <c r="D1747" s="23" t="str">
        <f t="shared" si="456"/>
        <v>ДС</v>
      </c>
      <c r="E1747" s="124">
        <v>20172068</v>
      </c>
      <c r="F1747" s="23" t="str">
        <f t="shared" si="457"/>
        <v>Болезни органов пищеварения, дети</v>
      </c>
      <c r="G1747" s="104">
        <v>45</v>
      </c>
      <c r="H1747" s="104">
        <v>25</v>
      </c>
      <c r="I1747" s="105">
        <f t="shared" si="454"/>
        <v>70</v>
      </c>
      <c r="J1747" s="23">
        <f t="shared" si="458"/>
        <v>0.89</v>
      </c>
      <c r="K1747" s="23">
        <f t="shared" si="459"/>
        <v>0.82</v>
      </c>
      <c r="L1747" s="93">
        <f t="shared" si="460"/>
        <v>6708.9054399999995</v>
      </c>
      <c r="M1747" s="93">
        <f t="shared" si="461"/>
        <v>301900.74479999999</v>
      </c>
      <c r="N1747" s="93">
        <f t="shared" si="462"/>
        <v>167722.636</v>
      </c>
      <c r="O1747" s="93">
        <f t="shared" si="463"/>
        <v>469623.38079999998</v>
      </c>
      <c r="P1747" s="23" t="str">
        <f t="shared" si="464"/>
        <v>Педиатрия</v>
      </c>
      <c r="Q1747" s="23">
        <f t="shared" si="465"/>
        <v>0.93</v>
      </c>
      <c r="R1747" s="44" t="s">
        <v>277</v>
      </c>
      <c r="S1747" s="23">
        <f t="shared" si="466"/>
        <v>62.300000000000004</v>
      </c>
    </row>
    <row r="1748" spans="2:19" x14ac:dyDescent="0.25">
      <c r="B1748" s="85">
        <v>150043</v>
      </c>
      <c r="C1748" s="23" t="str">
        <f t="shared" si="455"/>
        <v>ГБУЗ "Дет. поликлиника №2"</v>
      </c>
      <c r="D1748" s="23" t="str">
        <f t="shared" si="456"/>
        <v>ДС</v>
      </c>
      <c r="E1748" s="124">
        <v>20172068</v>
      </c>
      <c r="F1748" s="23" t="str">
        <f t="shared" si="457"/>
        <v>Болезни органов пищеварения, дети</v>
      </c>
      <c r="G1748" s="104">
        <v>166</v>
      </c>
      <c r="H1748" s="104">
        <v>55</v>
      </c>
      <c r="I1748" s="105">
        <f t="shared" si="454"/>
        <v>221</v>
      </c>
      <c r="J1748" s="23">
        <f t="shared" si="458"/>
        <v>0.89</v>
      </c>
      <c r="K1748" s="23">
        <f t="shared" si="459"/>
        <v>0.82</v>
      </c>
      <c r="L1748" s="93">
        <f t="shared" si="460"/>
        <v>6708.9054399999995</v>
      </c>
      <c r="M1748" s="93">
        <f t="shared" si="461"/>
        <v>1113678.3030399999</v>
      </c>
      <c r="N1748" s="93">
        <f t="shared" si="462"/>
        <v>368989.79919999995</v>
      </c>
      <c r="O1748" s="93">
        <f t="shared" si="463"/>
        <v>1482668.1022399999</v>
      </c>
      <c r="P1748" s="23" t="str">
        <f t="shared" si="464"/>
        <v>Педиатрия</v>
      </c>
      <c r="Q1748" s="23">
        <f t="shared" si="465"/>
        <v>0.93</v>
      </c>
      <c r="R1748" s="44" t="s">
        <v>277</v>
      </c>
      <c r="S1748" s="23">
        <f t="shared" si="466"/>
        <v>196.69</v>
      </c>
    </row>
    <row r="1749" spans="2:19" x14ac:dyDescent="0.25">
      <c r="B1749" s="14">
        <v>150014</v>
      </c>
      <c r="C1749" s="23" t="str">
        <f t="shared" si="455"/>
        <v>ГБУЗ "Правобережная ЦРКБ"</v>
      </c>
      <c r="D1749" s="23" t="str">
        <f t="shared" si="456"/>
        <v>ДС</v>
      </c>
      <c r="E1749" s="124">
        <v>20172068</v>
      </c>
      <c r="F1749" s="23" t="str">
        <f t="shared" si="457"/>
        <v>Болезни органов пищеварения, дети</v>
      </c>
      <c r="G1749" s="104">
        <v>19</v>
      </c>
      <c r="H1749" s="104">
        <v>1</v>
      </c>
      <c r="I1749" s="105">
        <f t="shared" si="454"/>
        <v>20</v>
      </c>
      <c r="J1749" s="23">
        <f t="shared" si="458"/>
        <v>0.89</v>
      </c>
      <c r="K1749" s="23">
        <f t="shared" si="459"/>
        <v>0.9</v>
      </c>
      <c r="L1749" s="93">
        <f t="shared" si="460"/>
        <v>7363.4327999999996</v>
      </c>
      <c r="M1749" s="93">
        <f t="shared" si="461"/>
        <v>139905.22319999998</v>
      </c>
      <c r="N1749" s="93">
        <f t="shared" si="462"/>
        <v>7363.4327999999996</v>
      </c>
      <c r="O1749" s="93">
        <f t="shared" si="463"/>
        <v>147268.65599999999</v>
      </c>
      <c r="P1749" s="23" t="str">
        <f t="shared" si="464"/>
        <v>Педиатрия</v>
      </c>
      <c r="Q1749" s="23">
        <f t="shared" si="465"/>
        <v>0.93</v>
      </c>
      <c r="R1749" s="63" t="s">
        <v>277</v>
      </c>
      <c r="S1749" s="23">
        <f t="shared" si="466"/>
        <v>17.8</v>
      </c>
    </row>
    <row r="1750" spans="2:19" x14ac:dyDescent="0.25">
      <c r="B1750" s="85">
        <v>150010</v>
      </c>
      <c r="C1750" s="23" t="str">
        <f t="shared" si="455"/>
        <v>ГБУЗ "Ирафская ЦРБ"</v>
      </c>
      <c r="D1750" s="23" t="str">
        <f t="shared" si="456"/>
        <v>ДС</v>
      </c>
      <c r="E1750" s="124">
        <v>20172068</v>
      </c>
      <c r="F1750" s="23" t="str">
        <f t="shared" si="457"/>
        <v>Болезни органов пищеварения, дети</v>
      </c>
      <c r="G1750" s="104">
        <v>63</v>
      </c>
      <c r="H1750" s="104">
        <v>3</v>
      </c>
      <c r="I1750" s="105">
        <f t="shared" si="454"/>
        <v>66</v>
      </c>
      <c r="J1750" s="23">
        <f t="shared" si="458"/>
        <v>0.89</v>
      </c>
      <c r="K1750" s="23">
        <f t="shared" si="459"/>
        <v>0.82</v>
      </c>
      <c r="L1750" s="93">
        <f t="shared" si="460"/>
        <v>6708.9054399999995</v>
      </c>
      <c r="M1750" s="93">
        <f t="shared" si="461"/>
        <v>422661.04271999997</v>
      </c>
      <c r="N1750" s="93">
        <f t="shared" si="462"/>
        <v>20126.71632</v>
      </c>
      <c r="O1750" s="93">
        <f t="shared" si="463"/>
        <v>442787.75903999998</v>
      </c>
      <c r="P1750" s="23" t="str">
        <f t="shared" si="464"/>
        <v>Педиатрия</v>
      </c>
      <c r="Q1750" s="23">
        <f t="shared" si="465"/>
        <v>0.93</v>
      </c>
      <c r="R1750" s="63" t="s">
        <v>277</v>
      </c>
      <c r="S1750" s="23">
        <f t="shared" si="466"/>
        <v>58.74</v>
      </c>
    </row>
    <row r="1751" spans="2:19" x14ac:dyDescent="0.25">
      <c r="B1751" s="14">
        <v>150044</v>
      </c>
      <c r="C1751" s="23" t="str">
        <f t="shared" si="455"/>
        <v>ГБУЗ "Дет. поликлиника №3"</v>
      </c>
      <c r="D1751" s="23" t="str">
        <f t="shared" si="456"/>
        <v>ДС</v>
      </c>
      <c r="E1751" s="124">
        <v>20172068</v>
      </c>
      <c r="F1751" s="23" t="str">
        <f t="shared" si="457"/>
        <v>Болезни органов пищеварения, дети</v>
      </c>
      <c r="G1751" s="104">
        <v>34</v>
      </c>
      <c r="H1751" s="104">
        <v>15</v>
      </c>
      <c r="I1751" s="105">
        <f t="shared" si="454"/>
        <v>49</v>
      </c>
      <c r="J1751" s="23">
        <f t="shared" si="458"/>
        <v>0.89</v>
      </c>
      <c r="K1751" s="23">
        <f t="shared" si="459"/>
        <v>0.82</v>
      </c>
      <c r="L1751" s="93">
        <f t="shared" si="460"/>
        <v>6708.9054399999995</v>
      </c>
      <c r="M1751" s="93">
        <f t="shared" si="461"/>
        <v>228102.78495999999</v>
      </c>
      <c r="N1751" s="93">
        <f t="shared" si="462"/>
        <v>100633.58159999999</v>
      </c>
      <c r="O1751" s="93">
        <f t="shared" si="463"/>
        <v>328736.36655999999</v>
      </c>
      <c r="P1751" s="23" t="str">
        <f t="shared" si="464"/>
        <v>Педиатрия</v>
      </c>
      <c r="Q1751" s="23">
        <f t="shared" si="465"/>
        <v>0.93</v>
      </c>
      <c r="R1751" s="44" t="s">
        <v>277</v>
      </c>
      <c r="S1751" s="23">
        <f t="shared" si="466"/>
        <v>43.61</v>
      </c>
    </row>
    <row r="1752" spans="2:19" x14ac:dyDescent="0.25">
      <c r="B1752" s="14">
        <v>150045</v>
      </c>
      <c r="C1752" s="23" t="str">
        <f t="shared" si="455"/>
        <v>ГБУЗ "Дет. поликлиника №4"</v>
      </c>
      <c r="D1752" s="23" t="str">
        <f t="shared" si="456"/>
        <v>ДС</v>
      </c>
      <c r="E1752" s="124">
        <v>20172068</v>
      </c>
      <c r="F1752" s="23" t="str">
        <f t="shared" si="457"/>
        <v>Болезни органов пищеварения, дети</v>
      </c>
      <c r="G1752" s="104">
        <v>66</v>
      </c>
      <c r="H1752" s="104">
        <v>14</v>
      </c>
      <c r="I1752" s="105">
        <f t="shared" si="454"/>
        <v>80</v>
      </c>
      <c r="J1752" s="23">
        <f t="shared" si="458"/>
        <v>0.89</v>
      </c>
      <c r="K1752" s="23">
        <f t="shared" si="459"/>
        <v>0.82</v>
      </c>
      <c r="L1752" s="93">
        <f t="shared" si="460"/>
        <v>6708.9054399999995</v>
      </c>
      <c r="M1752" s="93">
        <f t="shared" si="461"/>
        <v>442787.75903999998</v>
      </c>
      <c r="N1752" s="93">
        <f t="shared" si="462"/>
        <v>93924.676159999988</v>
      </c>
      <c r="O1752" s="93">
        <f t="shared" si="463"/>
        <v>536712.43519999995</v>
      </c>
      <c r="P1752" s="23" t="str">
        <f t="shared" si="464"/>
        <v>Педиатрия</v>
      </c>
      <c r="Q1752" s="23">
        <f t="shared" si="465"/>
        <v>0.93</v>
      </c>
      <c r="R1752" s="44" t="s">
        <v>277</v>
      </c>
      <c r="S1752" s="23">
        <f t="shared" si="466"/>
        <v>71.2</v>
      </c>
    </row>
    <row r="1753" spans="2:19" x14ac:dyDescent="0.25">
      <c r="B1753" s="85">
        <v>150112</v>
      </c>
      <c r="C1753" s="23" t="str">
        <f t="shared" si="455"/>
        <v>ГБУЗ "Моздокская ЦРБ"</v>
      </c>
      <c r="D1753" s="23" t="str">
        <f t="shared" si="456"/>
        <v>ДС</v>
      </c>
      <c r="E1753" s="124">
        <v>20172068</v>
      </c>
      <c r="F1753" s="23" t="str">
        <f t="shared" si="457"/>
        <v>Болезни органов пищеварения, дети</v>
      </c>
      <c r="G1753" s="104">
        <v>20</v>
      </c>
      <c r="H1753" s="104"/>
      <c r="I1753" s="105">
        <f t="shared" si="454"/>
        <v>20</v>
      </c>
      <c r="J1753" s="23">
        <f t="shared" si="458"/>
        <v>0.89</v>
      </c>
      <c r="K1753" s="23">
        <f t="shared" si="459"/>
        <v>0.89</v>
      </c>
      <c r="L1753" s="93">
        <f t="shared" si="460"/>
        <v>7281.6168799999996</v>
      </c>
      <c r="M1753" s="93">
        <f t="shared" si="461"/>
        <v>145632.3376</v>
      </c>
      <c r="N1753" s="93">
        <f t="shared" si="462"/>
        <v>0</v>
      </c>
      <c r="O1753" s="93">
        <f t="shared" si="463"/>
        <v>145632.3376</v>
      </c>
      <c r="P1753" s="23" t="str">
        <f t="shared" si="464"/>
        <v>Педиатрия</v>
      </c>
      <c r="Q1753" s="23">
        <f t="shared" si="465"/>
        <v>0.93</v>
      </c>
      <c r="R1753" s="136" t="s">
        <v>277</v>
      </c>
      <c r="S1753" s="23">
        <f t="shared" si="466"/>
        <v>17.8</v>
      </c>
    </row>
    <row r="1754" spans="2:19" x14ac:dyDescent="0.25">
      <c r="B1754" s="85">
        <v>150019</v>
      </c>
      <c r="C1754" s="23" t="str">
        <f t="shared" si="455"/>
        <v>ГБУЗ "Дигорская ЦРБ"</v>
      </c>
      <c r="D1754" s="23" t="str">
        <f t="shared" si="456"/>
        <v>ДС</v>
      </c>
      <c r="E1754" s="123">
        <v>20172069</v>
      </c>
      <c r="F1754" s="23" t="str">
        <f t="shared" si="457"/>
        <v>Болезни органов дыхания</v>
      </c>
      <c r="G1754" s="104">
        <v>160</v>
      </c>
      <c r="H1754" s="104">
        <v>5</v>
      </c>
      <c r="I1754" s="105">
        <f t="shared" si="454"/>
        <v>165</v>
      </c>
      <c r="J1754" s="23">
        <f t="shared" si="458"/>
        <v>0.9</v>
      </c>
      <c r="K1754" s="23">
        <f t="shared" si="459"/>
        <v>0.87</v>
      </c>
      <c r="L1754" s="93">
        <f t="shared" si="460"/>
        <v>7197.9623999999994</v>
      </c>
      <c r="M1754" s="93">
        <f t="shared" si="461"/>
        <v>1151673.9839999999</v>
      </c>
      <c r="N1754" s="93">
        <f t="shared" si="462"/>
        <v>35989.811999999998</v>
      </c>
      <c r="O1754" s="93">
        <f t="shared" si="463"/>
        <v>1187663.7959999999</v>
      </c>
      <c r="P1754" s="23" t="str">
        <f t="shared" si="464"/>
        <v>Пульмонология</v>
      </c>
      <c r="Q1754" s="23">
        <f t="shared" si="465"/>
        <v>0.9</v>
      </c>
      <c r="R1754" s="63" t="s">
        <v>309</v>
      </c>
      <c r="S1754" s="23">
        <f t="shared" si="466"/>
        <v>148.5</v>
      </c>
    </row>
    <row r="1755" spans="2:19" x14ac:dyDescent="0.25">
      <c r="B1755" s="85">
        <v>150012</v>
      </c>
      <c r="C1755" s="23" t="str">
        <f t="shared" si="455"/>
        <v>ГБУЗ "Кировская ЦРБ"</v>
      </c>
      <c r="D1755" s="23" t="str">
        <f t="shared" si="456"/>
        <v>ДС</v>
      </c>
      <c r="E1755" s="123">
        <v>20172069</v>
      </c>
      <c r="F1755" s="23" t="str">
        <f t="shared" si="457"/>
        <v>Болезни органов дыхания</v>
      </c>
      <c r="G1755" s="107">
        <v>95</v>
      </c>
      <c r="H1755" s="107">
        <v>2</v>
      </c>
      <c r="I1755" s="105">
        <f t="shared" si="454"/>
        <v>97</v>
      </c>
      <c r="J1755" s="23">
        <f t="shared" si="458"/>
        <v>0.9</v>
      </c>
      <c r="K1755" s="23">
        <f t="shared" si="459"/>
        <v>0.87</v>
      </c>
      <c r="L1755" s="93">
        <f t="shared" si="460"/>
        <v>7197.9623999999994</v>
      </c>
      <c r="M1755" s="93">
        <f t="shared" si="461"/>
        <v>683806.42799999996</v>
      </c>
      <c r="N1755" s="93">
        <f t="shared" si="462"/>
        <v>14395.924799999999</v>
      </c>
      <c r="O1755" s="93">
        <f t="shared" si="463"/>
        <v>698202.35279999999</v>
      </c>
      <c r="P1755" s="23" t="str">
        <f t="shared" si="464"/>
        <v>Пульмонология</v>
      </c>
      <c r="Q1755" s="23">
        <f t="shared" si="465"/>
        <v>0.9</v>
      </c>
      <c r="R1755" s="63" t="s">
        <v>309</v>
      </c>
      <c r="S1755" s="23">
        <f t="shared" si="466"/>
        <v>87.3</v>
      </c>
    </row>
    <row r="1756" spans="2:19" x14ac:dyDescent="0.25">
      <c r="B1756" s="85">
        <v>150002</v>
      </c>
      <c r="C1756" s="23" t="str">
        <f t="shared" si="455"/>
        <v>ГБУЗ "РДКБ"</v>
      </c>
      <c r="D1756" s="23" t="str">
        <f t="shared" si="456"/>
        <v>ДС</v>
      </c>
      <c r="E1756" s="124">
        <v>20172069</v>
      </c>
      <c r="F1756" s="23" t="str">
        <f t="shared" si="457"/>
        <v>Болезни органов дыхания</v>
      </c>
      <c r="G1756" s="104">
        <v>50</v>
      </c>
      <c r="H1756" s="104">
        <v>32</v>
      </c>
      <c r="I1756" s="105">
        <f t="shared" si="454"/>
        <v>82</v>
      </c>
      <c r="J1756" s="23">
        <f t="shared" si="458"/>
        <v>0.9</v>
      </c>
      <c r="K1756" s="23">
        <f t="shared" si="459"/>
        <v>1</v>
      </c>
      <c r="L1756" s="93">
        <f t="shared" si="460"/>
        <v>8273.52</v>
      </c>
      <c r="M1756" s="93">
        <f t="shared" si="461"/>
        <v>413676</v>
      </c>
      <c r="N1756" s="93">
        <f t="shared" si="462"/>
        <v>264752.64000000001</v>
      </c>
      <c r="O1756" s="93">
        <f t="shared" si="463"/>
        <v>678428.64</v>
      </c>
      <c r="P1756" s="23" t="str">
        <f t="shared" si="464"/>
        <v>Пульмонология</v>
      </c>
      <c r="Q1756" s="23">
        <f t="shared" si="465"/>
        <v>0.9</v>
      </c>
      <c r="R1756" s="63" t="s">
        <v>104</v>
      </c>
      <c r="S1756" s="23">
        <f t="shared" si="466"/>
        <v>73.8</v>
      </c>
    </row>
    <row r="1757" spans="2:19" x14ac:dyDescent="0.25">
      <c r="B1757" s="85">
        <v>150002</v>
      </c>
      <c r="C1757" s="23" t="str">
        <f t="shared" si="455"/>
        <v>ГБУЗ "РДКБ"</v>
      </c>
      <c r="D1757" s="23" t="str">
        <f t="shared" si="456"/>
        <v>ДС</v>
      </c>
      <c r="E1757" s="124">
        <v>20172069</v>
      </c>
      <c r="F1757" s="23" t="str">
        <f t="shared" si="457"/>
        <v>Болезни органов дыхания</v>
      </c>
      <c r="G1757" s="104">
        <v>170</v>
      </c>
      <c r="H1757" s="104">
        <v>60</v>
      </c>
      <c r="I1757" s="105">
        <f t="shared" si="454"/>
        <v>230</v>
      </c>
      <c r="J1757" s="23">
        <f t="shared" si="458"/>
        <v>0.9</v>
      </c>
      <c r="K1757" s="23">
        <f t="shared" si="459"/>
        <v>1</v>
      </c>
      <c r="L1757" s="93">
        <f t="shared" si="460"/>
        <v>8273.52</v>
      </c>
      <c r="M1757" s="93">
        <f t="shared" si="461"/>
        <v>1406498.4000000001</v>
      </c>
      <c r="N1757" s="93">
        <f t="shared" si="462"/>
        <v>496411.2</v>
      </c>
      <c r="O1757" s="93">
        <f t="shared" si="463"/>
        <v>1902909.6</v>
      </c>
      <c r="P1757" s="23" t="str">
        <f t="shared" si="464"/>
        <v>Пульмонология</v>
      </c>
      <c r="Q1757" s="23">
        <f t="shared" si="465"/>
        <v>0.9</v>
      </c>
      <c r="R1757" s="63" t="s">
        <v>282</v>
      </c>
      <c r="S1757" s="23">
        <f t="shared" si="466"/>
        <v>207</v>
      </c>
    </row>
    <row r="1758" spans="2:19" x14ac:dyDescent="0.25">
      <c r="B1758" s="85">
        <v>150009</v>
      </c>
      <c r="C1758" s="23" t="str">
        <f t="shared" si="455"/>
        <v>ГБУЗ "Ардонская ЦРБ"</v>
      </c>
      <c r="D1758" s="23" t="str">
        <f t="shared" si="456"/>
        <v>ДС</v>
      </c>
      <c r="E1758" s="124">
        <v>20172069</v>
      </c>
      <c r="F1758" s="23" t="str">
        <f t="shared" si="457"/>
        <v>Болезни органов дыхания</v>
      </c>
      <c r="G1758" s="104">
        <v>120</v>
      </c>
      <c r="H1758" s="104">
        <v>10</v>
      </c>
      <c r="I1758" s="105">
        <f t="shared" si="454"/>
        <v>130</v>
      </c>
      <c r="J1758" s="23">
        <f t="shared" si="458"/>
        <v>0.9</v>
      </c>
      <c r="K1758" s="23">
        <f t="shared" si="459"/>
        <v>0.9</v>
      </c>
      <c r="L1758" s="93">
        <f t="shared" si="460"/>
        <v>7446.1679999999997</v>
      </c>
      <c r="M1758" s="93">
        <f t="shared" si="461"/>
        <v>893540.15999999992</v>
      </c>
      <c r="N1758" s="93">
        <f t="shared" si="462"/>
        <v>74461.679999999993</v>
      </c>
      <c r="O1758" s="93">
        <f t="shared" si="463"/>
        <v>968001.83999999985</v>
      </c>
      <c r="P1758" s="23" t="str">
        <f t="shared" si="464"/>
        <v>Пульмонология</v>
      </c>
      <c r="Q1758" s="23">
        <f t="shared" si="465"/>
        <v>0.9</v>
      </c>
      <c r="R1758" s="63" t="s">
        <v>277</v>
      </c>
      <c r="S1758" s="23">
        <f t="shared" si="466"/>
        <v>117</v>
      </c>
    </row>
    <row r="1759" spans="2:19" x14ac:dyDescent="0.25">
      <c r="B1759" s="85">
        <v>150009</v>
      </c>
      <c r="C1759" s="23" t="str">
        <f t="shared" si="455"/>
        <v>ГБУЗ "Ардонская ЦРБ"</v>
      </c>
      <c r="D1759" s="23" t="str">
        <f t="shared" si="456"/>
        <v>ДС</v>
      </c>
      <c r="E1759" s="124">
        <v>20172069</v>
      </c>
      <c r="F1759" s="23" t="str">
        <f t="shared" si="457"/>
        <v>Болезни органов дыхания</v>
      </c>
      <c r="G1759" s="104">
        <v>230</v>
      </c>
      <c r="H1759" s="104">
        <v>18</v>
      </c>
      <c r="I1759" s="105">
        <f t="shared" si="454"/>
        <v>248</v>
      </c>
      <c r="J1759" s="23">
        <f t="shared" si="458"/>
        <v>0.9</v>
      </c>
      <c r="K1759" s="23">
        <f t="shared" si="459"/>
        <v>0.9</v>
      </c>
      <c r="L1759" s="93">
        <f t="shared" si="460"/>
        <v>7446.1679999999997</v>
      </c>
      <c r="M1759" s="93">
        <f t="shared" si="461"/>
        <v>1712618.64</v>
      </c>
      <c r="N1759" s="93">
        <f t="shared" si="462"/>
        <v>134031.024</v>
      </c>
      <c r="O1759" s="93">
        <f t="shared" si="463"/>
        <v>1846649.6639999999</v>
      </c>
      <c r="P1759" s="23" t="str">
        <f t="shared" si="464"/>
        <v>Пульмонология</v>
      </c>
      <c r="Q1759" s="23">
        <f t="shared" si="465"/>
        <v>0.9</v>
      </c>
      <c r="R1759" s="63" t="s">
        <v>309</v>
      </c>
      <c r="S1759" s="23">
        <f t="shared" si="466"/>
        <v>223.20000000000002</v>
      </c>
    </row>
    <row r="1760" spans="2:19" x14ac:dyDescent="0.25">
      <c r="B1760" s="85">
        <v>150036</v>
      </c>
      <c r="C1760" s="23" t="str">
        <f t="shared" si="455"/>
        <v>ГБУЗ  "Поликлиника № 4"</v>
      </c>
      <c r="D1760" s="23" t="str">
        <f t="shared" si="456"/>
        <v>ДС</v>
      </c>
      <c r="E1760" s="124">
        <v>20172069</v>
      </c>
      <c r="F1760" s="23" t="str">
        <f t="shared" si="457"/>
        <v>Болезни органов дыхания</v>
      </c>
      <c r="G1760" s="108">
        <v>18</v>
      </c>
      <c r="H1760" s="108">
        <v>7</v>
      </c>
      <c r="I1760" s="105">
        <f t="shared" si="454"/>
        <v>25</v>
      </c>
      <c r="J1760" s="23">
        <f t="shared" si="458"/>
        <v>0.9</v>
      </c>
      <c r="K1760" s="23">
        <f t="shared" si="459"/>
        <v>0.82</v>
      </c>
      <c r="L1760" s="93">
        <f t="shared" si="460"/>
        <v>6784.286399999999</v>
      </c>
      <c r="M1760" s="93">
        <f t="shared" si="461"/>
        <v>122117.15519999998</v>
      </c>
      <c r="N1760" s="93">
        <f t="shared" si="462"/>
        <v>47490.004799999995</v>
      </c>
      <c r="O1760" s="93">
        <f t="shared" si="463"/>
        <v>169607.15999999997</v>
      </c>
      <c r="P1760" s="23" t="str">
        <f t="shared" si="464"/>
        <v>Пульмонология</v>
      </c>
      <c r="Q1760" s="23">
        <f t="shared" si="465"/>
        <v>0.9</v>
      </c>
      <c r="R1760" s="63" t="s">
        <v>309</v>
      </c>
      <c r="S1760" s="23">
        <f t="shared" si="466"/>
        <v>22.5</v>
      </c>
    </row>
    <row r="1761" spans="2:19" x14ac:dyDescent="0.25">
      <c r="B1761" s="85">
        <v>150043</v>
      </c>
      <c r="C1761" s="23" t="str">
        <f t="shared" si="455"/>
        <v>ГБУЗ "Дет. поликлиника №2"</v>
      </c>
      <c r="D1761" s="23" t="str">
        <f t="shared" si="456"/>
        <v>ДС</v>
      </c>
      <c r="E1761" s="124">
        <v>20172069</v>
      </c>
      <c r="F1761" s="23" t="str">
        <f t="shared" si="457"/>
        <v>Болезни органов дыхания</v>
      </c>
      <c r="G1761" s="104">
        <v>150</v>
      </c>
      <c r="H1761" s="104">
        <v>15</v>
      </c>
      <c r="I1761" s="105">
        <f t="shared" si="454"/>
        <v>165</v>
      </c>
      <c r="J1761" s="23">
        <f t="shared" si="458"/>
        <v>0.9</v>
      </c>
      <c r="K1761" s="23">
        <f t="shared" si="459"/>
        <v>0.82</v>
      </c>
      <c r="L1761" s="93">
        <f t="shared" si="460"/>
        <v>6784.286399999999</v>
      </c>
      <c r="M1761" s="93">
        <f t="shared" si="461"/>
        <v>1017642.9599999998</v>
      </c>
      <c r="N1761" s="93">
        <f t="shared" si="462"/>
        <v>101764.29599999999</v>
      </c>
      <c r="O1761" s="93">
        <f t="shared" si="463"/>
        <v>1119407.2559999998</v>
      </c>
      <c r="P1761" s="23" t="str">
        <f t="shared" si="464"/>
        <v>Пульмонология</v>
      </c>
      <c r="Q1761" s="23">
        <f t="shared" si="465"/>
        <v>0.9</v>
      </c>
      <c r="R1761" s="44" t="s">
        <v>277</v>
      </c>
      <c r="S1761" s="23">
        <f t="shared" si="466"/>
        <v>148.5</v>
      </c>
    </row>
    <row r="1762" spans="2:19" x14ac:dyDescent="0.25">
      <c r="B1762" s="14">
        <v>150007</v>
      </c>
      <c r="C1762" s="23" t="str">
        <f t="shared" si="455"/>
        <v>ГБУЗ "Алагирская ЦРБ"</v>
      </c>
      <c r="D1762" s="23" t="str">
        <f t="shared" si="456"/>
        <v>ДС</v>
      </c>
      <c r="E1762" s="124">
        <v>20172069</v>
      </c>
      <c r="F1762" s="23" t="str">
        <f t="shared" si="457"/>
        <v>Болезни органов дыхания</v>
      </c>
      <c r="G1762" s="104">
        <v>60</v>
      </c>
      <c r="H1762" s="104">
        <v>10</v>
      </c>
      <c r="I1762" s="105">
        <f t="shared" si="454"/>
        <v>70</v>
      </c>
      <c r="J1762" s="23">
        <f t="shared" si="458"/>
        <v>0.9</v>
      </c>
      <c r="K1762" s="23">
        <f t="shared" si="459"/>
        <v>0.87</v>
      </c>
      <c r="L1762" s="93">
        <f t="shared" si="460"/>
        <v>7197.9623999999994</v>
      </c>
      <c r="M1762" s="93">
        <f t="shared" si="461"/>
        <v>431877.74399999995</v>
      </c>
      <c r="N1762" s="93">
        <f t="shared" si="462"/>
        <v>71979.623999999996</v>
      </c>
      <c r="O1762" s="93">
        <f t="shared" si="463"/>
        <v>503857.36799999996</v>
      </c>
      <c r="P1762" s="23" t="str">
        <f t="shared" si="464"/>
        <v>Пульмонология</v>
      </c>
      <c r="Q1762" s="23">
        <f t="shared" si="465"/>
        <v>0.9</v>
      </c>
      <c r="R1762" s="63" t="s">
        <v>309</v>
      </c>
      <c r="S1762" s="23">
        <f t="shared" si="466"/>
        <v>63</v>
      </c>
    </row>
    <row r="1763" spans="2:19" x14ac:dyDescent="0.25">
      <c r="B1763" s="14">
        <v>150014</v>
      </c>
      <c r="C1763" s="23" t="str">
        <f t="shared" si="455"/>
        <v>ГБУЗ "Правобережная ЦРКБ"</v>
      </c>
      <c r="D1763" s="23" t="str">
        <f t="shared" si="456"/>
        <v>ДС</v>
      </c>
      <c r="E1763" s="124">
        <v>20172069</v>
      </c>
      <c r="F1763" s="23" t="str">
        <f t="shared" si="457"/>
        <v>Болезни органов дыхания</v>
      </c>
      <c r="G1763" s="104">
        <v>169</v>
      </c>
      <c r="H1763" s="104">
        <v>8</v>
      </c>
      <c r="I1763" s="105">
        <f t="shared" si="454"/>
        <v>177</v>
      </c>
      <c r="J1763" s="23">
        <f t="shared" si="458"/>
        <v>0.9</v>
      </c>
      <c r="K1763" s="23">
        <f t="shared" si="459"/>
        <v>0.9</v>
      </c>
      <c r="L1763" s="93">
        <f t="shared" si="460"/>
        <v>7446.1679999999997</v>
      </c>
      <c r="M1763" s="93">
        <f t="shared" si="461"/>
        <v>1258402.392</v>
      </c>
      <c r="N1763" s="93">
        <f t="shared" si="462"/>
        <v>59569.343999999997</v>
      </c>
      <c r="O1763" s="93">
        <f t="shared" si="463"/>
        <v>1317971.736</v>
      </c>
      <c r="P1763" s="23" t="str">
        <f t="shared" si="464"/>
        <v>Пульмонология</v>
      </c>
      <c r="Q1763" s="23">
        <f t="shared" si="465"/>
        <v>0.9</v>
      </c>
      <c r="R1763" s="63" t="s">
        <v>277</v>
      </c>
      <c r="S1763" s="23">
        <f t="shared" si="466"/>
        <v>159.30000000000001</v>
      </c>
    </row>
    <row r="1764" spans="2:19" x14ac:dyDescent="0.25">
      <c r="B1764" s="14">
        <v>150014</v>
      </c>
      <c r="C1764" s="23" t="str">
        <f t="shared" si="455"/>
        <v>ГБУЗ "Правобережная ЦРКБ"</v>
      </c>
      <c r="D1764" s="23" t="str">
        <f t="shared" si="456"/>
        <v>ДС</v>
      </c>
      <c r="E1764" s="124">
        <v>20172069</v>
      </c>
      <c r="F1764" s="23" t="str">
        <f t="shared" si="457"/>
        <v>Болезни органов дыхания</v>
      </c>
      <c r="G1764" s="104">
        <v>103</v>
      </c>
      <c r="H1764" s="104">
        <v>5</v>
      </c>
      <c r="I1764" s="105">
        <f t="shared" si="454"/>
        <v>108</v>
      </c>
      <c r="J1764" s="23">
        <f t="shared" si="458"/>
        <v>0.9</v>
      </c>
      <c r="K1764" s="23">
        <f t="shared" si="459"/>
        <v>0.9</v>
      </c>
      <c r="L1764" s="93">
        <f t="shared" si="460"/>
        <v>7446.1679999999997</v>
      </c>
      <c r="M1764" s="93">
        <f t="shared" si="461"/>
        <v>766955.304</v>
      </c>
      <c r="N1764" s="93">
        <f t="shared" si="462"/>
        <v>37230.839999999997</v>
      </c>
      <c r="O1764" s="93">
        <f t="shared" si="463"/>
        <v>804186.14399999997</v>
      </c>
      <c r="P1764" s="23" t="str">
        <f t="shared" si="464"/>
        <v>Пульмонология</v>
      </c>
      <c r="Q1764" s="23">
        <f t="shared" si="465"/>
        <v>0.9</v>
      </c>
      <c r="R1764" s="63" t="s">
        <v>309</v>
      </c>
      <c r="S1764" s="23">
        <f t="shared" si="466"/>
        <v>97.2</v>
      </c>
    </row>
    <row r="1765" spans="2:19" x14ac:dyDescent="0.25">
      <c r="B1765" s="85">
        <v>150010</v>
      </c>
      <c r="C1765" s="23" t="str">
        <f t="shared" si="455"/>
        <v>ГБУЗ "Ирафская ЦРБ"</v>
      </c>
      <c r="D1765" s="23" t="str">
        <f t="shared" si="456"/>
        <v>ДС</v>
      </c>
      <c r="E1765" s="124">
        <v>20172069</v>
      </c>
      <c r="F1765" s="23" t="str">
        <f t="shared" si="457"/>
        <v>Болезни органов дыхания</v>
      </c>
      <c r="G1765" s="104">
        <v>85</v>
      </c>
      <c r="H1765" s="104">
        <v>1</v>
      </c>
      <c r="I1765" s="105">
        <f t="shared" si="454"/>
        <v>86</v>
      </c>
      <c r="J1765" s="23">
        <f t="shared" si="458"/>
        <v>0.9</v>
      </c>
      <c r="K1765" s="23">
        <f t="shared" si="459"/>
        <v>0.82</v>
      </c>
      <c r="L1765" s="93">
        <f t="shared" si="460"/>
        <v>6784.286399999999</v>
      </c>
      <c r="M1765" s="93">
        <f t="shared" si="461"/>
        <v>576664.34399999992</v>
      </c>
      <c r="N1765" s="93">
        <f t="shared" si="462"/>
        <v>6784.286399999999</v>
      </c>
      <c r="O1765" s="93">
        <f t="shared" si="463"/>
        <v>583448.63039999991</v>
      </c>
      <c r="P1765" s="23" t="str">
        <f t="shared" si="464"/>
        <v>Пульмонология</v>
      </c>
      <c r="Q1765" s="23">
        <f t="shared" si="465"/>
        <v>0.9</v>
      </c>
      <c r="R1765" s="63" t="s">
        <v>309</v>
      </c>
      <c r="S1765" s="23">
        <f t="shared" si="466"/>
        <v>77.400000000000006</v>
      </c>
    </row>
    <row r="1766" spans="2:19" x14ac:dyDescent="0.25">
      <c r="B1766" s="14">
        <v>150044</v>
      </c>
      <c r="C1766" s="23" t="str">
        <f t="shared" si="455"/>
        <v>ГБУЗ "Дет. поликлиника №3"</v>
      </c>
      <c r="D1766" s="23" t="str">
        <f t="shared" si="456"/>
        <v>ДС</v>
      </c>
      <c r="E1766" s="124">
        <v>20172069</v>
      </c>
      <c r="F1766" s="23" t="str">
        <f t="shared" si="457"/>
        <v>Болезни органов дыхания</v>
      </c>
      <c r="G1766" s="104">
        <v>50</v>
      </c>
      <c r="H1766" s="104">
        <v>24</v>
      </c>
      <c r="I1766" s="105">
        <f t="shared" si="454"/>
        <v>74</v>
      </c>
      <c r="J1766" s="23">
        <f t="shared" si="458"/>
        <v>0.9</v>
      </c>
      <c r="K1766" s="23">
        <f t="shared" si="459"/>
        <v>0.82</v>
      </c>
      <c r="L1766" s="93">
        <f t="shared" si="460"/>
        <v>6784.286399999999</v>
      </c>
      <c r="M1766" s="93">
        <f t="shared" si="461"/>
        <v>339214.31999999995</v>
      </c>
      <c r="N1766" s="93">
        <f t="shared" si="462"/>
        <v>162822.87359999999</v>
      </c>
      <c r="O1766" s="93">
        <f t="shared" si="463"/>
        <v>502037.19359999994</v>
      </c>
      <c r="P1766" s="23" t="str">
        <f t="shared" si="464"/>
        <v>Пульмонология</v>
      </c>
      <c r="Q1766" s="23">
        <f t="shared" si="465"/>
        <v>0.9</v>
      </c>
      <c r="R1766" s="44" t="s">
        <v>277</v>
      </c>
      <c r="S1766" s="23">
        <f t="shared" si="466"/>
        <v>66.600000000000009</v>
      </c>
    </row>
    <row r="1767" spans="2:19" x14ac:dyDescent="0.25">
      <c r="B1767" s="14">
        <v>150045</v>
      </c>
      <c r="C1767" s="23" t="str">
        <f t="shared" si="455"/>
        <v>ГБУЗ "Дет. поликлиника №4"</v>
      </c>
      <c r="D1767" s="23" t="str">
        <f t="shared" si="456"/>
        <v>ДС</v>
      </c>
      <c r="E1767" s="124">
        <v>20172069</v>
      </c>
      <c r="F1767" s="23" t="str">
        <f t="shared" si="457"/>
        <v>Болезни органов дыхания</v>
      </c>
      <c r="G1767" s="104">
        <v>93</v>
      </c>
      <c r="H1767" s="104">
        <v>20</v>
      </c>
      <c r="I1767" s="105">
        <f t="shared" si="454"/>
        <v>113</v>
      </c>
      <c r="J1767" s="23">
        <f t="shared" si="458"/>
        <v>0.9</v>
      </c>
      <c r="K1767" s="23">
        <f t="shared" si="459"/>
        <v>0.82</v>
      </c>
      <c r="L1767" s="93">
        <f t="shared" si="460"/>
        <v>6784.286399999999</v>
      </c>
      <c r="M1767" s="93">
        <f t="shared" si="461"/>
        <v>630938.6351999999</v>
      </c>
      <c r="N1767" s="93">
        <f t="shared" si="462"/>
        <v>135685.72799999997</v>
      </c>
      <c r="O1767" s="93">
        <f t="shared" si="463"/>
        <v>766624.36319999991</v>
      </c>
      <c r="P1767" s="23" t="str">
        <f t="shared" si="464"/>
        <v>Пульмонология</v>
      </c>
      <c r="Q1767" s="23">
        <f t="shared" si="465"/>
        <v>0.9</v>
      </c>
      <c r="R1767" s="44" t="s">
        <v>277</v>
      </c>
      <c r="S1767" s="23">
        <f t="shared" si="466"/>
        <v>101.7</v>
      </c>
    </row>
    <row r="1768" spans="2:19" x14ac:dyDescent="0.25">
      <c r="B1768" s="14">
        <v>150020</v>
      </c>
      <c r="C1768" s="23" t="str">
        <f t="shared" si="455"/>
        <v>ГБУЗ "Республиканский центр пульмонологической помощи" МЗ РСО-А</v>
      </c>
      <c r="D1768" s="23" t="str">
        <f t="shared" si="456"/>
        <v>ДС</v>
      </c>
      <c r="E1768" s="124">
        <v>20172069</v>
      </c>
      <c r="F1768" s="23" t="str">
        <f t="shared" si="457"/>
        <v>Болезни органов дыхания</v>
      </c>
      <c r="G1768" s="104">
        <v>417</v>
      </c>
      <c r="H1768" s="104">
        <v>70</v>
      </c>
      <c r="I1768" s="105">
        <f t="shared" si="454"/>
        <v>487</v>
      </c>
      <c r="J1768" s="23">
        <f t="shared" si="458"/>
        <v>0.9</v>
      </c>
      <c r="K1768" s="23">
        <f t="shared" si="459"/>
        <v>0.89</v>
      </c>
      <c r="L1768" s="93">
        <f t="shared" si="460"/>
        <v>7363.4327999999996</v>
      </c>
      <c r="M1768" s="93">
        <f t="shared" si="461"/>
        <v>3070551.4775999999</v>
      </c>
      <c r="N1768" s="93">
        <f t="shared" si="462"/>
        <v>515440.29599999997</v>
      </c>
      <c r="O1768" s="93">
        <f t="shared" si="463"/>
        <v>3585991.7736</v>
      </c>
      <c r="P1768" s="23" t="str">
        <f t="shared" si="464"/>
        <v>Пульмонология</v>
      </c>
      <c r="Q1768" s="23">
        <f t="shared" si="465"/>
        <v>0.9</v>
      </c>
      <c r="R1768" s="44" t="s">
        <v>282</v>
      </c>
      <c r="S1768" s="23">
        <f t="shared" si="466"/>
        <v>438.3</v>
      </c>
    </row>
    <row r="1769" spans="2:19" x14ac:dyDescent="0.25">
      <c r="B1769" s="14">
        <v>150035</v>
      </c>
      <c r="C1769" s="23" t="str">
        <f t="shared" si="455"/>
        <v>ГБУЗ "Поликлиника № 1"</v>
      </c>
      <c r="D1769" s="23" t="str">
        <f t="shared" si="456"/>
        <v>ДС</v>
      </c>
      <c r="E1769" s="124">
        <v>20172069</v>
      </c>
      <c r="F1769" s="23" t="str">
        <f t="shared" si="457"/>
        <v>Болезни органов дыхания</v>
      </c>
      <c r="G1769" s="104">
        <v>7</v>
      </c>
      <c r="H1769" s="104">
        <v>3</v>
      </c>
      <c r="I1769" s="105">
        <f t="shared" si="454"/>
        <v>10</v>
      </c>
      <c r="J1769" s="23">
        <f t="shared" si="458"/>
        <v>0.9</v>
      </c>
      <c r="K1769" s="23">
        <f t="shared" si="459"/>
        <v>0.82</v>
      </c>
      <c r="L1769" s="93">
        <f t="shared" si="460"/>
        <v>6784.286399999999</v>
      </c>
      <c r="M1769" s="93">
        <f t="shared" si="461"/>
        <v>47490.004799999995</v>
      </c>
      <c r="N1769" s="93">
        <f t="shared" si="462"/>
        <v>20352.859199999999</v>
      </c>
      <c r="O1769" s="93">
        <f t="shared" si="463"/>
        <v>67842.864000000001</v>
      </c>
      <c r="P1769" s="23" t="str">
        <f t="shared" si="464"/>
        <v>Пульмонология</v>
      </c>
      <c r="Q1769" s="23">
        <f t="shared" si="465"/>
        <v>0.9</v>
      </c>
      <c r="R1769" s="63" t="s">
        <v>309</v>
      </c>
      <c r="S1769" s="23">
        <f t="shared" si="466"/>
        <v>9</v>
      </c>
    </row>
    <row r="1770" spans="2:19" x14ac:dyDescent="0.25">
      <c r="B1770" s="14">
        <v>150100</v>
      </c>
      <c r="C1770" s="23" t="str">
        <f t="shared" si="455"/>
        <v>ООО "Клиника внутренних болезней"(дневной стационар)</v>
      </c>
      <c r="D1770" s="23" t="str">
        <f t="shared" si="456"/>
        <v>ДС</v>
      </c>
      <c r="E1770" s="124">
        <v>20172069</v>
      </c>
      <c r="F1770" s="23" t="str">
        <f t="shared" si="457"/>
        <v>Болезни органов дыхания</v>
      </c>
      <c r="G1770" s="104">
        <v>17</v>
      </c>
      <c r="H1770" s="104">
        <v>3</v>
      </c>
      <c r="I1770" s="105">
        <f t="shared" si="454"/>
        <v>20</v>
      </c>
      <c r="J1770" s="23">
        <f t="shared" si="458"/>
        <v>0.9</v>
      </c>
      <c r="K1770" s="23">
        <f t="shared" si="459"/>
        <v>0.7</v>
      </c>
      <c r="L1770" s="93">
        <f t="shared" si="460"/>
        <v>5791.4639999999999</v>
      </c>
      <c r="M1770" s="93">
        <f t="shared" si="461"/>
        <v>98454.888000000006</v>
      </c>
      <c r="N1770" s="93">
        <f t="shared" si="462"/>
        <v>17374.392</v>
      </c>
      <c r="O1770" s="93">
        <f t="shared" si="463"/>
        <v>115829.28</v>
      </c>
      <c r="P1770" s="23" t="str">
        <f t="shared" si="464"/>
        <v>Пульмонология</v>
      </c>
      <c r="Q1770" s="23">
        <f t="shared" si="465"/>
        <v>0.9</v>
      </c>
      <c r="R1770" s="63" t="s">
        <v>282</v>
      </c>
      <c r="S1770" s="23">
        <f t="shared" si="466"/>
        <v>18</v>
      </c>
    </row>
    <row r="1771" spans="2:19" x14ac:dyDescent="0.25">
      <c r="B1771" s="85">
        <v>150112</v>
      </c>
      <c r="C1771" s="23" t="str">
        <f t="shared" si="455"/>
        <v>ГБУЗ "Моздокская ЦРБ"</v>
      </c>
      <c r="D1771" s="23" t="str">
        <f t="shared" si="456"/>
        <v>ДС</v>
      </c>
      <c r="E1771" s="124">
        <v>20172069</v>
      </c>
      <c r="F1771" s="23" t="str">
        <f t="shared" si="457"/>
        <v>Болезни органов дыхания</v>
      </c>
      <c r="G1771" s="104">
        <v>298</v>
      </c>
      <c r="H1771" s="104">
        <v>2</v>
      </c>
      <c r="I1771" s="105">
        <f t="shared" si="454"/>
        <v>300</v>
      </c>
      <c r="J1771" s="23">
        <f t="shared" si="458"/>
        <v>0.9</v>
      </c>
      <c r="K1771" s="23">
        <f t="shared" si="459"/>
        <v>0.89</v>
      </c>
      <c r="L1771" s="93">
        <f t="shared" si="460"/>
        <v>7363.4327999999996</v>
      </c>
      <c r="M1771" s="93">
        <f t="shared" si="461"/>
        <v>2194302.9743999997</v>
      </c>
      <c r="N1771" s="93">
        <f t="shared" si="462"/>
        <v>14726.865599999999</v>
      </c>
      <c r="O1771" s="93">
        <f t="shared" si="463"/>
        <v>2209029.84</v>
      </c>
      <c r="P1771" s="23" t="str">
        <f t="shared" si="464"/>
        <v>Пульмонология</v>
      </c>
      <c r="Q1771" s="23">
        <f t="shared" si="465"/>
        <v>0.9</v>
      </c>
      <c r="R1771" s="136" t="s">
        <v>277</v>
      </c>
      <c r="S1771" s="23">
        <f t="shared" si="466"/>
        <v>270</v>
      </c>
    </row>
    <row r="1772" spans="2:19" x14ac:dyDescent="0.25">
      <c r="B1772" s="85">
        <v>150112</v>
      </c>
      <c r="C1772" s="23" t="str">
        <f t="shared" si="455"/>
        <v>ГБУЗ "Моздокская ЦРБ"</v>
      </c>
      <c r="D1772" s="23" t="str">
        <f t="shared" si="456"/>
        <v>ДС</v>
      </c>
      <c r="E1772" s="124">
        <v>20172069</v>
      </c>
      <c r="F1772" s="23" t="str">
        <f t="shared" si="457"/>
        <v>Болезни органов дыхания</v>
      </c>
      <c r="G1772" s="104">
        <v>115</v>
      </c>
      <c r="H1772" s="104"/>
      <c r="I1772" s="105">
        <f t="shared" si="454"/>
        <v>115</v>
      </c>
      <c r="J1772" s="23">
        <f t="shared" si="458"/>
        <v>0.9</v>
      </c>
      <c r="K1772" s="23">
        <f t="shared" si="459"/>
        <v>0.89</v>
      </c>
      <c r="L1772" s="93">
        <f t="shared" si="460"/>
        <v>7363.4327999999996</v>
      </c>
      <c r="M1772" s="93">
        <f t="shared" si="461"/>
        <v>846794.772</v>
      </c>
      <c r="N1772" s="93">
        <f t="shared" si="462"/>
        <v>0</v>
      </c>
      <c r="O1772" s="93">
        <f t="shared" si="463"/>
        <v>846794.772</v>
      </c>
      <c r="P1772" s="23" t="str">
        <f t="shared" si="464"/>
        <v>Пульмонология</v>
      </c>
      <c r="Q1772" s="23">
        <f t="shared" si="465"/>
        <v>0.9</v>
      </c>
      <c r="R1772" s="136" t="s">
        <v>309</v>
      </c>
      <c r="S1772" s="23">
        <f t="shared" si="466"/>
        <v>103.5</v>
      </c>
    </row>
    <row r="1773" spans="2:19" x14ac:dyDescent="0.25">
      <c r="B1773" s="85">
        <v>150041</v>
      </c>
      <c r="C1773" s="23" t="str">
        <f t="shared" si="455"/>
        <v>ГБУЗ  "Поликлиника № 7"</v>
      </c>
      <c r="D1773" s="23" t="str">
        <f t="shared" si="456"/>
        <v>ДС</v>
      </c>
      <c r="E1773" s="124">
        <v>20172069</v>
      </c>
      <c r="F1773" s="23" t="str">
        <f t="shared" si="457"/>
        <v>Болезни органов дыхания</v>
      </c>
      <c r="G1773" s="104">
        <v>17</v>
      </c>
      <c r="H1773" s="104">
        <v>3</v>
      </c>
      <c r="I1773" s="105">
        <f t="shared" si="454"/>
        <v>20</v>
      </c>
      <c r="J1773" s="23">
        <f t="shared" si="458"/>
        <v>0.9</v>
      </c>
      <c r="K1773" s="23">
        <f t="shared" si="459"/>
        <v>0.82</v>
      </c>
      <c r="L1773" s="93">
        <f t="shared" si="460"/>
        <v>6784.286399999999</v>
      </c>
      <c r="M1773" s="93">
        <f t="shared" si="461"/>
        <v>115332.86879999998</v>
      </c>
      <c r="N1773" s="93">
        <f t="shared" si="462"/>
        <v>20352.859199999999</v>
      </c>
      <c r="O1773" s="93">
        <f t="shared" si="463"/>
        <v>135685.72799999997</v>
      </c>
      <c r="P1773" s="23" t="str">
        <f t="shared" si="464"/>
        <v>Пульмонология</v>
      </c>
      <c r="Q1773" s="23">
        <f t="shared" si="465"/>
        <v>0.9</v>
      </c>
      <c r="R1773" s="136" t="s">
        <v>309</v>
      </c>
      <c r="S1773" s="23">
        <f t="shared" si="466"/>
        <v>18</v>
      </c>
    </row>
    <row r="1774" spans="2:19" x14ac:dyDescent="0.25">
      <c r="B1774" s="85">
        <v>150009</v>
      </c>
      <c r="C1774" s="23" t="str">
        <f t="shared" si="455"/>
        <v>ГБУЗ "Ардонская ЦРБ"</v>
      </c>
      <c r="D1774" s="23" t="str">
        <f t="shared" si="456"/>
        <v>ДС</v>
      </c>
      <c r="E1774" s="124">
        <v>20172070</v>
      </c>
      <c r="F1774" s="23" t="str">
        <f t="shared" si="457"/>
        <v>Системные поражения соединительной ткани, артропатии, спондилопатии, взрослые</v>
      </c>
      <c r="G1774" s="104">
        <v>5</v>
      </c>
      <c r="H1774" s="104">
        <v>0</v>
      </c>
      <c r="I1774" s="105">
        <f t="shared" si="454"/>
        <v>5</v>
      </c>
      <c r="J1774" s="23">
        <f t="shared" si="458"/>
        <v>1.46</v>
      </c>
      <c r="K1774" s="23">
        <f t="shared" si="459"/>
        <v>0.9</v>
      </c>
      <c r="L1774" s="93">
        <f t="shared" si="460"/>
        <v>12079.3392</v>
      </c>
      <c r="M1774" s="93">
        <f t="shared" si="461"/>
        <v>60396.696000000004</v>
      </c>
      <c r="N1774" s="93">
        <f t="shared" si="462"/>
        <v>0</v>
      </c>
      <c r="O1774" s="93">
        <f t="shared" si="463"/>
        <v>60396.696000000004</v>
      </c>
      <c r="P1774" s="23" t="str">
        <f t="shared" si="464"/>
        <v>Ревматология</v>
      </c>
      <c r="Q1774" s="23">
        <f t="shared" si="465"/>
        <v>1.46</v>
      </c>
      <c r="R1774" s="63" t="s">
        <v>309</v>
      </c>
      <c r="S1774" s="23">
        <f t="shared" si="466"/>
        <v>7.3</v>
      </c>
    </row>
    <row r="1775" spans="2:19" x14ac:dyDescent="0.25">
      <c r="B1775" s="85">
        <v>150010</v>
      </c>
      <c r="C1775" s="23" t="str">
        <f t="shared" si="455"/>
        <v>ГБУЗ "Ирафская ЦРБ"</v>
      </c>
      <c r="D1775" s="23" t="str">
        <f t="shared" si="456"/>
        <v>ДС</v>
      </c>
      <c r="E1775" s="124">
        <v>20172070</v>
      </c>
      <c r="F1775" s="23" t="str">
        <f t="shared" si="457"/>
        <v>Системные поражения соединительной ткани, артропатии, спондилопатии, взрослые</v>
      </c>
      <c r="G1775" s="104">
        <v>15</v>
      </c>
      <c r="H1775" s="104">
        <v>1</v>
      </c>
      <c r="I1775" s="105">
        <f t="shared" ref="I1775:I1835" si="467">G1775+H1775</f>
        <v>16</v>
      </c>
      <c r="J1775" s="23">
        <f t="shared" si="458"/>
        <v>1.46</v>
      </c>
      <c r="K1775" s="23">
        <f t="shared" si="459"/>
        <v>0.82</v>
      </c>
      <c r="L1775" s="93">
        <f t="shared" si="460"/>
        <v>11005.620159999997</v>
      </c>
      <c r="M1775" s="93">
        <f t="shared" si="461"/>
        <v>165084.30239999996</v>
      </c>
      <c r="N1775" s="93">
        <f t="shared" si="462"/>
        <v>11005.620159999997</v>
      </c>
      <c r="O1775" s="93">
        <f t="shared" si="463"/>
        <v>176089.92255999995</v>
      </c>
      <c r="P1775" s="23" t="str">
        <f t="shared" si="464"/>
        <v>Ревматология</v>
      </c>
      <c r="Q1775" s="23">
        <f t="shared" si="465"/>
        <v>1.46</v>
      </c>
      <c r="R1775" s="63" t="s">
        <v>309</v>
      </c>
      <c r="S1775" s="23">
        <f t="shared" si="466"/>
        <v>23.36</v>
      </c>
    </row>
    <row r="1776" spans="2:19" x14ac:dyDescent="0.25">
      <c r="B1776" s="14">
        <v>150035</v>
      </c>
      <c r="C1776" s="23" t="str">
        <f t="shared" si="455"/>
        <v>ГБУЗ "Поликлиника № 1"</v>
      </c>
      <c r="D1776" s="23" t="str">
        <f t="shared" si="456"/>
        <v>ДС</v>
      </c>
      <c r="E1776" s="124">
        <v>20172070</v>
      </c>
      <c r="F1776" s="23" t="str">
        <f t="shared" si="457"/>
        <v>Системные поражения соединительной ткани, артропатии, спондилопатии, взрослые</v>
      </c>
      <c r="G1776" s="104">
        <v>7</v>
      </c>
      <c r="H1776" s="104">
        <v>3</v>
      </c>
      <c r="I1776" s="105">
        <f t="shared" si="467"/>
        <v>10</v>
      </c>
      <c r="J1776" s="23">
        <f t="shared" si="458"/>
        <v>1.46</v>
      </c>
      <c r="K1776" s="23">
        <f t="shared" si="459"/>
        <v>0.82</v>
      </c>
      <c r="L1776" s="93">
        <f t="shared" si="460"/>
        <v>11005.620159999997</v>
      </c>
      <c r="M1776" s="93">
        <f t="shared" si="461"/>
        <v>77039.341119999983</v>
      </c>
      <c r="N1776" s="93">
        <f t="shared" si="462"/>
        <v>33016.860479999988</v>
      </c>
      <c r="O1776" s="93">
        <f t="shared" si="463"/>
        <v>110056.20159999997</v>
      </c>
      <c r="P1776" s="23" t="str">
        <f t="shared" si="464"/>
        <v>Ревматология</v>
      </c>
      <c r="Q1776" s="23">
        <f t="shared" si="465"/>
        <v>1.46</v>
      </c>
      <c r="R1776" s="63" t="s">
        <v>309</v>
      </c>
      <c r="S1776" s="23">
        <f t="shared" si="466"/>
        <v>14.6</v>
      </c>
    </row>
    <row r="1777" spans="2:19" x14ac:dyDescent="0.25">
      <c r="B1777" s="14">
        <v>150100</v>
      </c>
      <c r="C1777" s="23" t="str">
        <f t="shared" si="455"/>
        <v>ООО "Клиника внутренних болезней"(дневной стационар)</v>
      </c>
      <c r="D1777" s="23" t="str">
        <f t="shared" si="456"/>
        <v>ДС</v>
      </c>
      <c r="E1777" s="124">
        <v>20172070</v>
      </c>
      <c r="F1777" s="23" t="str">
        <f t="shared" si="457"/>
        <v>Системные поражения соединительной ткани, артропатии, спондилопатии, взрослые</v>
      </c>
      <c r="G1777" s="104">
        <v>12</v>
      </c>
      <c r="H1777" s="104">
        <v>3</v>
      </c>
      <c r="I1777" s="105">
        <f t="shared" si="467"/>
        <v>15</v>
      </c>
      <c r="J1777" s="23">
        <f t="shared" si="458"/>
        <v>1.46</v>
      </c>
      <c r="K1777" s="23">
        <f t="shared" si="459"/>
        <v>0.7</v>
      </c>
      <c r="L1777" s="93">
        <f t="shared" si="460"/>
        <v>9395.0415999999987</v>
      </c>
      <c r="M1777" s="93">
        <f t="shared" si="461"/>
        <v>112740.49919999999</v>
      </c>
      <c r="N1777" s="93">
        <f t="shared" si="462"/>
        <v>28185.124799999998</v>
      </c>
      <c r="O1777" s="93">
        <f t="shared" si="463"/>
        <v>140925.62399999998</v>
      </c>
      <c r="P1777" s="23" t="str">
        <f t="shared" si="464"/>
        <v>Ревматология</v>
      </c>
      <c r="Q1777" s="23">
        <f t="shared" si="465"/>
        <v>1.46</v>
      </c>
      <c r="R1777" s="63" t="s">
        <v>289</v>
      </c>
      <c r="S1777" s="23">
        <f t="shared" si="466"/>
        <v>21.9</v>
      </c>
    </row>
    <row r="1778" spans="2:19" x14ac:dyDescent="0.25">
      <c r="B1778" s="85">
        <v>150112</v>
      </c>
      <c r="C1778" s="23" t="str">
        <f t="shared" si="455"/>
        <v>ГБУЗ "Моздокская ЦРБ"</v>
      </c>
      <c r="D1778" s="23" t="str">
        <f t="shared" si="456"/>
        <v>ДС</v>
      </c>
      <c r="E1778" s="125">
        <v>20172070</v>
      </c>
      <c r="F1778" s="23" t="str">
        <f t="shared" si="457"/>
        <v>Системные поражения соединительной ткани, артропатии, спондилопатии, взрослые</v>
      </c>
      <c r="G1778" s="104">
        <v>85</v>
      </c>
      <c r="H1778" s="104"/>
      <c r="I1778" s="105">
        <f t="shared" si="467"/>
        <v>85</v>
      </c>
      <c r="J1778" s="23">
        <f t="shared" si="458"/>
        <v>1.46</v>
      </c>
      <c r="K1778" s="23">
        <f t="shared" si="459"/>
        <v>0.89</v>
      </c>
      <c r="L1778" s="93">
        <f t="shared" si="460"/>
        <v>11945.124319999997</v>
      </c>
      <c r="M1778" s="93">
        <f t="shared" si="461"/>
        <v>1015335.5671999998</v>
      </c>
      <c r="N1778" s="93">
        <f t="shared" si="462"/>
        <v>0</v>
      </c>
      <c r="O1778" s="93">
        <f t="shared" si="463"/>
        <v>1015335.5671999998</v>
      </c>
      <c r="P1778" s="23" t="str">
        <f t="shared" si="464"/>
        <v>Ревматология</v>
      </c>
      <c r="Q1778" s="23">
        <f t="shared" si="465"/>
        <v>1.46</v>
      </c>
      <c r="R1778" s="136" t="s">
        <v>497</v>
      </c>
      <c r="S1778" s="23">
        <f t="shared" si="466"/>
        <v>124.1</v>
      </c>
    </row>
    <row r="1779" spans="2:19" x14ac:dyDescent="0.25">
      <c r="B1779" s="14">
        <v>150007</v>
      </c>
      <c r="C1779" s="23" t="str">
        <f t="shared" si="455"/>
        <v>ГБУЗ "Алагирская ЦРБ"</v>
      </c>
      <c r="D1779" s="23" t="str">
        <f t="shared" si="456"/>
        <v>ДС</v>
      </c>
      <c r="E1779" s="124">
        <v>20172071</v>
      </c>
      <c r="F1779" s="23" t="str">
        <f t="shared" si="457"/>
        <v>Диагностическое обследование при болезнях системы кровообращения</v>
      </c>
      <c r="G1779" s="104">
        <v>18</v>
      </c>
      <c r="H1779" s="104">
        <v>2</v>
      </c>
      <c r="I1779" s="105">
        <f t="shared" si="467"/>
        <v>20</v>
      </c>
      <c r="J1779" s="23">
        <f t="shared" si="458"/>
        <v>1.84</v>
      </c>
      <c r="K1779" s="23">
        <f t="shared" si="459"/>
        <v>0.87</v>
      </c>
      <c r="L1779" s="93">
        <f t="shared" si="460"/>
        <v>14715.834239999998</v>
      </c>
      <c r="M1779" s="93">
        <f t="shared" si="461"/>
        <v>264885.01632</v>
      </c>
      <c r="N1779" s="93">
        <f t="shared" si="462"/>
        <v>29431.668479999997</v>
      </c>
      <c r="O1779" s="93">
        <f t="shared" si="463"/>
        <v>294316.68479999999</v>
      </c>
      <c r="P1779" s="23" t="str">
        <f t="shared" si="464"/>
        <v>Сердечно-сосудистая хирургия</v>
      </c>
      <c r="Q1779" s="23">
        <f t="shared" si="465"/>
        <v>1.88</v>
      </c>
      <c r="R1779" s="63" t="s">
        <v>309</v>
      </c>
      <c r="S1779" s="23">
        <f t="shared" si="466"/>
        <v>36.800000000000004</v>
      </c>
    </row>
    <row r="1780" spans="2:19" x14ac:dyDescent="0.25">
      <c r="B1780" s="14">
        <v>150035</v>
      </c>
      <c r="C1780" s="23" t="str">
        <f t="shared" si="455"/>
        <v>ГБУЗ "Поликлиника № 1"</v>
      </c>
      <c r="D1780" s="23" t="str">
        <f t="shared" si="456"/>
        <v>ДС</v>
      </c>
      <c r="E1780" s="124">
        <v>20172072</v>
      </c>
      <c r="F1780" s="23" t="str">
        <f t="shared" si="457"/>
        <v>Операции на сосудах (уровень 1)</v>
      </c>
      <c r="G1780" s="104">
        <v>33</v>
      </c>
      <c r="H1780" s="104">
        <v>12</v>
      </c>
      <c r="I1780" s="105">
        <f t="shared" si="467"/>
        <v>45</v>
      </c>
      <c r="J1780" s="23">
        <f t="shared" si="458"/>
        <v>2.1800000000000002</v>
      </c>
      <c r="K1780" s="23">
        <f t="shared" si="459"/>
        <v>0.82</v>
      </c>
      <c r="L1780" s="93">
        <f t="shared" si="460"/>
        <v>16433.049279999999</v>
      </c>
      <c r="M1780" s="93">
        <f t="shared" si="461"/>
        <v>542290.62624000001</v>
      </c>
      <c r="N1780" s="93">
        <f t="shared" si="462"/>
        <v>197196.59135999999</v>
      </c>
      <c r="O1780" s="93">
        <f t="shared" si="463"/>
        <v>739487.21759999997</v>
      </c>
      <c r="P1780" s="23" t="str">
        <f t="shared" si="464"/>
        <v>Сердечно-сосудистая хирургия</v>
      </c>
      <c r="Q1780" s="23">
        <f t="shared" si="465"/>
        <v>1.88</v>
      </c>
      <c r="R1780" s="63" t="s">
        <v>344</v>
      </c>
      <c r="S1780" s="23">
        <f t="shared" si="466"/>
        <v>98.100000000000009</v>
      </c>
    </row>
    <row r="1781" spans="2:19" x14ac:dyDescent="0.25">
      <c r="B1781" s="85">
        <v>150012</v>
      </c>
      <c r="C1781" s="23" t="str">
        <f t="shared" si="455"/>
        <v>ГБУЗ "Кировская ЦРБ"</v>
      </c>
      <c r="D1781" s="23" t="str">
        <f t="shared" si="456"/>
        <v>ДС</v>
      </c>
      <c r="E1781" s="123">
        <v>20172075</v>
      </c>
      <c r="F1781" s="23" t="str">
        <f t="shared" si="457"/>
        <v>Отравления и другие воздействия внешних причин</v>
      </c>
      <c r="G1781" s="107">
        <v>45</v>
      </c>
      <c r="H1781" s="107">
        <v>1</v>
      </c>
      <c r="I1781" s="105">
        <f t="shared" si="467"/>
        <v>46</v>
      </c>
      <c r="J1781" s="23">
        <f t="shared" si="458"/>
        <v>0.74</v>
      </c>
      <c r="K1781" s="23">
        <f t="shared" si="459"/>
        <v>0.87</v>
      </c>
      <c r="L1781" s="93">
        <f t="shared" si="460"/>
        <v>5918.3246399999998</v>
      </c>
      <c r="M1781" s="93">
        <f t="shared" si="461"/>
        <v>266324.60879999999</v>
      </c>
      <c r="N1781" s="93">
        <f t="shared" si="462"/>
        <v>5918.3246399999998</v>
      </c>
      <c r="O1781" s="93">
        <f t="shared" si="463"/>
        <v>272242.93343999999</v>
      </c>
      <c r="P1781" s="23" t="str">
        <f t="shared" si="464"/>
        <v>Терапия</v>
      </c>
      <c r="Q1781" s="23">
        <f t="shared" si="465"/>
        <v>0.74</v>
      </c>
      <c r="R1781" s="63" t="s">
        <v>309</v>
      </c>
      <c r="S1781" s="23">
        <f t="shared" si="466"/>
        <v>34.04</v>
      </c>
    </row>
    <row r="1782" spans="2:19" x14ac:dyDescent="0.25">
      <c r="B1782" s="85">
        <v>150002</v>
      </c>
      <c r="C1782" s="23" t="str">
        <f t="shared" si="455"/>
        <v>ГБУЗ "РДКБ"</v>
      </c>
      <c r="D1782" s="23" t="str">
        <f t="shared" si="456"/>
        <v>ДС</v>
      </c>
      <c r="E1782" s="124">
        <v>20172075</v>
      </c>
      <c r="F1782" s="23" t="str">
        <f t="shared" si="457"/>
        <v>Отравления и другие воздействия внешних причин</v>
      </c>
      <c r="G1782" s="104">
        <v>70</v>
      </c>
      <c r="H1782" s="104">
        <v>10</v>
      </c>
      <c r="I1782" s="105">
        <f t="shared" si="467"/>
        <v>80</v>
      </c>
      <c r="J1782" s="23">
        <f t="shared" si="458"/>
        <v>0.74</v>
      </c>
      <c r="K1782" s="23">
        <f t="shared" si="459"/>
        <v>1</v>
      </c>
      <c r="L1782" s="93">
        <f t="shared" si="460"/>
        <v>6802.6719999999996</v>
      </c>
      <c r="M1782" s="93">
        <f t="shared" si="461"/>
        <v>476187.04</v>
      </c>
      <c r="N1782" s="93">
        <f t="shared" si="462"/>
        <v>68026.720000000001</v>
      </c>
      <c r="O1782" s="93">
        <f t="shared" si="463"/>
        <v>544213.76000000001</v>
      </c>
      <c r="P1782" s="23" t="str">
        <f t="shared" si="464"/>
        <v>Терапия</v>
      </c>
      <c r="Q1782" s="23">
        <f t="shared" si="465"/>
        <v>0.74</v>
      </c>
      <c r="R1782" s="63" t="s">
        <v>107</v>
      </c>
      <c r="S1782" s="23">
        <f t="shared" si="466"/>
        <v>59.2</v>
      </c>
    </row>
    <row r="1783" spans="2:19" x14ac:dyDescent="0.25">
      <c r="B1783" s="85">
        <v>150009</v>
      </c>
      <c r="C1783" s="23" t="str">
        <f t="shared" si="455"/>
        <v>ГБУЗ "Ардонская ЦРБ"</v>
      </c>
      <c r="D1783" s="23" t="str">
        <f t="shared" si="456"/>
        <v>ДС</v>
      </c>
      <c r="E1783" s="124">
        <v>20172075</v>
      </c>
      <c r="F1783" s="23" t="str">
        <f t="shared" si="457"/>
        <v>Отравления и другие воздействия внешних причин</v>
      </c>
      <c r="G1783" s="104">
        <v>2</v>
      </c>
      <c r="H1783" s="104">
        <v>0</v>
      </c>
      <c r="I1783" s="105">
        <f t="shared" si="467"/>
        <v>2</v>
      </c>
      <c r="J1783" s="23">
        <f t="shared" si="458"/>
        <v>0.74</v>
      </c>
      <c r="K1783" s="23">
        <f t="shared" si="459"/>
        <v>0.9</v>
      </c>
      <c r="L1783" s="93">
        <f t="shared" si="460"/>
        <v>6122.4048000000003</v>
      </c>
      <c r="M1783" s="93">
        <f t="shared" si="461"/>
        <v>12244.809600000001</v>
      </c>
      <c r="N1783" s="93">
        <f t="shared" si="462"/>
        <v>0</v>
      </c>
      <c r="O1783" s="93">
        <f t="shared" si="463"/>
        <v>12244.809600000001</v>
      </c>
      <c r="P1783" s="23" t="str">
        <f t="shared" si="464"/>
        <v>Терапия</v>
      </c>
      <c r="Q1783" s="23">
        <f t="shared" si="465"/>
        <v>0.74</v>
      </c>
      <c r="R1783" s="63" t="s">
        <v>309</v>
      </c>
      <c r="S1783" s="23">
        <f t="shared" si="466"/>
        <v>1.48</v>
      </c>
    </row>
    <row r="1784" spans="2:19" x14ac:dyDescent="0.25">
      <c r="B1784" s="14">
        <v>150007</v>
      </c>
      <c r="C1784" s="23" t="str">
        <f t="shared" si="455"/>
        <v>ГБУЗ "Алагирская ЦРБ"</v>
      </c>
      <c r="D1784" s="23" t="str">
        <f t="shared" si="456"/>
        <v>ДС</v>
      </c>
      <c r="E1784" s="124">
        <v>20172075</v>
      </c>
      <c r="F1784" s="23" t="str">
        <f t="shared" si="457"/>
        <v>Отравления и другие воздействия внешних причин</v>
      </c>
      <c r="G1784" s="104">
        <v>13</v>
      </c>
      <c r="H1784" s="104">
        <v>2</v>
      </c>
      <c r="I1784" s="105">
        <f t="shared" si="467"/>
        <v>15</v>
      </c>
      <c r="J1784" s="23">
        <f t="shared" si="458"/>
        <v>0.74</v>
      </c>
      <c r="K1784" s="23">
        <f t="shared" si="459"/>
        <v>0.87</v>
      </c>
      <c r="L1784" s="93">
        <f t="shared" si="460"/>
        <v>5918.3246399999998</v>
      </c>
      <c r="M1784" s="93">
        <f t="shared" si="461"/>
        <v>76938.220319999993</v>
      </c>
      <c r="N1784" s="93">
        <f t="shared" si="462"/>
        <v>11836.64928</v>
      </c>
      <c r="O1784" s="93">
        <f t="shared" si="463"/>
        <v>88774.869599999991</v>
      </c>
      <c r="P1784" s="23" t="str">
        <f t="shared" si="464"/>
        <v>Терапия</v>
      </c>
      <c r="Q1784" s="23">
        <f t="shared" si="465"/>
        <v>0.74</v>
      </c>
      <c r="R1784" s="63" t="s">
        <v>309</v>
      </c>
      <c r="S1784" s="23">
        <f t="shared" si="466"/>
        <v>11.1</v>
      </c>
    </row>
    <row r="1785" spans="2:19" x14ac:dyDescent="0.25">
      <c r="B1785" s="14">
        <v>150035</v>
      </c>
      <c r="C1785" s="23" t="str">
        <f t="shared" si="455"/>
        <v>ГБУЗ "Поликлиника № 1"</v>
      </c>
      <c r="D1785" s="23" t="str">
        <f t="shared" si="456"/>
        <v>ДС</v>
      </c>
      <c r="E1785" s="124">
        <v>20172075</v>
      </c>
      <c r="F1785" s="23" t="str">
        <f t="shared" si="457"/>
        <v>Отравления и другие воздействия внешних причин</v>
      </c>
      <c r="G1785" s="104">
        <v>1</v>
      </c>
      <c r="H1785" s="104">
        <v>1</v>
      </c>
      <c r="I1785" s="105">
        <f t="shared" si="467"/>
        <v>2</v>
      </c>
      <c r="J1785" s="23">
        <f t="shared" si="458"/>
        <v>0.74</v>
      </c>
      <c r="K1785" s="23">
        <f t="shared" si="459"/>
        <v>0.82</v>
      </c>
      <c r="L1785" s="93">
        <f t="shared" si="460"/>
        <v>5578.1910399999997</v>
      </c>
      <c r="M1785" s="93">
        <f t="shared" si="461"/>
        <v>5578.1910399999997</v>
      </c>
      <c r="N1785" s="93">
        <f t="shared" si="462"/>
        <v>5578.1910399999997</v>
      </c>
      <c r="O1785" s="93">
        <f t="shared" si="463"/>
        <v>11156.382079999999</v>
      </c>
      <c r="P1785" s="23" t="str">
        <f t="shared" si="464"/>
        <v>Терапия</v>
      </c>
      <c r="Q1785" s="23">
        <f t="shared" si="465"/>
        <v>0.74</v>
      </c>
      <c r="R1785" s="63" t="s">
        <v>309</v>
      </c>
      <c r="S1785" s="23">
        <f t="shared" si="466"/>
        <v>1.48</v>
      </c>
    </row>
    <row r="1786" spans="2:19" x14ac:dyDescent="0.25">
      <c r="B1786" s="85">
        <v>150019</v>
      </c>
      <c r="C1786" s="23" t="str">
        <f t="shared" si="455"/>
        <v>ГБУЗ "Дигорская ЦРБ"</v>
      </c>
      <c r="D1786" s="23" t="str">
        <f t="shared" si="456"/>
        <v>ДС</v>
      </c>
      <c r="E1786" s="123">
        <v>20172077</v>
      </c>
      <c r="F1786" s="23" t="str">
        <f t="shared" si="457"/>
        <v>Операции на костно-мышечной системе и суставах (уровень 1)</v>
      </c>
      <c r="G1786" s="104">
        <v>17</v>
      </c>
      <c r="H1786" s="104"/>
      <c r="I1786" s="105">
        <f t="shared" si="467"/>
        <v>17</v>
      </c>
      <c r="J1786" s="23">
        <f t="shared" si="458"/>
        <v>1.44</v>
      </c>
      <c r="K1786" s="23">
        <f t="shared" si="459"/>
        <v>0.87</v>
      </c>
      <c r="L1786" s="93">
        <f t="shared" si="460"/>
        <v>11516.739839999998</v>
      </c>
      <c r="M1786" s="93">
        <f t="shared" si="461"/>
        <v>195784.57727999997</v>
      </c>
      <c r="N1786" s="93">
        <f t="shared" si="462"/>
        <v>0</v>
      </c>
      <c r="O1786" s="93">
        <f t="shared" si="463"/>
        <v>195784.57727999997</v>
      </c>
      <c r="P1786" s="23" t="str">
        <f t="shared" si="464"/>
        <v>Травматология и ортопедия</v>
      </c>
      <c r="Q1786" s="23">
        <f t="shared" si="465"/>
        <v>1.25</v>
      </c>
      <c r="R1786" s="63" t="s">
        <v>360</v>
      </c>
      <c r="S1786" s="23">
        <f t="shared" si="466"/>
        <v>24.48</v>
      </c>
    </row>
    <row r="1787" spans="2:19" x14ac:dyDescent="0.25">
      <c r="B1787" s="85">
        <v>150002</v>
      </c>
      <c r="C1787" s="23" t="str">
        <f t="shared" si="455"/>
        <v>ГБУЗ "РДКБ"</v>
      </c>
      <c r="D1787" s="23" t="str">
        <f t="shared" si="456"/>
        <v>ДС</v>
      </c>
      <c r="E1787" s="124">
        <v>20172077</v>
      </c>
      <c r="F1787" s="23" t="str">
        <f t="shared" si="457"/>
        <v>Операции на костно-мышечной системе и суставах (уровень 1)</v>
      </c>
      <c r="G1787" s="104">
        <v>10</v>
      </c>
      <c r="H1787" s="104">
        <v>5</v>
      </c>
      <c r="I1787" s="105">
        <f t="shared" si="467"/>
        <v>15</v>
      </c>
      <c r="J1787" s="23">
        <f t="shared" si="458"/>
        <v>1.44</v>
      </c>
      <c r="K1787" s="23">
        <f t="shared" si="459"/>
        <v>1</v>
      </c>
      <c r="L1787" s="93">
        <f t="shared" si="460"/>
        <v>13237.631999999998</v>
      </c>
      <c r="M1787" s="93">
        <f t="shared" si="461"/>
        <v>132376.31999999998</v>
      </c>
      <c r="N1787" s="93">
        <f t="shared" si="462"/>
        <v>66188.159999999989</v>
      </c>
      <c r="O1787" s="93">
        <f t="shared" si="463"/>
        <v>198564.47999999998</v>
      </c>
      <c r="P1787" s="23" t="str">
        <f t="shared" si="464"/>
        <v>Травматология и ортопедия</v>
      </c>
      <c r="Q1787" s="23">
        <f t="shared" si="465"/>
        <v>1.25</v>
      </c>
      <c r="R1787" s="63" t="s">
        <v>497</v>
      </c>
      <c r="S1787" s="23">
        <f t="shared" si="466"/>
        <v>21.599999999999998</v>
      </c>
    </row>
    <row r="1788" spans="2:19" x14ac:dyDescent="0.25">
      <c r="B1788" s="85">
        <v>150009</v>
      </c>
      <c r="C1788" s="23" t="str">
        <f t="shared" si="455"/>
        <v>ГБУЗ "Ардонская ЦРБ"</v>
      </c>
      <c r="D1788" s="23" t="str">
        <f t="shared" si="456"/>
        <v>ДС</v>
      </c>
      <c r="E1788" s="124">
        <v>20172077</v>
      </c>
      <c r="F1788" s="23" t="str">
        <f t="shared" si="457"/>
        <v>Операции на костно-мышечной системе и суставах (уровень 1)</v>
      </c>
      <c r="G1788" s="104">
        <v>50</v>
      </c>
      <c r="H1788" s="104">
        <v>10</v>
      </c>
      <c r="I1788" s="105">
        <f t="shared" si="467"/>
        <v>60</v>
      </c>
      <c r="J1788" s="23">
        <f t="shared" si="458"/>
        <v>1.44</v>
      </c>
      <c r="K1788" s="23">
        <f t="shared" si="459"/>
        <v>0.9</v>
      </c>
      <c r="L1788" s="93">
        <f t="shared" si="460"/>
        <v>11913.8688</v>
      </c>
      <c r="M1788" s="93">
        <f t="shared" si="461"/>
        <v>595693.44000000006</v>
      </c>
      <c r="N1788" s="93">
        <f t="shared" si="462"/>
        <v>119138.68799999999</v>
      </c>
      <c r="O1788" s="93">
        <f t="shared" si="463"/>
        <v>714832.12800000003</v>
      </c>
      <c r="P1788" s="23" t="str">
        <f t="shared" si="464"/>
        <v>Травматология и ортопедия</v>
      </c>
      <c r="Q1788" s="23">
        <f t="shared" si="465"/>
        <v>1.25</v>
      </c>
      <c r="R1788" s="63" t="s">
        <v>497</v>
      </c>
      <c r="S1788" s="23">
        <f t="shared" si="466"/>
        <v>86.399999999999991</v>
      </c>
    </row>
    <row r="1789" spans="2:19" x14ac:dyDescent="0.25">
      <c r="B1789" s="85">
        <v>150010</v>
      </c>
      <c r="C1789" s="23" t="str">
        <f t="shared" si="455"/>
        <v>ГБУЗ "Ирафская ЦРБ"</v>
      </c>
      <c r="D1789" s="23" t="str">
        <f t="shared" si="456"/>
        <v>ДС</v>
      </c>
      <c r="E1789" s="124">
        <v>20172077</v>
      </c>
      <c r="F1789" s="23" t="str">
        <f t="shared" si="457"/>
        <v>Операции на костно-мышечной системе и суставах (уровень 1)</v>
      </c>
      <c r="G1789" s="104">
        <v>25</v>
      </c>
      <c r="H1789" s="104">
        <v>1</v>
      </c>
      <c r="I1789" s="105">
        <f t="shared" si="467"/>
        <v>26</v>
      </c>
      <c r="J1789" s="23">
        <f t="shared" si="458"/>
        <v>1.44</v>
      </c>
      <c r="K1789" s="23">
        <f t="shared" si="459"/>
        <v>0.82</v>
      </c>
      <c r="L1789" s="93">
        <f t="shared" si="460"/>
        <v>10854.858239999998</v>
      </c>
      <c r="M1789" s="93">
        <f t="shared" si="461"/>
        <v>271371.45599999995</v>
      </c>
      <c r="N1789" s="93">
        <f t="shared" si="462"/>
        <v>10854.858239999998</v>
      </c>
      <c r="O1789" s="93">
        <f t="shared" si="463"/>
        <v>282226.31423999992</v>
      </c>
      <c r="P1789" s="23" t="str">
        <f t="shared" si="464"/>
        <v>Травматология и ортопедия</v>
      </c>
      <c r="Q1789" s="23">
        <f t="shared" si="465"/>
        <v>1.25</v>
      </c>
      <c r="R1789" s="63" t="s">
        <v>360</v>
      </c>
      <c r="S1789" s="23">
        <f t="shared" si="466"/>
        <v>37.44</v>
      </c>
    </row>
    <row r="1790" spans="2:19" x14ac:dyDescent="0.25">
      <c r="B1790" s="85">
        <v>150002</v>
      </c>
      <c r="C1790" s="23" t="str">
        <f t="shared" si="455"/>
        <v>ГБУЗ "РДКБ"</v>
      </c>
      <c r="D1790" s="23" t="str">
        <f t="shared" si="456"/>
        <v>ДС</v>
      </c>
      <c r="E1790" s="124">
        <v>20172078</v>
      </c>
      <c r="F1790" s="23" t="str">
        <f t="shared" si="457"/>
        <v>Операции на костно-мышечной системе и суставах (уровень 2)</v>
      </c>
      <c r="G1790" s="104">
        <v>3</v>
      </c>
      <c r="H1790" s="104">
        <v>1</v>
      </c>
      <c r="I1790" s="105">
        <f t="shared" si="467"/>
        <v>4</v>
      </c>
      <c r="J1790" s="23">
        <f t="shared" si="458"/>
        <v>1.69</v>
      </c>
      <c r="K1790" s="23">
        <f t="shared" si="459"/>
        <v>1</v>
      </c>
      <c r="L1790" s="93">
        <f t="shared" si="460"/>
        <v>15535.831999999999</v>
      </c>
      <c r="M1790" s="93">
        <f t="shared" si="461"/>
        <v>46607.495999999999</v>
      </c>
      <c r="N1790" s="93">
        <f t="shared" si="462"/>
        <v>15535.831999999999</v>
      </c>
      <c r="O1790" s="93">
        <f t="shared" si="463"/>
        <v>62143.327999999994</v>
      </c>
      <c r="P1790" s="23" t="str">
        <f t="shared" si="464"/>
        <v>Травматология и ортопедия</v>
      </c>
      <c r="Q1790" s="23">
        <f t="shared" si="465"/>
        <v>1.25</v>
      </c>
      <c r="R1790" s="63" t="s">
        <v>497</v>
      </c>
      <c r="S1790" s="23">
        <f t="shared" si="466"/>
        <v>6.76</v>
      </c>
    </row>
    <row r="1791" spans="2:19" x14ac:dyDescent="0.25">
      <c r="B1791" s="85">
        <v>150009</v>
      </c>
      <c r="C1791" s="23" t="str">
        <f t="shared" si="455"/>
        <v>ГБУЗ "Ардонская ЦРБ"</v>
      </c>
      <c r="D1791" s="23" t="str">
        <f t="shared" si="456"/>
        <v>ДС</v>
      </c>
      <c r="E1791" s="124">
        <v>20172078</v>
      </c>
      <c r="F1791" s="23" t="str">
        <f t="shared" si="457"/>
        <v>Операции на костно-мышечной системе и суставах (уровень 2)</v>
      </c>
      <c r="G1791" s="104">
        <v>20</v>
      </c>
      <c r="H1791" s="104">
        <v>8</v>
      </c>
      <c r="I1791" s="105">
        <f t="shared" si="467"/>
        <v>28</v>
      </c>
      <c r="J1791" s="23">
        <f t="shared" si="458"/>
        <v>1.69</v>
      </c>
      <c r="K1791" s="23">
        <f t="shared" si="459"/>
        <v>0.9</v>
      </c>
      <c r="L1791" s="93">
        <f t="shared" si="460"/>
        <v>13982.248799999998</v>
      </c>
      <c r="M1791" s="93">
        <f t="shared" si="461"/>
        <v>279644.97599999997</v>
      </c>
      <c r="N1791" s="93">
        <f t="shared" si="462"/>
        <v>111857.99039999998</v>
      </c>
      <c r="O1791" s="93">
        <f t="shared" si="463"/>
        <v>391502.96639999992</v>
      </c>
      <c r="P1791" s="23" t="str">
        <f t="shared" si="464"/>
        <v>Травматология и ортопедия</v>
      </c>
      <c r="Q1791" s="23">
        <f t="shared" si="465"/>
        <v>1.25</v>
      </c>
      <c r="R1791" s="63" t="s">
        <v>497</v>
      </c>
      <c r="S1791" s="23">
        <f t="shared" si="466"/>
        <v>47.32</v>
      </c>
    </row>
    <row r="1792" spans="2:19" x14ac:dyDescent="0.25">
      <c r="B1792" s="85">
        <v>150002</v>
      </c>
      <c r="C1792" s="23" t="str">
        <f t="shared" si="455"/>
        <v>ГБУЗ "РДКБ"</v>
      </c>
      <c r="D1792" s="23" t="str">
        <f t="shared" si="456"/>
        <v>ДС</v>
      </c>
      <c r="E1792" s="124">
        <v>20172079</v>
      </c>
      <c r="F1792" s="23" t="str">
        <f t="shared" si="457"/>
        <v>Операции на костно-мышечной системе и суставах (уровень 3)</v>
      </c>
      <c r="G1792" s="104">
        <v>0</v>
      </c>
      <c r="H1792" s="104">
        <v>0</v>
      </c>
      <c r="I1792" s="105">
        <f t="shared" si="467"/>
        <v>0</v>
      </c>
      <c r="J1792" s="23">
        <f t="shared" si="458"/>
        <v>2.4900000000000002</v>
      </c>
      <c r="K1792" s="23">
        <f t="shared" si="459"/>
        <v>1</v>
      </c>
      <c r="L1792" s="93">
        <f t="shared" si="460"/>
        <v>22890.072</v>
      </c>
      <c r="M1792" s="93">
        <f t="shared" si="461"/>
        <v>0</v>
      </c>
      <c r="N1792" s="93">
        <f t="shared" si="462"/>
        <v>0</v>
      </c>
      <c r="O1792" s="93">
        <f t="shared" si="463"/>
        <v>0</v>
      </c>
      <c r="P1792" s="23" t="str">
        <f t="shared" si="464"/>
        <v>Травматология и ортопедия</v>
      </c>
      <c r="Q1792" s="23">
        <f t="shared" si="465"/>
        <v>1.25</v>
      </c>
      <c r="R1792" s="63" t="s">
        <v>497</v>
      </c>
      <c r="S1792" s="23">
        <f t="shared" si="466"/>
        <v>0</v>
      </c>
    </row>
    <row r="1793" spans="2:19" x14ac:dyDescent="0.25">
      <c r="B1793" s="14">
        <v>150073</v>
      </c>
      <c r="C1793" s="23" t="str">
        <f t="shared" si="455"/>
        <v xml:space="preserve"> ООО "ХХI век "  (ортопедия, г. Ардон)</v>
      </c>
      <c r="D1793" s="23" t="str">
        <f t="shared" si="456"/>
        <v>ДС</v>
      </c>
      <c r="E1793" s="124">
        <v>20172079</v>
      </c>
      <c r="F1793" s="23" t="str">
        <f t="shared" si="457"/>
        <v>Операции на костно-мышечной системе и суставах (уровень 3)</v>
      </c>
      <c r="G1793" s="109">
        <v>140</v>
      </c>
      <c r="H1793" s="109">
        <v>10</v>
      </c>
      <c r="I1793" s="105">
        <f t="shared" si="467"/>
        <v>150</v>
      </c>
      <c r="J1793" s="23">
        <f t="shared" si="458"/>
        <v>2.4900000000000002</v>
      </c>
      <c r="K1793" s="23">
        <f t="shared" si="459"/>
        <v>0.7</v>
      </c>
      <c r="L1793" s="93">
        <f t="shared" si="460"/>
        <v>16023.0504</v>
      </c>
      <c r="M1793" s="93">
        <f t="shared" si="461"/>
        <v>2243227.0559999999</v>
      </c>
      <c r="N1793" s="93">
        <f t="shared" si="462"/>
        <v>160230.50400000002</v>
      </c>
      <c r="O1793" s="93">
        <f t="shared" si="463"/>
        <v>2403457.56</v>
      </c>
      <c r="P1793" s="23" t="str">
        <f t="shared" si="464"/>
        <v>Травматология и ортопедия</v>
      </c>
      <c r="Q1793" s="23">
        <f t="shared" si="465"/>
        <v>1.25</v>
      </c>
      <c r="R1793" s="44" t="s">
        <v>497</v>
      </c>
      <c r="S1793" s="23">
        <f t="shared" si="466"/>
        <v>373.50000000000006</v>
      </c>
    </row>
    <row r="1794" spans="2:19" x14ac:dyDescent="0.25">
      <c r="B1794" s="85">
        <v>150002</v>
      </c>
      <c r="C1794" s="23" t="str">
        <f t="shared" si="455"/>
        <v>ГБУЗ "РДКБ"</v>
      </c>
      <c r="D1794" s="23" t="str">
        <f t="shared" si="456"/>
        <v>ДС</v>
      </c>
      <c r="E1794" s="124">
        <v>20172080</v>
      </c>
      <c r="F1794" s="23" t="str">
        <f t="shared" si="457"/>
        <v>Заболевания опорно-двигательного аппарата, травмы, болезни мягких тканей</v>
      </c>
      <c r="G1794" s="104">
        <v>80</v>
      </c>
      <c r="H1794" s="104">
        <v>17</v>
      </c>
      <c r="I1794" s="105">
        <f t="shared" si="467"/>
        <v>97</v>
      </c>
      <c r="J1794" s="23">
        <f t="shared" si="458"/>
        <v>1.05</v>
      </c>
      <c r="K1794" s="23">
        <f t="shared" si="459"/>
        <v>1</v>
      </c>
      <c r="L1794" s="93">
        <f t="shared" si="460"/>
        <v>9652.44</v>
      </c>
      <c r="M1794" s="93">
        <f t="shared" si="461"/>
        <v>772195.20000000007</v>
      </c>
      <c r="N1794" s="93">
        <f t="shared" si="462"/>
        <v>164091.48000000001</v>
      </c>
      <c r="O1794" s="93">
        <f t="shared" si="463"/>
        <v>936286.68</v>
      </c>
      <c r="P1794" s="23" t="str">
        <f t="shared" si="464"/>
        <v>Травматология и ортопедия</v>
      </c>
      <c r="Q1794" s="23">
        <f t="shared" si="465"/>
        <v>1.25</v>
      </c>
      <c r="R1794" s="63" t="s">
        <v>498</v>
      </c>
      <c r="S1794" s="23">
        <f t="shared" si="466"/>
        <v>101.85000000000001</v>
      </c>
    </row>
    <row r="1795" spans="2:19" x14ac:dyDescent="0.25">
      <c r="B1795" s="85">
        <v>150002</v>
      </c>
      <c r="C1795" s="23" t="str">
        <f t="shared" si="455"/>
        <v>ГБУЗ "РДКБ"</v>
      </c>
      <c r="D1795" s="23" t="str">
        <f t="shared" si="456"/>
        <v>ДС</v>
      </c>
      <c r="E1795" s="124">
        <v>20172080</v>
      </c>
      <c r="F1795" s="23" t="str">
        <f t="shared" si="457"/>
        <v>Заболевания опорно-двигательного аппарата, травмы, болезни мягких тканей</v>
      </c>
      <c r="G1795" s="104">
        <v>0</v>
      </c>
      <c r="H1795" s="104">
        <v>0</v>
      </c>
      <c r="I1795" s="105">
        <f t="shared" si="467"/>
        <v>0</v>
      </c>
      <c r="J1795" s="23">
        <f t="shared" si="458"/>
        <v>1.05</v>
      </c>
      <c r="K1795" s="23">
        <f t="shared" si="459"/>
        <v>1</v>
      </c>
      <c r="L1795" s="93">
        <f t="shared" si="460"/>
        <v>9652.44</v>
      </c>
      <c r="M1795" s="93">
        <f t="shared" si="461"/>
        <v>0</v>
      </c>
      <c r="N1795" s="93">
        <f t="shared" si="462"/>
        <v>0</v>
      </c>
      <c r="O1795" s="93">
        <f t="shared" si="463"/>
        <v>0</v>
      </c>
      <c r="P1795" s="23" t="str">
        <f t="shared" si="464"/>
        <v>Травматология и ортопедия</v>
      </c>
      <c r="Q1795" s="23">
        <f t="shared" si="465"/>
        <v>1.25</v>
      </c>
      <c r="R1795" s="136" t="s">
        <v>497</v>
      </c>
      <c r="S1795" s="23">
        <f t="shared" si="466"/>
        <v>0</v>
      </c>
    </row>
    <row r="1796" spans="2:19" x14ac:dyDescent="0.25">
      <c r="B1796" s="85">
        <v>150009</v>
      </c>
      <c r="C1796" s="23" t="str">
        <f t="shared" si="455"/>
        <v>ГБУЗ "Ардонская ЦРБ"</v>
      </c>
      <c r="D1796" s="23" t="str">
        <f t="shared" si="456"/>
        <v>ДС</v>
      </c>
      <c r="E1796" s="124">
        <v>20172080</v>
      </c>
      <c r="F1796" s="23" t="str">
        <f t="shared" si="457"/>
        <v>Заболевания опорно-двигательного аппарата, травмы, болезни мягких тканей</v>
      </c>
      <c r="G1796" s="104">
        <v>280</v>
      </c>
      <c r="H1796" s="104">
        <v>20</v>
      </c>
      <c r="I1796" s="105">
        <f t="shared" si="467"/>
        <v>300</v>
      </c>
      <c r="J1796" s="23">
        <f t="shared" si="458"/>
        <v>1.05</v>
      </c>
      <c r="K1796" s="23">
        <f t="shared" si="459"/>
        <v>0.9</v>
      </c>
      <c r="L1796" s="93">
        <f t="shared" si="460"/>
        <v>8687.1959999999999</v>
      </c>
      <c r="M1796" s="93">
        <f t="shared" si="461"/>
        <v>2432414.88</v>
      </c>
      <c r="N1796" s="93">
        <f t="shared" si="462"/>
        <v>173743.91999999998</v>
      </c>
      <c r="O1796" s="93">
        <f t="shared" si="463"/>
        <v>2606158.7999999998</v>
      </c>
      <c r="P1796" s="23" t="str">
        <f t="shared" si="464"/>
        <v>Травматология и ортопедия</v>
      </c>
      <c r="Q1796" s="23">
        <f t="shared" si="465"/>
        <v>1.25</v>
      </c>
      <c r="R1796" s="63" t="s">
        <v>497</v>
      </c>
      <c r="S1796" s="23">
        <f t="shared" si="466"/>
        <v>315</v>
      </c>
    </row>
    <row r="1797" spans="2:19" x14ac:dyDescent="0.25">
      <c r="B1797" s="14">
        <v>150007</v>
      </c>
      <c r="C1797" s="23" t="str">
        <f t="shared" si="455"/>
        <v>ГБУЗ "Алагирская ЦРБ"</v>
      </c>
      <c r="D1797" s="23" t="str">
        <f t="shared" si="456"/>
        <v>ДС</v>
      </c>
      <c r="E1797" s="124">
        <v>20172080</v>
      </c>
      <c r="F1797" s="23" t="str">
        <f t="shared" si="457"/>
        <v>Заболевания опорно-двигательного аппарата, травмы, болезни мягких тканей</v>
      </c>
      <c r="G1797" s="104">
        <v>180</v>
      </c>
      <c r="H1797" s="104">
        <v>20</v>
      </c>
      <c r="I1797" s="105">
        <f t="shared" si="467"/>
        <v>200</v>
      </c>
      <c r="J1797" s="23">
        <f t="shared" si="458"/>
        <v>1.05</v>
      </c>
      <c r="K1797" s="23">
        <f t="shared" si="459"/>
        <v>0.87</v>
      </c>
      <c r="L1797" s="93">
        <f t="shared" si="460"/>
        <v>8397.6227999999992</v>
      </c>
      <c r="M1797" s="93">
        <f t="shared" si="461"/>
        <v>1511572.1039999998</v>
      </c>
      <c r="N1797" s="93">
        <f t="shared" si="462"/>
        <v>167952.45599999998</v>
      </c>
      <c r="O1797" s="93">
        <f t="shared" si="463"/>
        <v>1679524.5599999998</v>
      </c>
      <c r="P1797" s="23" t="str">
        <f t="shared" si="464"/>
        <v>Травматология и ортопедия</v>
      </c>
      <c r="Q1797" s="23">
        <f t="shared" si="465"/>
        <v>1.25</v>
      </c>
      <c r="R1797" s="63" t="s">
        <v>360</v>
      </c>
      <c r="S1797" s="23">
        <f t="shared" si="466"/>
        <v>210</v>
      </c>
    </row>
    <row r="1798" spans="2:19" x14ac:dyDescent="0.25">
      <c r="B1798" s="14">
        <v>150014</v>
      </c>
      <c r="C1798" s="23" t="str">
        <f t="shared" si="455"/>
        <v>ГБУЗ "Правобережная ЦРКБ"</v>
      </c>
      <c r="D1798" s="23" t="str">
        <f t="shared" si="456"/>
        <v>ДС</v>
      </c>
      <c r="E1798" s="124">
        <v>20172080</v>
      </c>
      <c r="F1798" s="23" t="str">
        <f t="shared" si="457"/>
        <v>Заболевания опорно-двигательного аппарата, травмы, болезни мягких тканей</v>
      </c>
      <c r="G1798" s="104">
        <v>10</v>
      </c>
      <c r="H1798" s="104">
        <v>0</v>
      </c>
      <c r="I1798" s="105">
        <f t="shared" si="467"/>
        <v>10</v>
      </c>
      <c r="J1798" s="23">
        <f t="shared" si="458"/>
        <v>1.05</v>
      </c>
      <c r="K1798" s="23">
        <f t="shared" si="459"/>
        <v>0.9</v>
      </c>
      <c r="L1798" s="93">
        <f t="shared" si="460"/>
        <v>8687.1959999999999</v>
      </c>
      <c r="M1798" s="93">
        <f t="shared" si="461"/>
        <v>86871.959999999992</v>
      </c>
      <c r="N1798" s="93">
        <f t="shared" si="462"/>
        <v>0</v>
      </c>
      <c r="O1798" s="93">
        <f t="shared" si="463"/>
        <v>86871.959999999992</v>
      </c>
      <c r="P1798" s="23" t="str">
        <f t="shared" si="464"/>
        <v>Травматология и ортопедия</v>
      </c>
      <c r="Q1798" s="23">
        <f t="shared" si="465"/>
        <v>1.25</v>
      </c>
      <c r="R1798" s="63" t="s">
        <v>309</v>
      </c>
      <c r="S1798" s="23">
        <f t="shared" si="466"/>
        <v>10.5</v>
      </c>
    </row>
    <row r="1799" spans="2:19" x14ac:dyDescent="0.25">
      <c r="B1799" s="85">
        <v>150010</v>
      </c>
      <c r="C1799" s="23" t="str">
        <f t="shared" si="455"/>
        <v>ГБУЗ "Ирафская ЦРБ"</v>
      </c>
      <c r="D1799" s="23" t="str">
        <f t="shared" si="456"/>
        <v>ДС</v>
      </c>
      <c r="E1799" s="124">
        <v>20172080</v>
      </c>
      <c r="F1799" s="23" t="str">
        <f t="shared" si="457"/>
        <v>Заболевания опорно-двигательного аппарата, травмы, болезни мягких тканей</v>
      </c>
      <c r="G1799" s="104">
        <v>73</v>
      </c>
      <c r="H1799" s="104">
        <v>0</v>
      </c>
      <c r="I1799" s="105">
        <f t="shared" si="467"/>
        <v>73</v>
      </c>
      <c r="J1799" s="23">
        <f t="shared" si="458"/>
        <v>1.05</v>
      </c>
      <c r="K1799" s="23">
        <f t="shared" si="459"/>
        <v>0.82</v>
      </c>
      <c r="L1799" s="93">
        <f t="shared" si="460"/>
        <v>7915.0007999999989</v>
      </c>
      <c r="M1799" s="93">
        <f t="shared" si="461"/>
        <v>577795.05839999986</v>
      </c>
      <c r="N1799" s="93">
        <f t="shared" si="462"/>
        <v>0</v>
      </c>
      <c r="O1799" s="93">
        <f t="shared" si="463"/>
        <v>577795.05839999986</v>
      </c>
      <c r="P1799" s="23" t="str">
        <f t="shared" si="464"/>
        <v>Травматология и ортопедия</v>
      </c>
      <c r="Q1799" s="23">
        <f t="shared" si="465"/>
        <v>1.25</v>
      </c>
      <c r="R1799" s="63" t="s">
        <v>360</v>
      </c>
      <c r="S1799" s="23">
        <f t="shared" si="466"/>
        <v>76.650000000000006</v>
      </c>
    </row>
    <row r="1800" spans="2:19" x14ac:dyDescent="0.25">
      <c r="B1800" s="85">
        <v>150112</v>
      </c>
      <c r="C1800" s="23" t="str">
        <f t="shared" si="455"/>
        <v>ГБУЗ "Моздокская ЦРБ"</v>
      </c>
      <c r="D1800" s="23" t="str">
        <f t="shared" si="456"/>
        <v>ДС</v>
      </c>
      <c r="E1800" s="125">
        <v>20172080</v>
      </c>
      <c r="F1800" s="23" t="str">
        <f t="shared" si="457"/>
        <v>Заболевания опорно-двигательного аппарата, травмы, болезни мягких тканей</v>
      </c>
      <c r="G1800" s="104">
        <v>118</v>
      </c>
      <c r="H1800" s="104"/>
      <c r="I1800" s="105">
        <f t="shared" si="467"/>
        <v>118</v>
      </c>
      <c r="J1800" s="23">
        <f t="shared" si="458"/>
        <v>1.05</v>
      </c>
      <c r="K1800" s="23">
        <f t="shared" si="459"/>
        <v>0.89</v>
      </c>
      <c r="L1800" s="93">
        <f t="shared" si="460"/>
        <v>8590.6715999999997</v>
      </c>
      <c r="M1800" s="93">
        <f t="shared" si="461"/>
        <v>1013699.2487999999</v>
      </c>
      <c r="N1800" s="93">
        <f t="shared" si="462"/>
        <v>0</v>
      </c>
      <c r="O1800" s="93">
        <f t="shared" si="463"/>
        <v>1013699.2487999999</v>
      </c>
      <c r="P1800" s="23" t="str">
        <f t="shared" si="464"/>
        <v>Травматология и ортопедия</v>
      </c>
      <c r="Q1800" s="23">
        <f t="shared" si="465"/>
        <v>1.25</v>
      </c>
      <c r="R1800" s="136" t="s">
        <v>497</v>
      </c>
      <c r="S1800" s="23">
        <f t="shared" si="466"/>
        <v>123.9</v>
      </c>
    </row>
    <row r="1801" spans="2:19" x14ac:dyDescent="0.25">
      <c r="B1801" s="85">
        <v>150002</v>
      </c>
      <c r="C1801" s="23" t="str">
        <f t="shared" ref="C1801:C1844" si="468">IF(B1801&gt;0,VLOOKUP(B1801,LPU,2,0),"")</f>
        <v>ГБУЗ "РДКБ"</v>
      </c>
      <c r="D1801" s="23" t="str">
        <f t="shared" ref="D1801:D1844" si="469">IF(E1801&gt;0,VLOOKUP(E1801,KSG,6,0),"")</f>
        <v>ДС</v>
      </c>
      <c r="E1801" s="124">
        <v>20172081</v>
      </c>
      <c r="F1801" s="23" t="str">
        <f t="shared" ref="F1801:F1844" si="470">IF(E1801&gt;0,VLOOKUP(E1801,KSG,2,0),"")</f>
        <v>Болезни, врожденные аномалии, повреждения мочевой системы и мужских половых органов</v>
      </c>
      <c r="G1801" s="104">
        <v>100</v>
      </c>
      <c r="H1801" s="104">
        <v>20</v>
      </c>
      <c r="I1801" s="105">
        <f t="shared" si="467"/>
        <v>120</v>
      </c>
      <c r="J1801" s="23">
        <f t="shared" ref="J1801:J1844" si="471">IF(E1801&gt;0,VLOOKUP(E1801,KSG,3,0),"")</f>
        <v>0.8</v>
      </c>
      <c r="K1801" s="23">
        <f t="shared" ref="K1801:K1844" si="472">IF(VLOOKUP(E1801,KSG,7,0)=1,IF(D1801="КС",VLOOKUP(B1801,LPU,3,0),VLOOKUP(B1801,LPU,4,0)),1)</f>
        <v>1</v>
      </c>
      <c r="L1801" s="93">
        <f t="shared" ref="L1801:L1844" si="473">IF(D1801="КС",K1801*J1801*$D$2,K1801*J1801*$D$3)</f>
        <v>7354.24</v>
      </c>
      <c r="M1801" s="93">
        <f t="shared" ref="M1801:M1844" si="474">L1801*G1801</f>
        <v>735424</v>
      </c>
      <c r="N1801" s="93">
        <f t="shared" ref="N1801:N1844" si="475">L1801*H1801</f>
        <v>147084.79999999999</v>
      </c>
      <c r="O1801" s="93">
        <f t="shared" ref="O1801:O1844" si="476">M1801+N1801</f>
        <v>882508.80000000005</v>
      </c>
      <c r="P1801" s="23" t="str">
        <f t="shared" ref="P1801:P1844" si="477">IF(E1801&gt;0,VLOOKUP(E1801,KSG,4,0),"")</f>
        <v>Урология</v>
      </c>
      <c r="Q1801" s="23">
        <f t="shared" ref="Q1801:Q1844" si="478">IF(E1801&gt;0,VLOOKUP(E1801,KSG,5,0),"")</f>
        <v>0.98</v>
      </c>
      <c r="R1801" s="63" t="s">
        <v>129</v>
      </c>
      <c r="S1801" s="23">
        <f t="shared" ref="S1801:S1844" si="479">I1801*J1801</f>
        <v>96</v>
      </c>
    </row>
    <row r="1802" spans="2:19" x14ac:dyDescent="0.25">
      <c r="B1802" s="14">
        <v>150007</v>
      </c>
      <c r="C1802" s="23" t="str">
        <f t="shared" si="468"/>
        <v>ГБУЗ "Алагирская ЦРБ"</v>
      </c>
      <c r="D1802" s="23" t="str">
        <f t="shared" si="469"/>
        <v>ДС</v>
      </c>
      <c r="E1802" s="124">
        <v>20172081</v>
      </c>
      <c r="F1802" s="23" t="str">
        <f t="shared" si="470"/>
        <v>Болезни, врожденные аномалии, повреждения мочевой системы и мужских половых органов</v>
      </c>
      <c r="G1802" s="104">
        <v>8</v>
      </c>
      <c r="H1802" s="104">
        <v>5</v>
      </c>
      <c r="I1802" s="105">
        <f t="shared" si="467"/>
        <v>13</v>
      </c>
      <c r="J1802" s="23">
        <f t="shared" si="471"/>
        <v>0.8</v>
      </c>
      <c r="K1802" s="23">
        <f t="shared" si="472"/>
        <v>0.87</v>
      </c>
      <c r="L1802" s="93">
        <f t="shared" si="473"/>
        <v>6398.1887999999999</v>
      </c>
      <c r="M1802" s="93">
        <f t="shared" si="474"/>
        <v>51185.510399999999</v>
      </c>
      <c r="N1802" s="93">
        <f t="shared" si="475"/>
        <v>31990.944</v>
      </c>
      <c r="O1802" s="93">
        <f t="shared" si="476"/>
        <v>83176.454400000002</v>
      </c>
      <c r="P1802" s="23" t="str">
        <f t="shared" si="477"/>
        <v>Урология</v>
      </c>
      <c r="Q1802" s="23">
        <f t="shared" si="478"/>
        <v>0.98</v>
      </c>
      <c r="R1802" s="63" t="s">
        <v>360</v>
      </c>
      <c r="S1802" s="23">
        <f t="shared" si="479"/>
        <v>10.4</v>
      </c>
    </row>
    <row r="1803" spans="2:19" x14ac:dyDescent="0.25">
      <c r="B1803" s="85">
        <v>150010</v>
      </c>
      <c r="C1803" s="23" t="str">
        <f t="shared" si="468"/>
        <v>ГБУЗ "Ирафская ЦРБ"</v>
      </c>
      <c r="D1803" s="23" t="str">
        <f t="shared" si="469"/>
        <v>ДС</v>
      </c>
      <c r="E1803" s="124">
        <v>20172081</v>
      </c>
      <c r="F1803" s="23" t="str">
        <f t="shared" si="470"/>
        <v>Болезни, врожденные аномалии, повреждения мочевой системы и мужских половых органов</v>
      </c>
      <c r="G1803" s="104">
        <v>70</v>
      </c>
      <c r="H1803" s="104">
        <v>1</v>
      </c>
      <c r="I1803" s="105">
        <f t="shared" si="467"/>
        <v>71</v>
      </c>
      <c r="J1803" s="23">
        <f t="shared" si="471"/>
        <v>0.8</v>
      </c>
      <c r="K1803" s="23">
        <f t="shared" si="472"/>
        <v>0.82</v>
      </c>
      <c r="L1803" s="93">
        <f t="shared" si="473"/>
        <v>6030.4767999999995</v>
      </c>
      <c r="M1803" s="93">
        <f t="shared" si="474"/>
        <v>422133.37599999999</v>
      </c>
      <c r="N1803" s="93">
        <f t="shared" si="475"/>
        <v>6030.4767999999995</v>
      </c>
      <c r="O1803" s="93">
        <f t="shared" si="476"/>
        <v>428163.85279999999</v>
      </c>
      <c r="P1803" s="23" t="str">
        <f t="shared" si="477"/>
        <v>Урология</v>
      </c>
      <c r="Q1803" s="23">
        <f t="shared" si="478"/>
        <v>0.98</v>
      </c>
      <c r="R1803" s="63" t="s">
        <v>360</v>
      </c>
      <c r="S1803" s="23">
        <f t="shared" si="479"/>
        <v>56.800000000000004</v>
      </c>
    </row>
    <row r="1804" spans="2:19" x14ac:dyDescent="0.25">
      <c r="B1804" s="14">
        <v>150044</v>
      </c>
      <c r="C1804" s="23" t="str">
        <f t="shared" si="468"/>
        <v>ГБУЗ "Дет. поликлиника №3"</v>
      </c>
      <c r="D1804" s="23" t="str">
        <f t="shared" si="469"/>
        <v>ДС</v>
      </c>
      <c r="E1804" s="124">
        <v>20172081</v>
      </c>
      <c r="F1804" s="23" t="str">
        <f t="shared" si="470"/>
        <v>Болезни, врожденные аномалии, повреждения мочевой системы и мужских половых органов</v>
      </c>
      <c r="G1804" s="104">
        <v>17</v>
      </c>
      <c r="H1804" s="104">
        <v>10</v>
      </c>
      <c r="I1804" s="105">
        <f t="shared" si="467"/>
        <v>27</v>
      </c>
      <c r="J1804" s="23">
        <f t="shared" si="471"/>
        <v>0.8</v>
      </c>
      <c r="K1804" s="23">
        <f t="shared" si="472"/>
        <v>0.82</v>
      </c>
      <c r="L1804" s="93">
        <f t="shared" si="473"/>
        <v>6030.4767999999995</v>
      </c>
      <c r="M1804" s="93">
        <f t="shared" si="474"/>
        <v>102518.1056</v>
      </c>
      <c r="N1804" s="93">
        <f t="shared" si="475"/>
        <v>60304.767999999996</v>
      </c>
      <c r="O1804" s="93">
        <f t="shared" si="476"/>
        <v>162822.87359999999</v>
      </c>
      <c r="P1804" s="23" t="str">
        <f t="shared" si="477"/>
        <v>Урология</v>
      </c>
      <c r="Q1804" s="23">
        <f t="shared" si="478"/>
        <v>0.98</v>
      </c>
      <c r="R1804" s="44" t="s">
        <v>277</v>
      </c>
      <c r="S1804" s="23">
        <f t="shared" si="479"/>
        <v>21.6</v>
      </c>
    </row>
    <row r="1805" spans="2:19" x14ac:dyDescent="0.25">
      <c r="B1805" s="85">
        <v>150112</v>
      </c>
      <c r="C1805" s="23" t="str">
        <f t="shared" si="468"/>
        <v>ГБУЗ "Моздокская ЦРБ"</v>
      </c>
      <c r="D1805" s="23" t="str">
        <f t="shared" si="469"/>
        <v>ДС</v>
      </c>
      <c r="E1805" s="124">
        <v>20172081</v>
      </c>
      <c r="F1805" s="23" t="str">
        <f t="shared" si="470"/>
        <v>Болезни, врожденные аномалии, повреждения мочевой системы и мужских половых органов</v>
      </c>
      <c r="G1805" s="104">
        <v>5</v>
      </c>
      <c r="H1805" s="104"/>
      <c r="I1805" s="105">
        <f t="shared" si="467"/>
        <v>5</v>
      </c>
      <c r="J1805" s="23">
        <f t="shared" si="471"/>
        <v>0.8</v>
      </c>
      <c r="K1805" s="23">
        <f t="shared" si="472"/>
        <v>0.89</v>
      </c>
      <c r="L1805" s="93">
        <f t="shared" si="473"/>
        <v>6545.2736000000004</v>
      </c>
      <c r="M1805" s="93">
        <f t="shared" si="474"/>
        <v>32726.368000000002</v>
      </c>
      <c r="N1805" s="93">
        <f t="shared" si="475"/>
        <v>0</v>
      </c>
      <c r="O1805" s="93">
        <f t="shared" si="476"/>
        <v>32726.368000000002</v>
      </c>
      <c r="P1805" s="23" t="str">
        <f t="shared" si="477"/>
        <v>Урология</v>
      </c>
      <c r="Q1805" s="23">
        <f t="shared" si="478"/>
        <v>0.98</v>
      </c>
      <c r="R1805" s="136" t="s">
        <v>309</v>
      </c>
      <c r="S1805" s="23">
        <f t="shared" si="479"/>
        <v>4</v>
      </c>
    </row>
    <row r="1806" spans="2:19" x14ac:dyDescent="0.25">
      <c r="B1806" s="85">
        <v>150010</v>
      </c>
      <c r="C1806" s="23" t="str">
        <f t="shared" si="468"/>
        <v>ГБУЗ "Ирафская ЦРБ"</v>
      </c>
      <c r="D1806" s="23" t="str">
        <f t="shared" si="469"/>
        <v>ДС</v>
      </c>
      <c r="E1806" s="124">
        <v>20172082</v>
      </c>
      <c r="F1806" s="23" t="str">
        <f t="shared" si="470"/>
        <v>Операции на мужских половых органах, взрослые (уровень 1)</v>
      </c>
      <c r="G1806" s="104">
        <v>25</v>
      </c>
      <c r="H1806" s="104">
        <v>1</v>
      </c>
      <c r="I1806" s="105">
        <f t="shared" si="467"/>
        <v>26</v>
      </c>
      <c r="J1806" s="23">
        <f t="shared" si="471"/>
        <v>2.1800000000000002</v>
      </c>
      <c r="K1806" s="23">
        <f t="shared" si="472"/>
        <v>0.82</v>
      </c>
      <c r="L1806" s="93">
        <f t="shared" si="473"/>
        <v>16433.049279999999</v>
      </c>
      <c r="M1806" s="93">
        <f t="shared" si="474"/>
        <v>410826.23199999996</v>
      </c>
      <c r="N1806" s="93">
        <f t="shared" si="475"/>
        <v>16433.049279999999</v>
      </c>
      <c r="O1806" s="93">
        <f t="shared" si="476"/>
        <v>427259.28127999994</v>
      </c>
      <c r="P1806" s="23" t="str">
        <f t="shared" si="477"/>
        <v>Урология</v>
      </c>
      <c r="Q1806" s="23">
        <f t="shared" si="478"/>
        <v>0.98</v>
      </c>
      <c r="R1806" s="63" t="s">
        <v>360</v>
      </c>
      <c r="S1806" s="23">
        <f t="shared" si="479"/>
        <v>56.680000000000007</v>
      </c>
    </row>
    <row r="1807" spans="2:19" x14ac:dyDescent="0.25">
      <c r="B1807" s="14">
        <v>150035</v>
      </c>
      <c r="C1807" s="23" t="str">
        <f t="shared" si="468"/>
        <v>ГБУЗ "Поликлиника № 1"</v>
      </c>
      <c r="D1807" s="23" t="str">
        <f t="shared" si="469"/>
        <v>ДС</v>
      </c>
      <c r="E1807" s="124">
        <v>20172082</v>
      </c>
      <c r="F1807" s="23" t="str">
        <f t="shared" si="470"/>
        <v>Операции на мужских половых органах, взрослые (уровень 1)</v>
      </c>
      <c r="G1807" s="104">
        <v>33</v>
      </c>
      <c r="H1807" s="104">
        <v>12</v>
      </c>
      <c r="I1807" s="105">
        <f t="shared" si="467"/>
        <v>45</v>
      </c>
      <c r="J1807" s="23">
        <f t="shared" si="471"/>
        <v>2.1800000000000002</v>
      </c>
      <c r="K1807" s="23">
        <f t="shared" si="472"/>
        <v>0.82</v>
      </c>
      <c r="L1807" s="93">
        <f t="shared" si="473"/>
        <v>16433.049279999999</v>
      </c>
      <c r="M1807" s="93">
        <f t="shared" si="474"/>
        <v>542290.62624000001</v>
      </c>
      <c r="N1807" s="93">
        <f t="shared" si="475"/>
        <v>197196.59135999999</v>
      </c>
      <c r="O1807" s="93">
        <f t="shared" si="476"/>
        <v>739487.21759999997</v>
      </c>
      <c r="P1807" s="23" t="str">
        <f t="shared" si="477"/>
        <v>Урология</v>
      </c>
      <c r="Q1807" s="23">
        <f t="shared" si="478"/>
        <v>0.98</v>
      </c>
      <c r="R1807" s="63" t="s">
        <v>344</v>
      </c>
      <c r="S1807" s="23">
        <f t="shared" si="479"/>
        <v>98.100000000000009</v>
      </c>
    </row>
    <row r="1808" spans="2:19" x14ac:dyDescent="0.25">
      <c r="B1808" s="85">
        <v>150010</v>
      </c>
      <c r="C1808" s="23" t="str">
        <f t="shared" si="468"/>
        <v>ГБУЗ "Ирафская ЦРБ"</v>
      </c>
      <c r="D1808" s="23" t="str">
        <f t="shared" si="469"/>
        <v>ДС</v>
      </c>
      <c r="E1808" s="124">
        <v>20172084</v>
      </c>
      <c r="F1808" s="23" t="str">
        <f t="shared" si="470"/>
        <v>Операции на почке и мочевыделительной системе, взрослые (уровень 1)</v>
      </c>
      <c r="G1808" s="104">
        <v>0</v>
      </c>
      <c r="H1808" s="104">
        <v>0</v>
      </c>
      <c r="I1808" s="105">
        <f t="shared" si="467"/>
        <v>0</v>
      </c>
      <c r="J1808" s="23">
        <f t="shared" si="471"/>
        <v>1.97</v>
      </c>
      <c r="K1808" s="23">
        <f t="shared" si="472"/>
        <v>0.82</v>
      </c>
      <c r="L1808" s="93">
        <f t="shared" si="473"/>
        <v>14850.049119999998</v>
      </c>
      <c r="M1808" s="93">
        <f t="shared" si="474"/>
        <v>0</v>
      </c>
      <c r="N1808" s="93">
        <f t="shared" si="475"/>
        <v>0</v>
      </c>
      <c r="O1808" s="93">
        <f t="shared" si="476"/>
        <v>0</v>
      </c>
      <c r="P1808" s="23" t="str">
        <f t="shared" si="477"/>
        <v>Урология</v>
      </c>
      <c r="Q1808" s="23">
        <f t="shared" si="478"/>
        <v>0.98</v>
      </c>
      <c r="R1808" s="63" t="s">
        <v>360</v>
      </c>
      <c r="S1808" s="23">
        <f t="shared" si="479"/>
        <v>0</v>
      </c>
    </row>
    <row r="1809" spans="2:19" x14ac:dyDescent="0.25">
      <c r="B1809" s="85">
        <v>150019</v>
      </c>
      <c r="C1809" s="23" t="str">
        <f t="shared" si="468"/>
        <v>ГБУЗ "Дигорская ЦРБ"</v>
      </c>
      <c r="D1809" s="23" t="str">
        <f t="shared" si="469"/>
        <v>ДС</v>
      </c>
      <c r="E1809" s="123">
        <v>20172088</v>
      </c>
      <c r="F1809" s="23" t="str">
        <f t="shared" si="470"/>
        <v>Операции на коже, подкожной клетчатке, придатках кожи (уровень 1)</v>
      </c>
      <c r="G1809" s="104">
        <v>69</v>
      </c>
      <c r="H1809" s="104">
        <v>1</v>
      </c>
      <c r="I1809" s="105">
        <f t="shared" si="467"/>
        <v>70</v>
      </c>
      <c r="J1809" s="23">
        <f t="shared" si="471"/>
        <v>0.75</v>
      </c>
      <c r="K1809" s="23">
        <f t="shared" si="472"/>
        <v>0.87</v>
      </c>
      <c r="L1809" s="93">
        <f t="shared" si="473"/>
        <v>5998.3019999999997</v>
      </c>
      <c r="M1809" s="93">
        <f t="shared" si="474"/>
        <v>413882.83799999999</v>
      </c>
      <c r="N1809" s="93">
        <f t="shared" si="475"/>
        <v>5998.3019999999997</v>
      </c>
      <c r="O1809" s="93">
        <f t="shared" si="476"/>
        <v>419881.14</v>
      </c>
      <c r="P1809" s="23" t="str">
        <f t="shared" si="477"/>
        <v>Хирургия</v>
      </c>
      <c r="Q1809" s="23">
        <f t="shared" si="478"/>
        <v>0.92</v>
      </c>
      <c r="R1809" s="63" t="s">
        <v>360</v>
      </c>
      <c r="S1809" s="23">
        <f t="shared" si="479"/>
        <v>52.5</v>
      </c>
    </row>
    <row r="1810" spans="2:19" x14ac:dyDescent="0.25">
      <c r="B1810" s="115">
        <v>150007</v>
      </c>
      <c r="C1810" s="23" t="str">
        <f t="shared" si="468"/>
        <v>ГБУЗ "Алагирская ЦРБ"</v>
      </c>
      <c r="D1810" s="23" t="str">
        <f t="shared" si="469"/>
        <v>ДС</v>
      </c>
      <c r="E1810" s="126">
        <v>20172088</v>
      </c>
      <c r="F1810" s="23" t="str">
        <f t="shared" si="470"/>
        <v>Операции на коже, подкожной клетчатке, придатках кожи (уровень 1)</v>
      </c>
      <c r="G1810" s="110">
        <v>102</v>
      </c>
      <c r="H1810" s="110">
        <v>8</v>
      </c>
      <c r="I1810" s="105">
        <f t="shared" si="467"/>
        <v>110</v>
      </c>
      <c r="J1810" s="23">
        <f t="shared" si="471"/>
        <v>0.75</v>
      </c>
      <c r="K1810" s="23">
        <f t="shared" si="472"/>
        <v>0.87</v>
      </c>
      <c r="L1810" s="93">
        <f t="shared" si="473"/>
        <v>5998.3019999999997</v>
      </c>
      <c r="M1810" s="93">
        <f t="shared" si="474"/>
        <v>611826.804</v>
      </c>
      <c r="N1810" s="93">
        <f t="shared" si="475"/>
        <v>47986.415999999997</v>
      </c>
      <c r="O1810" s="93">
        <f t="shared" si="476"/>
        <v>659813.22</v>
      </c>
      <c r="P1810" s="23" t="str">
        <f t="shared" si="477"/>
        <v>Хирургия</v>
      </c>
      <c r="Q1810" s="23">
        <f t="shared" si="478"/>
        <v>0.92</v>
      </c>
      <c r="R1810" s="117" t="s">
        <v>360</v>
      </c>
      <c r="S1810" s="23">
        <f t="shared" si="479"/>
        <v>82.5</v>
      </c>
    </row>
    <row r="1811" spans="2:19" x14ac:dyDescent="0.25">
      <c r="B1811" s="30">
        <v>150010</v>
      </c>
      <c r="C1811" s="23" t="str">
        <f t="shared" si="468"/>
        <v>ГБУЗ "Ирафская ЦРБ"</v>
      </c>
      <c r="D1811" s="23" t="str">
        <f t="shared" si="469"/>
        <v>ДС</v>
      </c>
      <c r="E1811" s="126">
        <v>20172088</v>
      </c>
      <c r="F1811" s="23" t="str">
        <f t="shared" si="470"/>
        <v>Операции на коже, подкожной клетчатке, придатках кожи (уровень 1)</v>
      </c>
      <c r="G1811" s="110">
        <v>62</v>
      </c>
      <c r="H1811" s="110">
        <v>1</v>
      </c>
      <c r="I1811" s="105">
        <f t="shared" si="467"/>
        <v>63</v>
      </c>
      <c r="J1811" s="23">
        <f t="shared" si="471"/>
        <v>0.75</v>
      </c>
      <c r="K1811" s="23">
        <f t="shared" si="472"/>
        <v>0.82</v>
      </c>
      <c r="L1811" s="93">
        <f t="shared" si="473"/>
        <v>5653.5719999999992</v>
      </c>
      <c r="M1811" s="93">
        <f t="shared" si="474"/>
        <v>350521.46399999998</v>
      </c>
      <c r="N1811" s="93">
        <f t="shared" si="475"/>
        <v>5653.5719999999992</v>
      </c>
      <c r="O1811" s="93">
        <f t="shared" si="476"/>
        <v>356175.03599999996</v>
      </c>
      <c r="P1811" s="23" t="str">
        <f t="shared" si="477"/>
        <v>Хирургия</v>
      </c>
      <c r="Q1811" s="23">
        <f t="shared" si="478"/>
        <v>0.92</v>
      </c>
      <c r="R1811" s="117" t="s">
        <v>360</v>
      </c>
      <c r="S1811" s="23">
        <f t="shared" si="479"/>
        <v>47.25</v>
      </c>
    </row>
    <row r="1812" spans="2:19" x14ac:dyDescent="0.25">
      <c r="B1812" s="115">
        <v>150035</v>
      </c>
      <c r="C1812" s="23" t="str">
        <f t="shared" si="468"/>
        <v>ГБУЗ "Поликлиника № 1"</v>
      </c>
      <c r="D1812" s="23" t="str">
        <f t="shared" si="469"/>
        <v>ДС</v>
      </c>
      <c r="E1812" s="126">
        <v>20172088</v>
      </c>
      <c r="F1812" s="23" t="str">
        <f t="shared" si="470"/>
        <v>Операции на коже, подкожной клетчатке, придатках кожи (уровень 1)</v>
      </c>
      <c r="G1812" s="110">
        <v>44</v>
      </c>
      <c r="H1812" s="110">
        <v>16</v>
      </c>
      <c r="I1812" s="105">
        <f t="shared" si="467"/>
        <v>60</v>
      </c>
      <c r="J1812" s="23">
        <f t="shared" si="471"/>
        <v>0.75</v>
      </c>
      <c r="K1812" s="23">
        <f t="shared" si="472"/>
        <v>0.82</v>
      </c>
      <c r="L1812" s="93">
        <f t="shared" si="473"/>
        <v>5653.5719999999992</v>
      </c>
      <c r="M1812" s="93">
        <f t="shared" si="474"/>
        <v>248757.16799999998</v>
      </c>
      <c r="N1812" s="93">
        <f t="shared" si="475"/>
        <v>90457.151999999987</v>
      </c>
      <c r="O1812" s="93">
        <f t="shared" si="476"/>
        <v>339214.31999999995</v>
      </c>
      <c r="P1812" s="23" t="str">
        <f t="shared" si="477"/>
        <v>Хирургия</v>
      </c>
      <c r="Q1812" s="23">
        <f t="shared" si="478"/>
        <v>0.92</v>
      </c>
      <c r="R1812" s="117" t="s">
        <v>360</v>
      </c>
      <c r="S1812" s="23">
        <f t="shared" si="479"/>
        <v>45</v>
      </c>
    </row>
    <row r="1813" spans="2:19" x14ac:dyDescent="0.25">
      <c r="B1813" s="30">
        <v>150112</v>
      </c>
      <c r="C1813" s="23" t="str">
        <f t="shared" si="468"/>
        <v>ГБУЗ "Моздокская ЦРБ"</v>
      </c>
      <c r="D1813" s="23" t="str">
        <f t="shared" si="469"/>
        <v>ДС</v>
      </c>
      <c r="E1813" s="126">
        <v>20172088</v>
      </c>
      <c r="F1813" s="23" t="str">
        <f t="shared" si="470"/>
        <v>Операции на коже, подкожной клетчатке, придатках кожи (уровень 1)</v>
      </c>
      <c r="G1813" s="110">
        <v>206</v>
      </c>
      <c r="H1813" s="110"/>
      <c r="I1813" s="105">
        <f t="shared" si="467"/>
        <v>206</v>
      </c>
      <c r="J1813" s="23">
        <f t="shared" si="471"/>
        <v>0.75</v>
      </c>
      <c r="K1813" s="23">
        <f t="shared" si="472"/>
        <v>0.89</v>
      </c>
      <c r="L1813" s="93">
        <f t="shared" si="473"/>
        <v>6136.1939999999995</v>
      </c>
      <c r="M1813" s="93">
        <f t="shared" si="474"/>
        <v>1264055.9639999999</v>
      </c>
      <c r="N1813" s="93">
        <f t="shared" si="475"/>
        <v>0</v>
      </c>
      <c r="O1813" s="93">
        <f t="shared" si="476"/>
        <v>1264055.9639999999</v>
      </c>
      <c r="P1813" s="23" t="str">
        <f t="shared" si="477"/>
        <v>Хирургия</v>
      </c>
      <c r="Q1813" s="23">
        <f t="shared" si="478"/>
        <v>0.92</v>
      </c>
      <c r="R1813" s="135" t="s">
        <v>360</v>
      </c>
      <c r="S1813" s="23">
        <f t="shared" si="479"/>
        <v>154.5</v>
      </c>
    </row>
    <row r="1814" spans="2:19" x14ac:dyDescent="0.25">
      <c r="B1814" s="30">
        <v>150019</v>
      </c>
      <c r="C1814" s="23" t="str">
        <f t="shared" si="468"/>
        <v>ГБУЗ "Дигорская ЦРБ"</v>
      </c>
      <c r="D1814" s="23" t="str">
        <f t="shared" si="469"/>
        <v>ДС</v>
      </c>
      <c r="E1814" s="127">
        <v>20172089</v>
      </c>
      <c r="F1814" s="23" t="str">
        <f t="shared" si="470"/>
        <v>Операции на коже, подкожной клетчатке, придатках кожи (уровень 2)</v>
      </c>
      <c r="G1814" s="110">
        <v>10</v>
      </c>
      <c r="H1814" s="110"/>
      <c r="I1814" s="105">
        <f t="shared" si="467"/>
        <v>10</v>
      </c>
      <c r="J1814" s="23">
        <f t="shared" si="471"/>
        <v>1</v>
      </c>
      <c r="K1814" s="23">
        <f t="shared" si="472"/>
        <v>0.87</v>
      </c>
      <c r="L1814" s="93">
        <f t="shared" si="473"/>
        <v>7997.735999999999</v>
      </c>
      <c r="M1814" s="93">
        <f t="shared" si="474"/>
        <v>79977.359999999986</v>
      </c>
      <c r="N1814" s="93">
        <f t="shared" si="475"/>
        <v>0</v>
      </c>
      <c r="O1814" s="93">
        <f t="shared" si="476"/>
        <v>79977.359999999986</v>
      </c>
      <c r="P1814" s="23" t="str">
        <f t="shared" si="477"/>
        <v>Хирургия</v>
      </c>
      <c r="Q1814" s="23">
        <f t="shared" si="478"/>
        <v>0.92</v>
      </c>
      <c r="R1814" s="117" t="s">
        <v>360</v>
      </c>
      <c r="S1814" s="23">
        <f t="shared" si="479"/>
        <v>10</v>
      </c>
    </row>
    <row r="1815" spans="2:19" x14ac:dyDescent="0.25">
      <c r="B1815" s="115">
        <v>150014</v>
      </c>
      <c r="C1815" s="23" t="str">
        <f t="shared" si="468"/>
        <v>ГБУЗ "Правобережная ЦРКБ"</v>
      </c>
      <c r="D1815" s="23" t="str">
        <f t="shared" si="469"/>
        <v>ДС</v>
      </c>
      <c r="E1815" s="126">
        <v>20172096</v>
      </c>
      <c r="F1815" s="23" t="str">
        <f t="shared" si="470"/>
        <v>Операции по поводу грыж, взрослые (уровень 2)</v>
      </c>
      <c r="G1815" s="110">
        <v>15</v>
      </c>
      <c r="H1815" s="110">
        <v>1</v>
      </c>
      <c r="I1815" s="105">
        <f t="shared" si="467"/>
        <v>16</v>
      </c>
      <c r="J1815" s="23">
        <f t="shared" si="471"/>
        <v>2.2599999999999998</v>
      </c>
      <c r="K1815" s="23">
        <f t="shared" si="472"/>
        <v>0.9</v>
      </c>
      <c r="L1815" s="93">
        <f t="shared" si="473"/>
        <v>18698.155199999997</v>
      </c>
      <c r="M1815" s="93">
        <f t="shared" si="474"/>
        <v>280472.32799999998</v>
      </c>
      <c r="N1815" s="93">
        <f t="shared" si="475"/>
        <v>18698.155199999997</v>
      </c>
      <c r="O1815" s="93">
        <f t="shared" si="476"/>
        <v>299170.48319999996</v>
      </c>
      <c r="P1815" s="23" t="str">
        <f t="shared" si="477"/>
        <v>Хирургия (абдоминальная)</v>
      </c>
      <c r="Q1815" s="23">
        <f t="shared" si="478"/>
        <v>1.85</v>
      </c>
      <c r="R1815" s="117" t="s">
        <v>360</v>
      </c>
      <c r="S1815" s="23">
        <f t="shared" si="479"/>
        <v>36.159999999999997</v>
      </c>
    </row>
    <row r="1816" spans="2:19" x14ac:dyDescent="0.25">
      <c r="B1816" s="30">
        <v>150010</v>
      </c>
      <c r="C1816" s="23" t="str">
        <f t="shared" si="468"/>
        <v>ГБУЗ "Ирафская ЦРБ"</v>
      </c>
      <c r="D1816" s="23" t="str">
        <f t="shared" si="469"/>
        <v>ДС</v>
      </c>
      <c r="E1816" s="126">
        <v>20172100</v>
      </c>
      <c r="F1816" s="23" t="str">
        <f t="shared" si="470"/>
        <v>Ожоги и отморожения</v>
      </c>
      <c r="G1816" s="110">
        <v>10</v>
      </c>
      <c r="H1816" s="110">
        <v>0</v>
      </c>
      <c r="I1816" s="105">
        <f t="shared" si="467"/>
        <v>10</v>
      </c>
      <c r="J1816" s="23">
        <f t="shared" si="471"/>
        <v>1.1000000000000001</v>
      </c>
      <c r="K1816" s="23">
        <f t="shared" si="472"/>
        <v>0.82</v>
      </c>
      <c r="L1816" s="93">
        <f t="shared" si="473"/>
        <v>8291.9056</v>
      </c>
      <c r="M1816" s="93">
        <f t="shared" si="474"/>
        <v>82919.055999999997</v>
      </c>
      <c r="N1816" s="93">
        <f t="shared" si="475"/>
        <v>0</v>
      </c>
      <c r="O1816" s="93">
        <f t="shared" si="476"/>
        <v>82919.055999999997</v>
      </c>
      <c r="P1816" s="23" t="str">
        <f t="shared" si="477"/>
        <v>Хирургия (комбустиология)</v>
      </c>
      <c r="Q1816" s="23">
        <f t="shared" si="478"/>
        <v>1.1000000000000001</v>
      </c>
      <c r="R1816" s="117" t="s">
        <v>360</v>
      </c>
      <c r="S1816" s="23">
        <f t="shared" si="479"/>
        <v>11</v>
      </c>
    </row>
    <row r="1817" spans="2:19" x14ac:dyDescent="0.25">
      <c r="B1817" s="30">
        <v>150017</v>
      </c>
      <c r="C1817" s="23" t="str">
        <f t="shared" si="468"/>
        <v>ГБУЗ "РЭД"</v>
      </c>
      <c r="D1817" s="23" t="str">
        <f t="shared" si="469"/>
        <v>ДС</v>
      </c>
      <c r="E1817" s="43">
        <v>20172104</v>
      </c>
      <c r="F1817" s="23" t="str">
        <f t="shared" si="470"/>
        <v>Сахарный диабет, взрослые</v>
      </c>
      <c r="G1817" s="116">
        <v>750</v>
      </c>
      <c r="H1817" s="116">
        <v>186</v>
      </c>
      <c r="I1817" s="105">
        <f t="shared" si="467"/>
        <v>936</v>
      </c>
      <c r="J1817" s="23">
        <f t="shared" si="471"/>
        <v>1.08</v>
      </c>
      <c r="K1817" s="23">
        <f t="shared" si="472"/>
        <v>0.89</v>
      </c>
      <c r="L1817" s="93">
        <f t="shared" si="473"/>
        <v>8836.1193600000006</v>
      </c>
      <c r="M1817" s="93">
        <f t="shared" si="474"/>
        <v>6627089.5200000005</v>
      </c>
      <c r="N1817" s="93">
        <f t="shared" si="475"/>
        <v>1643518.20096</v>
      </c>
      <c r="O1817" s="93">
        <f t="shared" si="476"/>
        <v>8270607.7209600005</v>
      </c>
      <c r="P1817" s="23" t="str">
        <f t="shared" si="477"/>
        <v>Эндокринология</v>
      </c>
      <c r="Q1817" s="23">
        <f t="shared" si="478"/>
        <v>1.23</v>
      </c>
      <c r="R1817" s="119" t="s">
        <v>413</v>
      </c>
      <c r="S1817" s="23">
        <f t="shared" si="479"/>
        <v>1010.8800000000001</v>
      </c>
    </row>
    <row r="1818" spans="2:19" x14ac:dyDescent="0.25">
      <c r="B1818" s="30">
        <v>150019</v>
      </c>
      <c r="C1818" s="23" t="str">
        <f t="shared" si="468"/>
        <v>ГБУЗ "Дигорская ЦРБ"</v>
      </c>
      <c r="D1818" s="23" t="str">
        <f t="shared" si="469"/>
        <v>ДС</v>
      </c>
      <c r="E1818" s="127">
        <v>20172104</v>
      </c>
      <c r="F1818" s="23" t="str">
        <f t="shared" si="470"/>
        <v>Сахарный диабет, взрослые</v>
      </c>
      <c r="G1818" s="110">
        <v>30</v>
      </c>
      <c r="H1818" s="110">
        <v>2</v>
      </c>
      <c r="I1818" s="105">
        <f t="shared" si="467"/>
        <v>32</v>
      </c>
      <c r="J1818" s="23">
        <f t="shared" si="471"/>
        <v>1.08</v>
      </c>
      <c r="K1818" s="23">
        <f t="shared" si="472"/>
        <v>0.87</v>
      </c>
      <c r="L1818" s="93">
        <f t="shared" si="473"/>
        <v>8637.5548799999997</v>
      </c>
      <c r="M1818" s="93">
        <f t="shared" si="474"/>
        <v>259126.6464</v>
      </c>
      <c r="N1818" s="93">
        <f t="shared" si="475"/>
        <v>17275.109759999999</v>
      </c>
      <c r="O1818" s="93">
        <f t="shared" si="476"/>
        <v>276401.75615999999</v>
      </c>
      <c r="P1818" s="23" t="str">
        <f t="shared" si="477"/>
        <v>Эндокринология</v>
      </c>
      <c r="Q1818" s="23">
        <f t="shared" si="478"/>
        <v>1.23</v>
      </c>
      <c r="R1818" s="117" t="s">
        <v>309</v>
      </c>
      <c r="S1818" s="23">
        <f t="shared" si="479"/>
        <v>34.56</v>
      </c>
    </row>
    <row r="1819" spans="2:19" x14ac:dyDescent="0.25">
      <c r="B1819" s="30">
        <v>150009</v>
      </c>
      <c r="C1819" s="23" t="str">
        <f t="shared" si="468"/>
        <v>ГБУЗ "Ардонская ЦРБ"</v>
      </c>
      <c r="D1819" s="23" t="str">
        <f t="shared" si="469"/>
        <v>ДС</v>
      </c>
      <c r="E1819" s="126">
        <v>20172104</v>
      </c>
      <c r="F1819" s="23" t="str">
        <f t="shared" si="470"/>
        <v>Сахарный диабет, взрослые</v>
      </c>
      <c r="G1819" s="110">
        <v>2</v>
      </c>
      <c r="H1819" s="110">
        <v>0</v>
      </c>
      <c r="I1819" s="105">
        <f t="shared" si="467"/>
        <v>2</v>
      </c>
      <c r="J1819" s="23">
        <f t="shared" si="471"/>
        <v>1.08</v>
      </c>
      <c r="K1819" s="23">
        <f t="shared" si="472"/>
        <v>0.9</v>
      </c>
      <c r="L1819" s="93">
        <f t="shared" si="473"/>
        <v>8935.4015999999992</v>
      </c>
      <c r="M1819" s="93">
        <f t="shared" si="474"/>
        <v>17870.803199999998</v>
      </c>
      <c r="N1819" s="93">
        <f t="shared" si="475"/>
        <v>0</v>
      </c>
      <c r="O1819" s="93">
        <f t="shared" si="476"/>
        <v>17870.803199999998</v>
      </c>
      <c r="P1819" s="23" t="str">
        <f t="shared" si="477"/>
        <v>Эндокринология</v>
      </c>
      <c r="Q1819" s="23">
        <f t="shared" si="478"/>
        <v>1.23</v>
      </c>
      <c r="R1819" s="117" t="s">
        <v>309</v>
      </c>
      <c r="S1819" s="23">
        <f t="shared" si="479"/>
        <v>2.16</v>
      </c>
    </row>
    <row r="1820" spans="2:19" x14ac:dyDescent="0.25">
      <c r="B1820" s="115">
        <v>150007</v>
      </c>
      <c r="C1820" s="23" t="str">
        <f t="shared" si="468"/>
        <v>ГБУЗ "Алагирская ЦРБ"</v>
      </c>
      <c r="D1820" s="23" t="str">
        <f t="shared" si="469"/>
        <v>ДС</v>
      </c>
      <c r="E1820" s="126">
        <v>20172104</v>
      </c>
      <c r="F1820" s="23" t="str">
        <f t="shared" si="470"/>
        <v>Сахарный диабет, взрослые</v>
      </c>
      <c r="G1820" s="110">
        <v>40</v>
      </c>
      <c r="H1820" s="110">
        <v>5</v>
      </c>
      <c r="I1820" s="105">
        <f t="shared" si="467"/>
        <v>45</v>
      </c>
      <c r="J1820" s="23">
        <f t="shared" si="471"/>
        <v>1.08</v>
      </c>
      <c r="K1820" s="23">
        <f t="shared" si="472"/>
        <v>0.87</v>
      </c>
      <c r="L1820" s="93">
        <f t="shared" si="473"/>
        <v>8637.5548799999997</v>
      </c>
      <c r="M1820" s="93">
        <f t="shared" si="474"/>
        <v>345502.19519999996</v>
      </c>
      <c r="N1820" s="93">
        <f t="shared" si="475"/>
        <v>43187.774399999995</v>
      </c>
      <c r="O1820" s="93">
        <f t="shared" si="476"/>
        <v>388689.96959999995</v>
      </c>
      <c r="P1820" s="23" t="str">
        <f t="shared" si="477"/>
        <v>Эндокринология</v>
      </c>
      <c r="Q1820" s="23">
        <f t="shared" si="478"/>
        <v>1.23</v>
      </c>
      <c r="R1820" s="117" t="s">
        <v>360</v>
      </c>
      <c r="S1820" s="23">
        <f t="shared" si="479"/>
        <v>48.6</v>
      </c>
    </row>
    <row r="1821" spans="2:19" x14ac:dyDescent="0.25">
      <c r="B1821" s="115">
        <v>150007</v>
      </c>
      <c r="C1821" s="23" t="str">
        <f t="shared" si="468"/>
        <v>ГБУЗ "Алагирская ЦРБ"</v>
      </c>
      <c r="D1821" s="23" t="str">
        <f t="shared" si="469"/>
        <v>ДС</v>
      </c>
      <c r="E1821" s="126">
        <v>20172104</v>
      </c>
      <c r="F1821" s="23" t="str">
        <f t="shared" si="470"/>
        <v>Сахарный диабет, взрослые</v>
      </c>
      <c r="G1821" s="110">
        <v>45</v>
      </c>
      <c r="H1821" s="110">
        <v>5</v>
      </c>
      <c r="I1821" s="105">
        <f t="shared" si="467"/>
        <v>50</v>
      </c>
      <c r="J1821" s="23">
        <f t="shared" si="471"/>
        <v>1.08</v>
      </c>
      <c r="K1821" s="23">
        <f t="shared" si="472"/>
        <v>0.87</v>
      </c>
      <c r="L1821" s="93">
        <f t="shared" si="473"/>
        <v>8637.5548799999997</v>
      </c>
      <c r="M1821" s="93">
        <f t="shared" si="474"/>
        <v>388689.96960000001</v>
      </c>
      <c r="N1821" s="93">
        <f t="shared" si="475"/>
        <v>43187.774399999995</v>
      </c>
      <c r="O1821" s="93">
        <f t="shared" si="476"/>
        <v>431877.74400000001</v>
      </c>
      <c r="P1821" s="23" t="str">
        <f t="shared" si="477"/>
        <v>Эндокринология</v>
      </c>
      <c r="Q1821" s="23">
        <f t="shared" si="478"/>
        <v>1.23</v>
      </c>
      <c r="R1821" s="117" t="s">
        <v>309</v>
      </c>
      <c r="S1821" s="23">
        <f t="shared" si="479"/>
        <v>54</v>
      </c>
    </row>
    <row r="1822" spans="2:19" x14ac:dyDescent="0.25">
      <c r="B1822" s="115">
        <v>150014</v>
      </c>
      <c r="C1822" s="23" t="str">
        <f t="shared" si="468"/>
        <v>ГБУЗ "Правобережная ЦРКБ"</v>
      </c>
      <c r="D1822" s="23" t="str">
        <f t="shared" si="469"/>
        <v>ДС</v>
      </c>
      <c r="E1822" s="126">
        <v>20172104</v>
      </c>
      <c r="F1822" s="23" t="str">
        <f t="shared" si="470"/>
        <v>Сахарный диабет, взрослые</v>
      </c>
      <c r="G1822" s="110">
        <v>0</v>
      </c>
      <c r="H1822" s="110">
        <v>0</v>
      </c>
      <c r="I1822" s="105">
        <f t="shared" si="467"/>
        <v>0</v>
      </c>
      <c r="J1822" s="23">
        <f t="shared" si="471"/>
        <v>1.08</v>
      </c>
      <c r="K1822" s="23">
        <f t="shared" si="472"/>
        <v>0.9</v>
      </c>
      <c r="L1822" s="93">
        <f t="shared" si="473"/>
        <v>8935.4015999999992</v>
      </c>
      <c r="M1822" s="93">
        <f t="shared" si="474"/>
        <v>0</v>
      </c>
      <c r="N1822" s="93">
        <f t="shared" si="475"/>
        <v>0</v>
      </c>
      <c r="O1822" s="93">
        <f t="shared" si="476"/>
        <v>0</v>
      </c>
      <c r="P1822" s="23" t="str">
        <f t="shared" si="477"/>
        <v>Эндокринология</v>
      </c>
      <c r="Q1822" s="23">
        <f t="shared" si="478"/>
        <v>1.23</v>
      </c>
      <c r="R1822" s="117" t="s">
        <v>309</v>
      </c>
      <c r="S1822" s="23">
        <f t="shared" si="479"/>
        <v>0</v>
      </c>
    </row>
    <row r="1823" spans="2:19" x14ac:dyDescent="0.25">
      <c r="B1823" s="30">
        <v>150010</v>
      </c>
      <c r="C1823" s="23" t="str">
        <f t="shared" si="468"/>
        <v>ГБУЗ "Ирафская ЦРБ"</v>
      </c>
      <c r="D1823" s="23" t="str">
        <f t="shared" si="469"/>
        <v>ДС</v>
      </c>
      <c r="E1823" s="126">
        <v>20172104</v>
      </c>
      <c r="F1823" s="23" t="str">
        <f t="shared" si="470"/>
        <v>Сахарный диабет, взрослые</v>
      </c>
      <c r="G1823" s="110">
        <v>12</v>
      </c>
      <c r="H1823" s="110">
        <v>0</v>
      </c>
      <c r="I1823" s="105">
        <f t="shared" si="467"/>
        <v>12</v>
      </c>
      <c r="J1823" s="23">
        <f t="shared" si="471"/>
        <v>1.08</v>
      </c>
      <c r="K1823" s="23">
        <f t="shared" si="472"/>
        <v>0.82</v>
      </c>
      <c r="L1823" s="93">
        <f t="shared" si="473"/>
        <v>8141.1436800000001</v>
      </c>
      <c r="M1823" s="93">
        <f t="shared" si="474"/>
        <v>97693.724159999998</v>
      </c>
      <c r="N1823" s="93">
        <f t="shared" si="475"/>
        <v>0</v>
      </c>
      <c r="O1823" s="93">
        <f t="shared" si="476"/>
        <v>97693.724159999998</v>
      </c>
      <c r="P1823" s="23" t="str">
        <f t="shared" si="477"/>
        <v>Эндокринология</v>
      </c>
      <c r="Q1823" s="23">
        <f t="shared" si="478"/>
        <v>1.23</v>
      </c>
      <c r="R1823" s="117" t="s">
        <v>309</v>
      </c>
      <c r="S1823" s="23">
        <f t="shared" si="479"/>
        <v>12.96</v>
      </c>
    </row>
    <row r="1824" spans="2:19" x14ac:dyDescent="0.25">
      <c r="B1824" s="115">
        <v>150100</v>
      </c>
      <c r="C1824" s="23" t="str">
        <f t="shared" si="468"/>
        <v>ООО "Клиника внутренних болезней"(дневной стационар)</v>
      </c>
      <c r="D1824" s="23" t="str">
        <f t="shared" si="469"/>
        <v>ДС</v>
      </c>
      <c r="E1824" s="126">
        <v>20172104</v>
      </c>
      <c r="F1824" s="23" t="str">
        <f t="shared" si="470"/>
        <v>Сахарный диабет, взрослые</v>
      </c>
      <c r="G1824" s="110">
        <v>8</v>
      </c>
      <c r="H1824" s="110">
        <v>2</v>
      </c>
      <c r="I1824" s="105">
        <f t="shared" si="467"/>
        <v>10</v>
      </c>
      <c r="J1824" s="23">
        <f t="shared" si="471"/>
        <v>1.08</v>
      </c>
      <c r="K1824" s="23">
        <f t="shared" si="472"/>
        <v>0.7</v>
      </c>
      <c r="L1824" s="93">
        <f t="shared" si="473"/>
        <v>6949.7567999999992</v>
      </c>
      <c r="M1824" s="93">
        <f t="shared" si="474"/>
        <v>55598.054399999994</v>
      </c>
      <c r="N1824" s="93">
        <f t="shared" si="475"/>
        <v>13899.513599999998</v>
      </c>
      <c r="O1824" s="93">
        <f t="shared" si="476"/>
        <v>69497.567999999999</v>
      </c>
      <c r="P1824" s="23" t="str">
        <f t="shared" si="477"/>
        <v>Эндокринология</v>
      </c>
      <c r="Q1824" s="23">
        <f t="shared" si="478"/>
        <v>1.23</v>
      </c>
      <c r="R1824" s="117" t="s">
        <v>413</v>
      </c>
      <c r="S1824" s="23">
        <f t="shared" si="479"/>
        <v>10.8</v>
      </c>
    </row>
    <row r="1825" spans="2:19" x14ac:dyDescent="0.25">
      <c r="B1825" s="30">
        <v>150112</v>
      </c>
      <c r="C1825" s="23" t="str">
        <f t="shared" si="468"/>
        <v>ГБУЗ "Моздокская ЦРБ"</v>
      </c>
      <c r="D1825" s="23" t="str">
        <f t="shared" si="469"/>
        <v>ДС</v>
      </c>
      <c r="E1825" s="126">
        <v>20172104</v>
      </c>
      <c r="F1825" s="23" t="str">
        <f t="shared" si="470"/>
        <v>Сахарный диабет, взрослые</v>
      </c>
      <c r="G1825" s="110">
        <v>120</v>
      </c>
      <c r="H1825" s="110"/>
      <c r="I1825" s="105">
        <f t="shared" si="467"/>
        <v>120</v>
      </c>
      <c r="J1825" s="23">
        <f t="shared" si="471"/>
        <v>1.08</v>
      </c>
      <c r="K1825" s="23">
        <f t="shared" si="472"/>
        <v>0.89</v>
      </c>
      <c r="L1825" s="93">
        <f t="shared" si="473"/>
        <v>8836.1193600000006</v>
      </c>
      <c r="M1825" s="93">
        <f t="shared" si="474"/>
        <v>1060334.3232</v>
      </c>
      <c r="N1825" s="93">
        <f t="shared" si="475"/>
        <v>0</v>
      </c>
      <c r="O1825" s="93">
        <f t="shared" si="476"/>
        <v>1060334.3232</v>
      </c>
      <c r="P1825" s="23" t="str">
        <f t="shared" si="477"/>
        <v>Эндокринология</v>
      </c>
      <c r="Q1825" s="23">
        <f t="shared" si="478"/>
        <v>1.23</v>
      </c>
      <c r="R1825" s="135" t="s">
        <v>360</v>
      </c>
      <c r="S1825" s="23">
        <f t="shared" si="479"/>
        <v>129.60000000000002</v>
      </c>
    </row>
    <row r="1826" spans="2:19" x14ac:dyDescent="0.25">
      <c r="B1826" s="30">
        <v>150112</v>
      </c>
      <c r="C1826" s="23" t="str">
        <f t="shared" si="468"/>
        <v>ГБУЗ "Моздокская ЦРБ"</v>
      </c>
      <c r="D1826" s="23" t="str">
        <f t="shared" si="469"/>
        <v>ДС</v>
      </c>
      <c r="E1826" s="126">
        <v>20172104</v>
      </c>
      <c r="F1826" s="23" t="str">
        <f t="shared" si="470"/>
        <v>Сахарный диабет, взрослые</v>
      </c>
      <c r="G1826" s="110">
        <v>50</v>
      </c>
      <c r="H1826" s="110"/>
      <c r="I1826" s="105">
        <f t="shared" si="467"/>
        <v>50</v>
      </c>
      <c r="J1826" s="23">
        <f t="shared" si="471"/>
        <v>1.08</v>
      </c>
      <c r="K1826" s="23">
        <f t="shared" si="472"/>
        <v>0.89</v>
      </c>
      <c r="L1826" s="93">
        <f t="shared" si="473"/>
        <v>8836.1193600000006</v>
      </c>
      <c r="M1826" s="93">
        <f t="shared" si="474"/>
        <v>441805.96800000005</v>
      </c>
      <c r="N1826" s="93">
        <f t="shared" si="475"/>
        <v>0</v>
      </c>
      <c r="O1826" s="93">
        <f t="shared" si="476"/>
        <v>441805.96800000005</v>
      </c>
      <c r="P1826" s="23" t="str">
        <f t="shared" si="477"/>
        <v>Эндокринология</v>
      </c>
      <c r="Q1826" s="23">
        <f t="shared" si="478"/>
        <v>1.23</v>
      </c>
      <c r="R1826" s="135" t="s">
        <v>309</v>
      </c>
      <c r="S1826" s="23">
        <f t="shared" si="479"/>
        <v>54</v>
      </c>
    </row>
    <row r="1827" spans="2:19" x14ac:dyDescent="0.25">
      <c r="B1827" s="30">
        <v>150017</v>
      </c>
      <c r="C1827" s="161" t="str">
        <f t="shared" si="468"/>
        <v>ГБУЗ "РЭД"</v>
      </c>
      <c r="D1827" s="161" t="str">
        <f t="shared" si="469"/>
        <v>ДС</v>
      </c>
      <c r="E1827" s="43">
        <v>20172105</v>
      </c>
      <c r="F1827" s="23" t="str">
        <f t="shared" si="470"/>
        <v>Другие болезни эндокринной системы, новообразования эндокринных желез доброкачественные, in situ, неопределенного и неизвестного характера, расстройства питания, другие нарушения обмена веществ</v>
      </c>
      <c r="G1827" s="116">
        <v>30</v>
      </c>
      <c r="H1827" s="116">
        <v>10</v>
      </c>
      <c r="I1827" s="159">
        <f t="shared" si="467"/>
        <v>40</v>
      </c>
      <c r="J1827" s="23">
        <f t="shared" si="471"/>
        <v>1.41</v>
      </c>
      <c r="K1827" s="23">
        <f t="shared" si="472"/>
        <v>0.89</v>
      </c>
      <c r="L1827" s="93">
        <f t="shared" si="473"/>
        <v>11536.044719999998</v>
      </c>
      <c r="M1827" s="93">
        <f t="shared" si="474"/>
        <v>346081.34159999993</v>
      </c>
      <c r="N1827" s="93">
        <f t="shared" si="475"/>
        <v>115360.44719999998</v>
      </c>
      <c r="O1827" s="93">
        <f t="shared" si="476"/>
        <v>461441.78879999992</v>
      </c>
      <c r="P1827" s="23" t="str">
        <f t="shared" si="477"/>
        <v>Эндокринология</v>
      </c>
      <c r="Q1827" s="23">
        <f t="shared" si="478"/>
        <v>1.23</v>
      </c>
      <c r="R1827" s="119" t="s">
        <v>413</v>
      </c>
      <c r="S1827" s="23">
        <f t="shared" si="479"/>
        <v>56.4</v>
      </c>
    </row>
    <row r="1828" spans="2:19" x14ac:dyDescent="0.25">
      <c r="B1828" s="85">
        <v>150002</v>
      </c>
      <c r="C1828" s="23" t="str">
        <f t="shared" si="468"/>
        <v>ГБУЗ "РДКБ"</v>
      </c>
      <c r="D1828" s="23" t="str">
        <f t="shared" si="469"/>
        <v>ДС</v>
      </c>
      <c r="E1828" s="124">
        <v>20172105</v>
      </c>
      <c r="F1828" s="23" t="str">
        <f t="shared" si="470"/>
        <v>Другие болезни эндокринной системы, новообразования эндокринных желез доброкачественные, in situ, неопределенного и неизвестного характера, расстройства питания, другие нарушения обмена веществ</v>
      </c>
      <c r="G1828" s="104">
        <v>5</v>
      </c>
      <c r="H1828" s="104">
        <v>3</v>
      </c>
      <c r="I1828" s="105">
        <f t="shared" si="467"/>
        <v>8</v>
      </c>
      <c r="J1828" s="23">
        <f t="shared" si="471"/>
        <v>1.41</v>
      </c>
      <c r="K1828" s="23">
        <f t="shared" si="472"/>
        <v>1</v>
      </c>
      <c r="L1828" s="93">
        <f t="shared" si="473"/>
        <v>12961.847999999998</v>
      </c>
      <c r="M1828" s="93">
        <f t="shared" si="474"/>
        <v>64809.239999999991</v>
      </c>
      <c r="N1828" s="93">
        <f t="shared" si="475"/>
        <v>38885.543999999994</v>
      </c>
      <c r="O1828" s="93">
        <f t="shared" si="476"/>
        <v>103694.78399999999</v>
      </c>
      <c r="P1828" s="23" t="str">
        <f t="shared" si="477"/>
        <v>Эндокринология</v>
      </c>
      <c r="Q1828" s="23">
        <f t="shared" si="478"/>
        <v>1.23</v>
      </c>
      <c r="R1828" s="117" t="s">
        <v>148</v>
      </c>
      <c r="S1828" s="23">
        <f t="shared" si="479"/>
        <v>11.28</v>
      </c>
    </row>
    <row r="1829" spans="2:19" x14ac:dyDescent="0.25">
      <c r="B1829" s="85">
        <v>150002</v>
      </c>
      <c r="C1829" s="23" t="str">
        <f t="shared" si="468"/>
        <v>ГБУЗ "РДКБ"</v>
      </c>
      <c r="D1829" s="23" t="str">
        <f t="shared" si="469"/>
        <v>ДС</v>
      </c>
      <c r="E1829" s="124">
        <v>20172106</v>
      </c>
      <c r="F1829" s="23" t="str">
        <f t="shared" si="470"/>
        <v>Кистозный фиброз</v>
      </c>
      <c r="G1829" s="104">
        <v>0</v>
      </c>
      <c r="H1829" s="104">
        <v>0</v>
      </c>
      <c r="I1829" s="105">
        <f t="shared" si="467"/>
        <v>0</v>
      </c>
      <c r="J1829" s="23">
        <f t="shared" si="471"/>
        <v>2.58</v>
      </c>
      <c r="K1829" s="23">
        <f t="shared" si="472"/>
        <v>1</v>
      </c>
      <c r="L1829" s="93">
        <f t="shared" si="473"/>
        <v>23717.423999999999</v>
      </c>
      <c r="M1829" s="93">
        <f t="shared" si="474"/>
        <v>0</v>
      </c>
      <c r="N1829" s="93">
        <f t="shared" si="475"/>
        <v>0</v>
      </c>
      <c r="O1829" s="93">
        <f t="shared" si="476"/>
        <v>0</v>
      </c>
      <c r="P1829" s="23" t="str">
        <f t="shared" si="477"/>
        <v>Эндокринология</v>
      </c>
      <c r="Q1829" s="23">
        <f t="shared" si="478"/>
        <v>1.23</v>
      </c>
      <c r="R1829" s="117" t="s">
        <v>282</v>
      </c>
      <c r="S1829" s="23">
        <f t="shared" si="479"/>
        <v>0</v>
      </c>
    </row>
    <row r="1830" spans="2:19" x14ac:dyDescent="0.25">
      <c r="B1830" s="85">
        <v>150002</v>
      </c>
      <c r="C1830" s="23" t="str">
        <f t="shared" si="468"/>
        <v>ГБУЗ "РДКБ"</v>
      </c>
      <c r="D1830" s="23" t="str">
        <f t="shared" si="469"/>
        <v>ДС</v>
      </c>
      <c r="E1830" s="124">
        <v>20172110</v>
      </c>
      <c r="F1830" s="23" t="str">
        <f t="shared" si="470"/>
        <v>Госпитализация в дневной стационар в диагностических целях с постановкой диагноза туберкулеза, ВИЧ-инфекции, психического заболевания</v>
      </c>
      <c r="G1830" s="104">
        <v>60</v>
      </c>
      <c r="H1830" s="104">
        <v>10</v>
      </c>
      <c r="I1830" s="105">
        <f t="shared" si="467"/>
        <v>70</v>
      </c>
      <c r="J1830" s="23">
        <f t="shared" si="471"/>
        <v>0.46</v>
      </c>
      <c r="K1830" s="23">
        <f t="shared" si="472"/>
        <v>1</v>
      </c>
      <c r="L1830" s="93">
        <f t="shared" si="473"/>
        <v>4228.6880000000001</v>
      </c>
      <c r="M1830" s="93">
        <f t="shared" si="474"/>
        <v>253721.28</v>
      </c>
      <c r="N1830" s="93">
        <f t="shared" si="475"/>
        <v>42286.880000000005</v>
      </c>
      <c r="O1830" s="93">
        <f t="shared" si="476"/>
        <v>296008.16000000003</v>
      </c>
      <c r="P1830" s="23" t="str">
        <f t="shared" si="477"/>
        <v>Прочее</v>
      </c>
      <c r="Q1830" s="23">
        <f t="shared" si="478"/>
        <v>1</v>
      </c>
      <c r="R1830" s="117" t="s">
        <v>178</v>
      </c>
      <c r="S1830" s="23">
        <f t="shared" si="479"/>
        <v>32.200000000000003</v>
      </c>
    </row>
    <row r="1831" spans="2:19" x14ac:dyDescent="0.25">
      <c r="B1831" s="85">
        <v>150002</v>
      </c>
      <c r="C1831" s="23" t="str">
        <f t="shared" si="468"/>
        <v>ГБУЗ "РДКБ"</v>
      </c>
      <c r="D1831" s="23" t="str">
        <f t="shared" si="469"/>
        <v>ДС</v>
      </c>
      <c r="E1831" s="124">
        <v>20172111</v>
      </c>
      <c r="F1831" s="23" t="str">
        <f t="shared" si="470"/>
        <v>Лечение с применением генно-инженерных биологических препаратов</v>
      </c>
      <c r="G1831" s="104">
        <v>1</v>
      </c>
      <c r="H1831" s="104">
        <v>1</v>
      </c>
      <c r="I1831" s="105">
        <f t="shared" si="467"/>
        <v>2</v>
      </c>
      <c r="J1831" s="23">
        <f t="shared" si="471"/>
        <v>9.74</v>
      </c>
      <c r="K1831" s="23">
        <f t="shared" si="472"/>
        <v>1</v>
      </c>
      <c r="L1831" s="93">
        <f t="shared" si="473"/>
        <v>89537.871999999988</v>
      </c>
      <c r="M1831" s="93">
        <f t="shared" si="474"/>
        <v>89537.871999999988</v>
      </c>
      <c r="N1831" s="93">
        <f t="shared" si="475"/>
        <v>89537.871999999988</v>
      </c>
      <c r="O1831" s="93">
        <f t="shared" si="476"/>
        <v>179075.74399999998</v>
      </c>
      <c r="P1831" s="23" t="str">
        <f t="shared" si="477"/>
        <v>Прочее</v>
      </c>
      <c r="Q1831" s="23">
        <f t="shared" si="478"/>
        <v>1</v>
      </c>
      <c r="R1831" s="117" t="s">
        <v>107</v>
      </c>
      <c r="S1831" s="23">
        <f t="shared" si="479"/>
        <v>19.48</v>
      </c>
    </row>
    <row r="1832" spans="2:19" x14ac:dyDescent="0.25">
      <c r="B1832" s="85">
        <v>150002</v>
      </c>
      <c r="C1832" s="23" t="str">
        <f t="shared" si="468"/>
        <v>ГБУЗ "РДКБ"</v>
      </c>
      <c r="D1832" s="23" t="str">
        <f t="shared" si="469"/>
        <v>ДС</v>
      </c>
      <c r="E1832" s="124">
        <v>20172111</v>
      </c>
      <c r="F1832" s="23" t="str">
        <f t="shared" si="470"/>
        <v>Лечение с применением генно-инженерных биологических препаратов</v>
      </c>
      <c r="G1832" s="104">
        <v>8</v>
      </c>
      <c r="H1832" s="104">
        <v>2</v>
      </c>
      <c r="I1832" s="105">
        <f t="shared" si="467"/>
        <v>10</v>
      </c>
      <c r="J1832" s="23">
        <f t="shared" si="471"/>
        <v>9.74</v>
      </c>
      <c r="K1832" s="23">
        <f t="shared" si="472"/>
        <v>1</v>
      </c>
      <c r="L1832" s="93">
        <f t="shared" si="473"/>
        <v>89537.871999999988</v>
      </c>
      <c r="M1832" s="93">
        <f t="shared" si="474"/>
        <v>716302.97599999991</v>
      </c>
      <c r="N1832" s="93">
        <f t="shared" si="475"/>
        <v>179075.74399999998</v>
      </c>
      <c r="O1832" s="93">
        <f t="shared" si="476"/>
        <v>895378.71999999986</v>
      </c>
      <c r="P1832" s="23" t="str">
        <f t="shared" si="477"/>
        <v>Прочее</v>
      </c>
      <c r="Q1832" s="23">
        <f t="shared" si="478"/>
        <v>1</v>
      </c>
      <c r="R1832" s="117" t="s">
        <v>289</v>
      </c>
      <c r="S1832" s="23">
        <f t="shared" si="479"/>
        <v>97.4</v>
      </c>
    </row>
    <row r="1833" spans="2:19" x14ac:dyDescent="0.25">
      <c r="B1833" s="115">
        <v>150005</v>
      </c>
      <c r="C1833" s="162" t="str">
        <f t="shared" si="468"/>
        <v>ГБУЗ "РЦВМР"</v>
      </c>
      <c r="D1833" s="162" t="str">
        <f t="shared" si="469"/>
        <v>ДС</v>
      </c>
      <c r="E1833" s="128">
        <v>20172113</v>
      </c>
      <c r="F1833" s="23" t="str">
        <f t="shared" si="470"/>
        <v>Медицинская нейрореабилитация</v>
      </c>
      <c r="G1833" s="111">
        <v>80</v>
      </c>
      <c r="H1833" s="111">
        <v>20</v>
      </c>
      <c r="I1833" s="160">
        <f t="shared" si="467"/>
        <v>100</v>
      </c>
      <c r="J1833" s="23">
        <f t="shared" si="471"/>
        <v>3</v>
      </c>
      <c r="K1833" s="23">
        <f t="shared" si="472"/>
        <v>0.89</v>
      </c>
      <c r="L1833" s="93">
        <f t="shared" si="473"/>
        <v>24544.775999999998</v>
      </c>
      <c r="M1833" s="93">
        <f t="shared" si="474"/>
        <v>1963582.0799999998</v>
      </c>
      <c r="N1833" s="93">
        <f t="shared" si="475"/>
        <v>490895.51999999996</v>
      </c>
      <c r="O1833" s="93">
        <f t="shared" si="476"/>
        <v>2454477.5999999996</v>
      </c>
      <c r="P1833" s="23" t="str">
        <f t="shared" si="477"/>
        <v>Медицинская реабилитация</v>
      </c>
      <c r="Q1833" s="23">
        <f t="shared" si="478"/>
        <v>0.75</v>
      </c>
      <c r="R1833" s="43" t="s">
        <v>80</v>
      </c>
      <c r="S1833" s="23">
        <f t="shared" si="479"/>
        <v>300</v>
      </c>
    </row>
    <row r="1834" spans="2:19" x14ac:dyDescent="0.25">
      <c r="B1834" s="115">
        <v>150071</v>
      </c>
      <c r="C1834" s="23" t="str">
        <f t="shared" si="468"/>
        <v>НК санаторий-профилакторий "Сосновая роща"</v>
      </c>
      <c r="D1834" s="23" t="str">
        <f t="shared" si="469"/>
        <v>ДС</v>
      </c>
      <c r="E1834" s="128">
        <v>20172113</v>
      </c>
      <c r="F1834" s="23" t="str">
        <f t="shared" si="470"/>
        <v>Медицинская нейрореабилитация</v>
      </c>
      <c r="G1834" s="111">
        <v>150</v>
      </c>
      <c r="H1834" s="111">
        <v>50</v>
      </c>
      <c r="I1834" s="105">
        <f t="shared" si="467"/>
        <v>200</v>
      </c>
      <c r="J1834" s="23">
        <f t="shared" si="471"/>
        <v>3</v>
      </c>
      <c r="K1834" s="23">
        <f t="shared" si="472"/>
        <v>0.82</v>
      </c>
      <c r="L1834" s="93">
        <f t="shared" si="473"/>
        <v>22614.287999999997</v>
      </c>
      <c r="M1834" s="93">
        <f t="shared" si="474"/>
        <v>3392143.1999999997</v>
      </c>
      <c r="N1834" s="93">
        <f t="shared" si="475"/>
        <v>1130714.3999999999</v>
      </c>
      <c r="O1834" s="93">
        <f t="shared" si="476"/>
        <v>4522857.5999999996</v>
      </c>
      <c r="P1834" s="23" t="str">
        <f t="shared" si="477"/>
        <v>Медицинская реабилитация</v>
      </c>
      <c r="Q1834" s="23">
        <f t="shared" si="478"/>
        <v>0.75</v>
      </c>
      <c r="R1834" s="118" t="s">
        <v>80</v>
      </c>
      <c r="S1834" s="23">
        <f t="shared" si="479"/>
        <v>600</v>
      </c>
    </row>
    <row r="1835" spans="2:19" x14ac:dyDescent="0.25">
      <c r="B1835" s="115">
        <v>150071</v>
      </c>
      <c r="C1835" s="161" t="str">
        <f t="shared" si="468"/>
        <v>НК санаторий-профилакторий "Сосновая роща"</v>
      </c>
      <c r="D1835" s="161" t="str">
        <f t="shared" si="469"/>
        <v>ДС</v>
      </c>
      <c r="E1835" s="128">
        <v>20172114</v>
      </c>
      <c r="F1835" s="23" t="str">
        <f t="shared" si="470"/>
        <v>Медицинская кардиореабилитация</v>
      </c>
      <c r="G1835" s="111">
        <v>150</v>
      </c>
      <c r="H1835" s="111">
        <v>50</v>
      </c>
      <c r="I1835" s="159">
        <f t="shared" si="467"/>
        <v>200</v>
      </c>
      <c r="J1835" s="23">
        <f t="shared" si="471"/>
        <v>1.5</v>
      </c>
      <c r="K1835" s="23">
        <f t="shared" si="472"/>
        <v>0.82</v>
      </c>
      <c r="L1835" s="93">
        <f t="shared" si="473"/>
        <v>11307.143999999998</v>
      </c>
      <c r="M1835" s="93">
        <f t="shared" si="474"/>
        <v>1696071.5999999999</v>
      </c>
      <c r="N1835" s="93">
        <f t="shared" si="475"/>
        <v>565357.19999999995</v>
      </c>
      <c r="O1835" s="93">
        <f t="shared" si="476"/>
        <v>2261428.7999999998</v>
      </c>
      <c r="P1835" s="23" t="str">
        <f t="shared" si="477"/>
        <v>Медицинская реабилитация</v>
      </c>
      <c r="Q1835" s="23">
        <f t="shared" si="478"/>
        <v>0.75</v>
      </c>
      <c r="R1835" s="118" t="s">
        <v>80</v>
      </c>
      <c r="S1835" s="23">
        <f t="shared" si="479"/>
        <v>300</v>
      </c>
    </row>
    <row r="1836" spans="2:19" x14ac:dyDescent="0.25">
      <c r="B1836" s="85">
        <v>150002</v>
      </c>
      <c r="C1836" s="23" t="str">
        <f t="shared" si="468"/>
        <v>ГБУЗ "РДКБ"</v>
      </c>
      <c r="D1836" s="23" t="str">
        <f t="shared" si="469"/>
        <v>ДС</v>
      </c>
      <c r="E1836" s="124">
        <v>20172115</v>
      </c>
      <c r="F1836" s="23" t="str">
        <f t="shared" si="470"/>
        <v>Медицинская реабилитация после перенесенных травм и заболеваний опорно-двигательной системы</v>
      </c>
      <c r="G1836" s="104">
        <v>15</v>
      </c>
      <c r="H1836" s="104">
        <v>5</v>
      </c>
      <c r="I1836" s="105">
        <f t="shared" ref="I1836:I1844" si="480">G1836+H1836</f>
        <v>20</v>
      </c>
      <c r="J1836" s="23">
        <f t="shared" si="471"/>
        <v>2.25</v>
      </c>
      <c r="K1836" s="23">
        <f t="shared" si="472"/>
        <v>1</v>
      </c>
      <c r="L1836" s="93">
        <f t="shared" si="473"/>
        <v>20683.8</v>
      </c>
      <c r="M1836" s="93">
        <f t="shared" si="474"/>
        <v>310257</v>
      </c>
      <c r="N1836" s="93">
        <f t="shared" si="475"/>
        <v>103419</v>
      </c>
      <c r="O1836" s="93">
        <f t="shared" si="476"/>
        <v>413676</v>
      </c>
      <c r="P1836" s="23" t="str">
        <f t="shared" si="477"/>
        <v>Медицинская реабилитация</v>
      </c>
      <c r="Q1836" s="23">
        <f t="shared" si="478"/>
        <v>0.75</v>
      </c>
      <c r="R1836" s="117" t="s">
        <v>80</v>
      </c>
      <c r="S1836" s="23">
        <f t="shared" si="479"/>
        <v>45</v>
      </c>
    </row>
    <row r="1837" spans="2:19" x14ac:dyDescent="0.25">
      <c r="B1837" s="115">
        <v>150005</v>
      </c>
      <c r="C1837" s="162" t="str">
        <f t="shared" si="468"/>
        <v>ГБУЗ "РЦВМР"</v>
      </c>
      <c r="D1837" s="162" t="str">
        <f t="shared" si="469"/>
        <v>ДС</v>
      </c>
      <c r="E1837" s="128">
        <v>20172115</v>
      </c>
      <c r="F1837" s="23" t="str">
        <f t="shared" si="470"/>
        <v>Медицинская реабилитация после перенесенных травм и заболеваний опорно-двигательной системы</v>
      </c>
      <c r="G1837" s="111">
        <v>850</v>
      </c>
      <c r="H1837" s="111">
        <v>150</v>
      </c>
      <c r="I1837" s="160">
        <f t="shared" si="480"/>
        <v>1000</v>
      </c>
      <c r="J1837" s="23">
        <f t="shared" si="471"/>
        <v>2.25</v>
      </c>
      <c r="K1837" s="23">
        <f t="shared" si="472"/>
        <v>0.89</v>
      </c>
      <c r="L1837" s="93">
        <f t="shared" si="473"/>
        <v>18408.581999999999</v>
      </c>
      <c r="M1837" s="93">
        <f t="shared" si="474"/>
        <v>15647294.699999999</v>
      </c>
      <c r="N1837" s="93">
        <f t="shared" si="475"/>
        <v>2761287.3</v>
      </c>
      <c r="O1837" s="93">
        <f t="shared" si="476"/>
        <v>18408582</v>
      </c>
      <c r="P1837" s="23" t="str">
        <f t="shared" si="477"/>
        <v>Медицинская реабилитация</v>
      </c>
      <c r="Q1837" s="23">
        <f t="shared" si="478"/>
        <v>0.75</v>
      </c>
      <c r="R1837" s="43" t="s">
        <v>80</v>
      </c>
      <c r="S1837" s="23">
        <f t="shared" si="479"/>
        <v>2250</v>
      </c>
    </row>
    <row r="1838" spans="2:19" x14ac:dyDescent="0.25">
      <c r="B1838" s="115">
        <v>150077</v>
      </c>
      <c r="C1838" s="161" t="str">
        <f t="shared" si="468"/>
        <v>Санаторий ТАМИСК Филиал ООО СКО "Курорты Осетии"</v>
      </c>
      <c r="D1838" s="161" t="str">
        <f t="shared" si="469"/>
        <v>ДС</v>
      </c>
      <c r="E1838" s="128">
        <v>20172115</v>
      </c>
      <c r="F1838" s="23" t="str">
        <f t="shared" si="470"/>
        <v>Медицинская реабилитация после перенесенных травм и заболеваний опорно-двигательной системы</v>
      </c>
      <c r="G1838" s="111">
        <v>180</v>
      </c>
      <c r="H1838" s="111">
        <v>20</v>
      </c>
      <c r="I1838" s="159">
        <f t="shared" si="480"/>
        <v>200</v>
      </c>
      <c r="J1838" s="23">
        <f t="shared" si="471"/>
        <v>2.25</v>
      </c>
      <c r="K1838" s="23">
        <f t="shared" si="472"/>
        <v>0.82</v>
      </c>
      <c r="L1838" s="93">
        <f t="shared" si="473"/>
        <v>16960.715999999997</v>
      </c>
      <c r="M1838" s="93">
        <f t="shared" si="474"/>
        <v>3052928.8799999994</v>
      </c>
      <c r="N1838" s="93">
        <f t="shared" si="475"/>
        <v>339214.31999999995</v>
      </c>
      <c r="O1838" s="93">
        <f t="shared" si="476"/>
        <v>3392143.1999999993</v>
      </c>
      <c r="P1838" s="23" t="str">
        <f t="shared" si="477"/>
        <v>Медицинская реабилитация</v>
      </c>
      <c r="Q1838" s="23">
        <f t="shared" si="478"/>
        <v>0.75</v>
      </c>
      <c r="R1838" s="118" t="s">
        <v>80</v>
      </c>
      <c r="S1838" s="23">
        <f t="shared" si="479"/>
        <v>450</v>
      </c>
    </row>
    <row r="1839" spans="2:19" x14ac:dyDescent="0.25">
      <c r="B1839" s="85">
        <v>150002</v>
      </c>
      <c r="C1839" s="23" t="str">
        <f t="shared" si="468"/>
        <v>ГБУЗ "РДКБ"</v>
      </c>
      <c r="D1839" s="23" t="str">
        <f t="shared" si="469"/>
        <v>ДС</v>
      </c>
      <c r="E1839" s="124">
        <v>20172116</v>
      </c>
      <c r="F1839" s="23" t="str">
        <f t="shared" si="470"/>
        <v>Медицинская реабилитация детей, перенесших заболевания перинатального периода</v>
      </c>
      <c r="G1839" s="104">
        <v>8</v>
      </c>
      <c r="H1839" s="104">
        <v>2</v>
      </c>
      <c r="I1839" s="105">
        <f t="shared" si="480"/>
        <v>10</v>
      </c>
      <c r="J1839" s="23">
        <f t="shared" si="471"/>
        <v>1.5</v>
      </c>
      <c r="K1839" s="23">
        <f t="shared" si="472"/>
        <v>1</v>
      </c>
      <c r="L1839" s="93">
        <f t="shared" si="473"/>
        <v>13789.199999999999</v>
      </c>
      <c r="M1839" s="93">
        <f t="shared" si="474"/>
        <v>110313.59999999999</v>
      </c>
      <c r="N1839" s="93">
        <f t="shared" si="475"/>
        <v>27578.399999999998</v>
      </c>
      <c r="O1839" s="93">
        <f t="shared" si="476"/>
        <v>137892</v>
      </c>
      <c r="P1839" s="23" t="str">
        <f t="shared" si="477"/>
        <v>Медицинская реабилитация</v>
      </c>
      <c r="Q1839" s="23">
        <f t="shared" si="478"/>
        <v>0.75</v>
      </c>
      <c r="R1839" s="117" t="s">
        <v>80</v>
      </c>
      <c r="S1839" s="23">
        <f t="shared" si="479"/>
        <v>15</v>
      </c>
    </row>
    <row r="1840" spans="2:19" x14ac:dyDescent="0.25">
      <c r="B1840" s="85">
        <v>150002</v>
      </c>
      <c r="C1840" s="23" t="str">
        <f t="shared" si="468"/>
        <v>ГБУЗ "РДКБ"</v>
      </c>
      <c r="D1840" s="23" t="str">
        <f t="shared" si="469"/>
        <v>ДС</v>
      </c>
      <c r="E1840" s="124">
        <v>20172117</v>
      </c>
      <c r="F1840" s="23" t="str">
        <f t="shared" si="470"/>
        <v>Медицинская реабилитация при других соматических заболеваниях</v>
      </c>
      <c r="G1840" s="104">
        <v>70</v>
      </c>
      <c r="H1840" s="104">
        <v>15</v>
      </c>
      <c r="I1840" s="105">
        <f t="shared" si="480"/>
        <v>85</v>
      </c>
      <c r="J1840" s="23">
        <f t="shared" si="471"/>
        <v>0.7</v>
      </c>
      <c r="K1840" s="23">
        <f t="shared" si="472"/>
        <v>1</v>
      </c>
      <c r="L1840" s="93">
        <f t="shared" si="473"/>
        <v>6434.9599999999991</v>
      </c>
      <c r="M1840" s="93">
        <f t="shared" si="474"/>
        <v>450447.19999999995</v>
      </c>
      <c r="N1840" s="93">
        <f t="shared" si="475"/>
        <v>96524.4</v>
      </c>
      <c r="O1840" s="93">
        <f t="shared" si="476"/>
        <v>546971.6</v>
      </c>
      <c r="P1840" s="23" t="str">
        <f t="shared" si="477"/>
        <v>Медицинская реабилитация</v>
      </c>
      <c r="Q1840" s="23">
        <f t="shared" si="478"/>
        <v>0.75</v>
      </c>
      <c r="R1840" s="117" t="s">
        <v>80</v>
      </c>
      <c r="S1840" s="23">
        <f t="shared" si="479"/>
        <v>59.499999999999993</v>
      </c>
    </row>
    <row r="1841" spans="2:19" x14ac:dyDescent="0.25">
      <c r="B1841" s="115">
        <v>150005</v>
      </c>
      <c r="C1841" s="162" t="str">
        <f t="shared" si="468"/>
        <v>ГБУЗ "РЦВМР"</v>
      </c>
      <c r="D1841" s="162" t="str">
        <f t="shared" si="469"/>
        <v>ДС</v>
      </c>
      <c r="E1841" s="128">
        <v>20172117</v>
      </c>
      <c r="F1841" s="23" t="str">
        <f t="shared" si="470"/>
        <v>Медицинская реабилитация при других соматических заболеваниях</v>
      </c>
      <c r="G1841" s="111">
        <v>600</v>
      </c>
      <c r="H1841" s="111">
        <v>173</v>
      </c>
      <c r="I1841" s="160">
        <f t="shared" si="480"/>
        <v>773</v>
      </c>
      <c r="J1841" s="23">
        <f t="shared" si="471"/>
        <v>0.7</v>
      </c>
      <c r="K1841" s="23">
        <f t="shared" si="472"/>
        <v>0.89</v>
      </c>
      <c r="L1841" s="93">
        <f t="shared" si="473"/>
        <v>5727.1143999999995</v>
      </c>
      <c r="M1841" s="93">
        <f t="shared" si="474"/>
        <v>3436268.6399999997</v>
      </c>
      <c r="N1841" s="93">
        <f t="shared" si="475"/>
        <v>990790.79119999986</v>
      </c>
      <c r="O1841" s="93">
        <f t="shared" si="476"/>
        <v>4427059.4311999995</v>
      </c>
      <c r="P1841" s="23" t="str">
        <f t="shared" si="477"/>
        <v>Медицинская реабилитация</v>
      </c>
      <c r="Q1841" s="23">
        <f t="shared" si="478"/>
        <v>0.75</v>
      </c>
      <c r="R1841" s="43" t="s">
        <v>80</v>
      </c>
      <c r="S1841" s="23">
        <f t="shared" si="479"/>
        <v>541.09999999999991</v>
      </c>
    </row>
    <row r="1842" spans="2:19" x14ac:dyDescent="0.25">
      <c r="B1842" s="115">
        <v>150077</v>
      </c>
      <c r="C1842" s="23" t="str">
        <f t="shared" si="468"/>
        <v>Санаторий ТАМИСК Филиал ООО СКО "Курорты Осетии"</v>
      </c>
      <c r="D1842" s="23" t="str">
        <f t="shared" si="469"/>
        <v>ДС</v>
      </c>
      <c r="E1842" s="128">
        <v>20172117</v>
      </c>
      <c r="F1842" s="23" t="str">
        <f t="shared" si="470"/>
        <v>Медицинская реабилитация при других соматических заболеваниях</v>
      </c>
      <c r="G1842" s="111">
        <v>180</v>
      </c>
      <c r="H1842" s="111">
        <v>20</v>
      </c>
      <c r="I1842" s="105">
        <f t="shared" si="480"/>
        <v>200</v>
      </c>
      <c r="J1842" s="23">
        <f t="shared" si="471"/>
        <v>0.7</v>
      </c>
      <c r="K1842" s="23">
        <f t="shared" si="472"/>
        <v>0.82</v>
      </c>
      <c r="L1842" s="93">
        <f t="shared" si="473"/>
        <v>5276.667199999999</v>
      </c>
      <c r="M1842" s="93">
        <f t="shared" si="474"/>
        <v>949800.09599999979</v>
      </c>
      <c r="N1842" s="93">
        <f t="shared" si="475"/>
        <v>105533.34399999998</v>
      </c>
      <c r="O1842" s="93">
        <f t="shared" si="476"/>
        <v>1055333.4399999997</v>
      </c>
      <c r="P1842" s="23" t="str">
        <f t="shared" si="477"/>
        <v>Медицинская реабилитация</v>
      </c>
      <c r="Q1842" s="23">
        <f t="shared" si="478"/>
        <v>0.75</v>
      </c>
      <c r="R1842" s="118" t="s">
        <v>80</v>
      </c>
      <c r="S1842" s="23">
        <f t="shared" si="479"/>
        <v>140</v>
      </c>
    </row>
    <row r="1843" spans="2:19" x14ac:dyDescent="0.25">
      <c r="B1843" s="30">
        <v>150120</v>
      </c>
      <c r="C1843" s="161" t="str">
        <f t="shared" si="468"/>
        <v>ООО "Центр коррекции двигательных нарушений"(лечение ДЦП)</v>
      </c>
      <c r="D1843" s="161" t="str">
        <f t="shared" si="469"/>
        <v>ДС</v>
      </c>
      <c r="E1843" s="43">
        <v>20172119</v>
      </c>
      <c r="F1843" s="23" t="str">
        <f t="shared" si="470"/>
        <v>Медицинская реабилитация детей с поражениями центральной нервной системы</v>
      </c>
      <c r="G1843" s="116">
        <v>200</v>
      </c>
      <c r="H1843" s="116">
        <v>50</v>
      </c>
      <c r="I1843" s="159">
        <f t="shared" si="480"/>
        <v>250</v>
      </c>
      <c r="J1843" s="23">
        <f t="shared" si="471"/>
        <v>2.75</v>
      </c>
      <c r="K1843" s="23">
        <f t="shared" si="472"/>
        <v>0.7</v>
      </c>
      <c r="L1843" s="93">
        <f t="shared" si="473"/>
        <v>17696.139999999996</v>
      </c>
      <c r="M1843" s="93">
        <f t="shared" si="474"/>
        <v>3539227.9999999991</v>
      </c>
      <c r="N1843" s="93">
        <f t="shared" si="475"/>
        <v>884806.99999999977</v>
      </c>
      <c r="O1843" s="93">
        <f t="shared" si="476"/>
        <v>4424034.9999999991</v>
      </c>
      <c r="P1843" s="23" t="str">
        <f t="shared" si="477"/>
        <v>Медицинская реабилитация</v>
      </c>
      <c r="Q1843" s="23">
        <f t="shared" si="478"/>
        <v>0.75</v>
      </c>
      <c r="R1843" s="119" t="s">
        <v>80</v>
      </c>
      <c r="S1843" s="23">
        <f t="shared" si="479"/>
        <v>687.5</v>
      </c>
    </row>
    <row r="1844" spans="2:19" x14ac:dyDescent="0.25">
      <c r="B1844" s="85">
        <v>150002</v>
      </c>
      <c r="C1844" s="23" t="str">
        <f t="shared" si="468"/>
        <v>ГБУЗ "РДКБ"</v>
      </c>
      <c r="D1844" s="23" t="str">
        <f t="shared" si="469"/>
        <v>ДС</v>
      </c>
      <c r="E1844" s="124">
        <v>20172119</v>
      </c>
      <c r="F1844" s="23" t="str">
        <f t="shared" si="470"/>
        <v>Медицинская реабилитация детей с поражениями центральной нервной системы</v>
      </c>
      <c r="G1844" s="104">
        <v>10</v>
      </c>
      <c r="H1844" s="104">
        <v>5</v>
      </c>
      <c r="I1844" s="105">
        <f t="shared" si="480"/>
        <v>15</v>
      </c>
      <c r="J1844" s="23">
        <f t="shared" si="471"/>
        <v>2.75</v>
      </c>
      <c r="K1844" s="23">
        <f t="shared" si="472"/>
        <v>1</v>
      </c>
      <c r="L1844" s="93">
        <f t="shared" si="473"/>
        <v>25280.199999999997</v>
      </c>
      <c r="M1844" s="93">
        <f t="shared" si="474"/>
        <v>252801.99999999997</v>
      </c>
      <c r="N1844" s="93">
        <f t="shared" si="475"/>
        <v>126400.99999999999</v>
      </c>
      <c r="O1844" s="93">
        <f t="shared" si="476"/>
        <v>379202.99999999994</v>
      </c>
      <c r="P1844" s="23" t="str">
        <f t="shared" si="477"/>
        <v>Медицинская реабилитация</v>
      </c>
      <c r="Q1844" s="23">
        <f t="shared" si="478"/>
        <v>0.75</v>
      </c>
      <c r="R1844" s="117" t="s">
        <v>80</v>
      </c>
      <c r="S1844" s="23">
        <f t="shared" si="479"/>
        <v>41.25</v>
      </c>
    </row>
    <row r="1845" spans="2:19" x14ac:dyDescent="0.25">
      <c r="B1845" s="30">
        <v>150001</v>
      </c>
      <c r="C1845" s="23" t="str">
        <f t="shared" ref="C1845:C1906" si="481">IF(B1845&gt;0,VLOOKUP(B1845,LPU,2,0),"")</f>
        <v>ГБУЗ "РКБ"</v>
      </c>
      <c r="D1845" s="23" t="str">
        <f t="shared" ref="D1845:D1906" si="482">IF(E1845&gt;0,VLOOKUP(E1845,KSG,6,0),"")</f>
        <v>ДС</v>
      </c>
      <c r="E1845" s="128">
        <v>20172041</v>
      </c>
      <c r="F1845" s="23" t="str">
        <f t="shared" ref="F1845:F1907" si="483">IF(E1845&gt;0,VLOOKUP(E1845,KSG,2,0),"")</f>
        <v>Лекарственная терапия у больных, получающих диализ</v>
      </c>
      <c r="G1845" s="111">
        <v>511</v>
      </c>
      <c r="H1845" s="111">
        <v>179</v>
      </c>
      <c r="I1845" s="105">
        <f t="shared" ref="I1845:I1852" si="484">G1845+H1845</f>
        <v>690</v>
      </c>
      <c r="J1845" s="23">
        <f t="shared" ref="J1845:J1852" si="485">IF(E1845&gt;0,VLOOKUP(E1845,KSG,3,0),"")</f>
        <v>1</v>
      </c>
      <c r="K1845" s="23">
        <f t="shared" ref="K1845:K1852" si="486">IF(VLOOKUP(E1845,KSG,7,0)=1,IF(D1845="КС",VLOOKUP(B1845,LPU,3,0),VLOOKUP(B1845,LPU,4,0)),1)</f>
        <v>1</v>
      </c>
      <c r="L1845" s="93">
        <f t="shared" ref="L1845:L1852" si="487">IF(D1845="КС",K1845*J1845*$D$2,K1845*J1845*$D$3)</f>
        <v>9192.7999999999993</v>
      </c>
      <c r="M1845" s="93">
        <f t="shared" ref="M1845:M1852" si="488">L1845*G1845</f>
        <v>4697520.8</v>
      </c>
      <c r="N1845" s="93">
        <f t="shared" ref="N1845:N1852" si="489">L1845*H1845</f>
        <v>1645511.2</v>
      </c>
      <c r="O1845" s="93">
        <f t="shared" ref="O1845:O1852" si="490">M1845+N1845</f>
        <v>6343032</v>
      </c>
      <c r="P1845" s="23" t="str">
        <f t="shared" ref="P1845:P1852" si="491">IF(E1845&gt;0,VLOOKUP(E1845,KSG,4,0),"")</f>
        <v>Нефрология (без диализа)</v>
      </c>
      <c r="Q1845" s="23">
        <f t="shared" ref="Q1845:Q1852" si="492">IF(E1845&gt;0,VLOOKUP(E1845,KSG,5,0),"")</f>
        <v>2.74</v>
      </c>
      <c r="R1845" s="156" t="s">
        <v>496</v>
      </c>
      <c r="S1845" s="23">
        <f t="shared" ref="S1845:S1907" si="493">I1845*J1845</f>
        <v>690</v>
      </c>
    </row>
    <row r="1846" spans="2:19" x14ac:dyDescent="0.25">
      <c r="B1846" s="30">
        <v>150138</v>
      </c>
      <c r="C1846" s="161" t="str">
        <f t="shared" si="481"/>
        <v>Алания-Хелскеа</v>
      </c>
      <c r="D1846" s="161" t="str">
        <f t="shared" si="482"/>
        <v>ДС</v>
      </c>
      <c r="E1846" s="128">
        <v>20172041</v>
      </c>
      <c r="F1846" s="23" t="str">
        <f t="shared" si="483"/>
        <v>Лекарственная терапия у больных, получающих диализ</v>
      </c>
      <c r="G1846" s="111">
        <v>710</v>
      </c>
      <c r="H1846" s="111">
        <v>250</v>
      </c>
      <c r="I1846" s="159">
        <f t="shared" si="484"/>
        <v>960</v>
      </c>
      <c r="J1846" s="23">
        <f t="shared" si="485"/>
        <v>1</v>
      </c>
      <c r="K1846" s="23">
        <f t="shared" si="486"/>
        <v>1</v>
      </c>
      <c r="L1846" s="93">
        <f t="shared" si="487"/>
        <v>9192.7999999999993</v>
      </c>
      <c r="M1846" s="93">
        <f t="shared" si="488"/>
        <v>6526887.9999999991</v>
      </c>
      <c r="N1846" s="93">
        <f t="shared" si="489"/>
        <v>2298200</v>
      </c>
      <c r="O1846" s="93">
        <f t="shared" si="490"/>
        <v>8825088</v>
      </c>
      <c r="P1846" s="23" t="str">
        <f t="shared" si="491"/>
        <v>Нефрология (без диализа)</v>
      </c>
      <c r="Q1846" s="23">
        <f t="shared" si="492"/>
        <v>2.74</v>
      </c>
      <c r="R1846" s="156" t="s">
        <v>496</v>
      </c>
      <c r="S1846" s="23">
        <f t="shared" si="493"/>
        <v>960</v>
      </c>
    </row>
    <row r="1847" spans="2:19" x14ac:dyDescent="0.25">
      <c r="B1847" s="85">
        <v>150002</v>
      </c>
      <c r="C1847" s="23" t="str">
        <f t="shared" si="481"/>
        <v>ГБУЗ "РДКБ"</v>
      </c>
      <c r="D1847" s="23" t="str">
        <f t="shared" si="482"/>
        <v>ДС</v>
      </c>
      <c r="E1847" s="163">
        <v>20172028</v>
      </c>
      <c r="F1847" s="23" t="str">
        <f t="shared" si="483"/>
        <v>Инфекционные и паразитарные болезни, дети</v>
      </c>
      <c r="G1847" s="158">
        <v>0</v>
      </c>
      <c r="H1847" s="158">
        <v>0</v>
      </c>
      <c r="I1847" s="105">
        <f t="shared" si="484"/>
        <v>0</v>
      </c>
      <c r="J1847" s="23">
        <f t="shared" si="485"/>
        <v>0.97</v>
      </c>
      <c r="K1847" s="23">
        <f t="shared" si="486"/>
        <v>1</v>
      </c>
      <c r="L1847" s="93">
        <f t="shared" si="487"/>
        <v>8917.0159999999996</v>
      </c>
      <c r="M1847" s="93">
        <f t="shared" si="488"/>
        <v>0</v>
      </c>
      <c r="N1847" s="93">
        <f t="shared" si="489"/>
        <v>0</v>
      </c>
      <c r="O1847" s="93">
        <f t="shared" si="490"/>
        <v>0</v>
      </c>
      <c r="P1847" s="23" t="str">
        <f t="shared" si="491"/>
        <v>Инфекционные болезни</v>
      </c>
      <c r="Q1847" s="23">
        <f t="shared" si="492"/>
        <v>0.92</v>
      </c>
      <c r="R1847" s="156" t="s">
        <v>282</v>
      </c>
      <c r="S1847" s="23">
        <f t="shared" si="493"/>
        <v>0</v>
      </c>
    </row>
    <row r="1848" spans="2:19" x14ac:dyDescent="0.25">
      <c r="B1848" s="85">
        <v>150002</v>
      </c>
      <c r="C1848" s="23" t="str">
        <f t="shared" si="481"/>
        <v>ГБУЗ "РДКБ"</v>
      </c>
      <c r="D1848" s="23" t="str">
        <f t="shared" si="482"/>
        <v>ДС</v>
      </c>
      <c r="E1848" s="163">
        <v>20172030</v>
      </c>
      <c r="F1848" s="23" t="str">
        <f t="shared" si="483"/>
        <v>Респираторные инфекции верхних дыхательных путей, дети</v>
      </c>
      <c r="G1848" s="158">
        <v>0</v>
      </c>
      <c r="H1848" s="158">
        <v>0</v>
      </c>
      <c r="I1848" s="105">
        <f t="shared" si="484"/>
        <v>0</v>
      </c>
      <c r="J1848" s="23">
        <f t="shared" si="485"/>
        <v>0.65</v>
      </c>
      <c r="K1848" s="23">
        <f t="shared" si="486"/>
        <v>1</v>
      </c>
      <c r="L1848" s="93">
        <f t="shared" si="487"/>
        <v>5975.32</v>
      </c>
      <c r="M1848" s="93">
        <f t="shared" si="488"/>
        <v>0</v>
      </c>
      <c r="N1848" s="93">
        <f t="shared" si="489"/>
        <v>0</v>
      </c>
      <c r="O1848" s="93">
        <f t="shared" si="490"/>
        <v>0</v>
      </c>
      <c r="P1848" s="23" t="str">
        <f t="shared" si="491"/>
        <v>Инфекционные болезни</v>
      </c>
      <c r="Q1848" s="23">
        <f t="shared" si="492"/>
        <v>0.92</v>
      </c>
      <c r="R1848" s="156" t="s">
        <v>282</v>
      </c>
      <c r="S1848" s="23">
        <f t="shared" si="493"/>
        <v>0</v>
      </c>
    </row>
    <row r="1849" spans="2:19" x14ac:dyDescent="0.25">
      <c r="B1849" s="85">
        <v>150002</v>
      </c>
      <c r="C1849" s="23" t="str">
        <f t="shared" si="481"/>
        <v>ГБУЗ "РДКБ"</v>
      </c>
      <c r="D1849" s="23" t="str">
        <f t="shared" si="482"/>
        <v>ДС</v>
      </c>
      <c r="E1849" s="163">
        <v>20172109</v>
      </c>
      <c r="F1849" s="23" t="str">
        <f t="shared" si="483"/>
        <v>Факторы, влияющие на состояние здоровья населения и обращения в учреждения здравоохранения</v>
      </c>
      <c r="G1849" s="158">
        <v>100</v>
      </c>
      <c r="H1849" s="158">
        <v>30</v>
      </c>
      <c r="I1849" s="105">
        <f t="shared" si="484"/>
        <v>130</v>
      </c>
      <c r="J1849" s="23">
        <f t="shared" si="485"/>
        <v>0.56000000000000005</v>
      </c>
      <c r="K1849" s="23">
        <f t="shared" si="486"/>
        <v>1</v>
      </c>
      <c r="L1849" s="93">
        <f t="shared" si="487"/>
        <v>5147.9679999999998</v>
      </c>
      <c r="M1849" s="93">
        <f t="shared" si="488"/>
        <v>514796.79999999999</v>
      </c>
      <c r="N1849" s="93">
        <f t="shared" si="489"/>
        <v>154439.04000000001</v>
      </c>
      <c r="O1849" s="93">
        <f t="shared" si="490"/>
        <v>669235.84</v>
      </c>
      <c r="P1849" s="23" t="str">
        <f t="shared" si="491"/>
        <v>Прочее</v>
      </c>
      <c r="Q1849" s="23">
        <f t="shared" si="492"/>
        <v>1</v>
      </c>
      <c r="R1849" s="156" t="s">
        <v>107</v>
      </c>
      <c r="S1849" s="23">
        <f t="shared" si="493"/>
        <v>72.800000000000011</v>
      </c>
    </row>
    <row r="1850" spans="2:19" x14ac:dyDescent="0.25">
      <c r="B1850" s="85">
        <v>150002</v>
      </c>
      <c r="C1850" s="23" t="str">
        <f t="shared" si="481"/>
        <v>ГБУЗ "РДКБ"</v>
      </c>
      <c r="D1850" s="23" t="str">
        <f t="shared" si="482"/>
        <v>ДС</v>
      </c>
      <c r="E1850" s="163">
        <v>20172109</v>
      </c>
      <c r="F1850" s="23" t="str">
        <f t="shared" si="483"/>
        <v>Факторы, влияющие на состояние здоровья населения и обращения в учреждения здравоохранения</v>
      </c>
      <c r="G1850" s="158">
        <v>100</v>
      </c>
      <c r="H1850" s="158">
        <v>30</v>
      </c>
      <c r="I1850" s="105">
        <f t="shared" si="484"/>
        <v>130</v>
      </c>
      <c r="J1850" s="23">
        <f t="shared" si="485"/>
        <v>0.56000000000000005</v>
      </c>
      <c r="K1850" s="23">
        <f t="shared" si="486"/>
        <v>1</v>
      </c>
      <c r="L1850" s="93">
        <f t="shared" si="487"/>
        <v>5147.9679999999998</v>
      </c>
      <c r="M1850" s="93">
        <f t="shared" si="488"/>
        <v>514796.79999999999</v>
      </c>
      <c r="N1850" s="93">
        <f t="shared" si="489"/>
        <v>154439.04000000001</v>
      </c>
      <c r="O1850" s="93">
        <f t="shared" si="490"/>
        <v>669235.84</v>
      </c>
      <c r="P1850" s="23" t="str">
        <f t="shared" si="491"/>
        <v>Прочее</v>
      </c>
      <c r="Q1850" s="23">
        <f t="shared" si="492"/>
        <v>1</v>
      </c>
      <c r="R1850" s="156" t="s">
        <v>178</v>
      </c>
      <c r="S1850" s="23">
        <f t="shared" si="493"/>
        <v>72.800000000000011</v>
      </c>
    </row>
    <row r="1851" spans="2:19" x14ac:dyDescent="0.25">
      <c r="B1851" s="85">
        <v>150002</v>
      </c>
      <c r="C1851" s="23" t="str">
        <f t="shared" si="481"/>
        <v>ГБУЗ "РДКБ"</v>
      </c>
      <c r="D1851" s="23" t="str">
        <f t="shared" si="482"/>
        <v>ДС</v>
      </c>
      <c r="E1851" s="163">
        <v>20172109</v>
      </c>
      <c r="F1851" s="23" t="str">
        <f t="shared" si="483"/>
        <v>Факторы, влияющие на состояние здоровья населения и обращения в учреждения здравоохранения</v>
      </c>
      <c r="G1851" s="158">
        <v>100</v>
      </c>
      <c r="H1851" s="158">
        <v>30</v>
      </c>
      <c r="I1851" s="105">
        <f t="shared" si="484"/>
        <v>130</v>
      </c>
      <c r="J1851" s="23">
        <f t="shared" si="485"/>
        <v>0.56000000000000005</v>
      </c>
      <c r="K1851" s="23">
        <f t="shared" si="486"/>
        <v>1</v>
      </c>
      <c r="L1851" s="93">
        <f t="shared" si="487"/>
        <v>5147.9679999999998</v>
      </c>
      <c r="M1851" s="93">
        <f t="shared" si="488"/>
        <v>514796.79999999999</v>
      </c>
      <c r="N1851" s="93">
        <f t="shared" si="489"/>
        <v>154439.04000000001</v>
      </c>
      <c r="O1851" s="93">
        <f t="shared" si="490"/>
        <v>669235.84</v>
      </c>
      <c r="P1851" s="23" t="str">
        <f t="shared" si="491"/>
        <v>Прочее</v>
      </c>
      <c r="Q1851" s="23">
        <f t="shared" si="492"/>
        <v>1</v>
      </c>
      <c r="R1851" s="156" t="s">
        <v>140</v>
      </c>
      <c r="S1851" s="23">
        <f t="shared" si="493"/>
        <v>72.800000000000011</v>
      </c>
    </row>
    <row r="1852" spans="2:19" x14ac:dyDescent="0.25">
      <c r="B1852" s="85">
        <v>150002</v>
      </c>
      <c r="C1852" s="23" t="str">
        <f t="shared" si="481"/>
        <v>ГБУЗ "РДКБ"</v>
      </c>
      <c r="D1852" s="23" t="str">
        <f t="shared" si="482"/>
        <v>ДС</v>
      </c>
      <c r="E1852" s="163">
        <v>20172109</v>
      </c>
      <c r="F1852" s="23" t="str">
        <f t="shared" si="483"/>
        <v>Факторы, влияющие на состояние здоровья населения и обращения в учреждения здравоохранения</v>
      </c>
      <c r="G1852" s="158">
        <v>100</v>
      </c>
      <c r="H1852" s="158">
        <v>30</v>
      </c>
      <c r="I1852" s="105">
        <f t="shared" si="484"/>
        <v>130</v>
      </c>
      <c r="J1852" s="23">
        <f t="shared" si="485"/>
        <v>0.56000000000000005</v>
      </c>
      <c r="K1852" s="23">
        <f t="shared" si="486"/>
        <v>1</v>
      </c>
      <c r="L1852" s="93">
        <f t="shared" si="487"/>
        <v>5147.9679999999998</v>
      </c>
      <c r="M1852" s="93">
        <f t="shared" si="488"/>
        <v>514796.79999999999</v>
      </c>
      <c r="N1852" s="93">
        <f t="shared" si="489"/>
        <v>154439.04000000001</v>
      </c>
      <c r="O1852" s="93">
        <f t="shared" si="490"/>
        <v>669235.84</v>
      </c>
      <c r="P1852" s="23" t="str">
        <f t="shared" si="491"/>
        <v>Прочее</v>
      </c>
      <c r="Q1852" s="23">
        <f t="shared" si="492"/>
        <v>1</v>
      </c>
      <c r="R1852" s="156" t="s">
        <v>497</v>
      </c>
      <c r="S1852" s="23">
        <f t="shared" si="493"/>
        <v>72.800000000000011</v>
      </c>
    </row>
    <row r="1853" spans="2:19" x14ac:dyDescent="0.25">
      <c r="B1853" s="30">
        <v>150016</v>
      </c>
      <c r="C1853" s="23" t="str">
        <f t="shared" si="481"/>
        <v>ГБУЗ "Пригородная ЦРБ"</v>
      </c>
      <c r="D1853" s="23" t="str">
        <f t="shared" si="482"/>
        <v>КС</v>
      </c>
      <c r="E1853" s="128">
        <v>20171002</v>
      </c>
      <c r="F1853" s="23" t="str">
        <f t="shared" si="483"/>
        <v>Осложнения, связанные с беременностью</v>
      </c>
      <c r="G1853" s="111">
        <v>230</v>
      </c>
      <c r="H1853" s="111">
        <v>60</v>
      </c>
      <c r="I1853" s="105">
        <f t="shared" ref="I1853:I1916" si="494">G1853+H1853</f>
        <v>290</v>
      </c>
      <c r="J1853" s="23">
        <f t="shared" ref="J1853:J1916" si="495">IF(E1853&gt;0,VLOOKUP(E1853,KSG,3,0),"")</f>
        <v>0.93</v>
      </c>
      <c r="K1853" s="23">
        <f t="shared" ref="K1853:K1916" si="496">IF(VLOOKUP(E1853,KSG,7,0)=1,IF(D1853="КС",VLOOKUP(B1853,LPU,3,0),VLOOKUP(B1853,LPU,4,0)),1)</f>
        <v>0.8</v>
      </c>
      <c r="L1853" s="93">
        <f t="shared" ref="L1853:L1916" si="497">IF(D1853="КС",K1853*J1853*$D$2,K1853*J1853*$D$3)</f>
        <v>13324.296000000002</v>
      </c>
      <c r="M1853" s="93">
        <f t="shared" ref="M1853:M1916" si="498">L1853*G1853</f>
        <v>3064588.0800000005</v>
      </c>
      <c r="N1853" s="93">
        <f t="shared" ref="N1853:N1916" si="499">L1853*H1853</f>
        <v>799457.76000000013</v>
      </c>
      <c r="O1853" s="93">
        <f t="shared" ref="O1853:O1916" si="500">M1853+N1853</f>
        <v>3864045.8400000008</v>
      </c>
      <c r="P1853" s="23" t="str">
        <f t="shared" ref="P1853:P1916" si="501">IF(E1853&gt;0,VLOOKUP(E1853,KSG,4,0),"")</f>
        <v>Акушерство и гинекология</v>
      </c>
      <c r="Q1853" s="23">
        <f t="shared" ref="Q1853:Q1916" si="502">IF(E1853&gt;0,VLOOKUP(E1853,KSG,5,0),"")</f>
        <v>0.8</v>
      </c>
      <c r="R1853" s="43" t="s">
        <v>90</v>
      </c>
      <c r="S1853" s="23">
        <f t="shared" si="493"/>
        <v>269.7</v>
      </c>
    </row>
    <row r="1854" spans="2:19" x14ac:dyDescent="0.25">
      <c r="B1854" s="30">
        <v>150016</v>
      </c>
      <c r="C1854" s="23" t="str">
        <f t="shared" si="481"/>
        <v>ГБУЗ "Пригородная ЦРБ"</v>
      </c>
      <c r="D1854" s="23" t="str">
        <f t="shared" si="482"/>
        <v>КС</v>
      </c>
      <c r="E1854" s="128">
        <v>20171002</v>
      </c>
      <c r="F1854" s="23" t="str">
        <f t="shared" si="483"/>
        <v>Осложнения, связанные с беременностью</v>
      </c>
      <c r="G1854" s="111">
        <v>200</v>
      </c>
      <c r="H1854" s="111">
        <v>50</v>
      </c>
      <c r="I1854" s="105">
        <f t="shared" si="494"/>
        <v>250</v>
      </c>
      <c r="J1854" s="23">
        <f t="shared" si="495"/>
        <v>0.93</v>
      </c>
      <c r="K1854" s="23">
        <f t="shared" si="496"/>
        <v>0.8</v>
      </c>
      <c r="L1854" s="93">
        <f t="shared" si="497"/>
        <v>13324.296000000002</v>
      </c>
      <c r="M1854" s="93">
        <f t="shared" si="498"/>
        <v>2664859.2000000002</v>
      </c>
      <c r="N1854" s="93">
        <f t="shared" si="499"/>
        <v>666214.80000000005</v>
      </c>
      <c r="O1854" s="93">
        <f t="shared" si="500"/>
        <v>3331074</v>
      </c>
      <c r="P1854" s="23" t="str">
        <f t="shared" si="501"/>
        <v>Акушерство и гинекология</v>
      </c>
      <c r="Q1854" s="23">
        <f t="shared" si="502"/>
        <v>0.8</v>
      </c>
      <c r="R1854" s="43" t="s">
        <v>513</v>
      </c>
      <c r="S1854" s="23">
        <f t="shared" si="493"/>
        <v>232.5</v>
      </c>
    </row>
    <row r="1855" spans="2:19" x14ac:dyDescent="0.25">
      <c r="B1855" s="30">
        <v>150016</v>
      </c>
      <c r="C1855" s="23" t="str">
        <f t="shared" si="481"/>
        <v>ГБУЗ "Пригородная ЦРБ"</v>
      </c>
      <c r="D1855" s="23" t="str">
        <f t="shared" si="482"/>
        <v>КС</v>
      </c>
      <c r="E1855" s="128">
        <v>20171003</v>
      </c>
      <c r="F1855" s="23" t="str">
        <f t="shared" si="483"/>
        <v>Беременность, закончившаяся абортивным исходом</v>
      </c>
      <c r="G1855" s="111">
        <v>23</v>
      </c>
      <c r="H1855" s="111">
        <v>7</v>
      </c>
      <c r="I1855" s="105">
        <f t="shared" si="494"/>
        <v>30</v>
      </c>
      <c r="J1855" s="23">
        <f t="shared" si="495"/>
        <v>0.28000000000000003</v>
      </c>
      <c r="K1855" s="23">
        <f t="shared" si="496"/>
        <v>0.8</v>
      </c>
      <c r="L1855" s="93">
        <f t="shared" si="497"/>
        <v>4011.6160000000004</v>
      </c>
      <c r="M1855" s="93">
        <f t="shared" si="498"/>
        <v>92267.168000000005</v>
      </c>
      <c r="N1855" s="93">
        <f t="shared" si="499"/>
        <v>28081.312000000002</v>
      </c>
      <c r="O1855" s="93">
        <f t="shared" si="500"/>
        <v>120348.48000000001</v>
      </c>
      <c r="P1855" s="23" t="str">
        <f t="shared" si="501"/>
        <v>Акушерство и гинекология</v>
      </c>
      <c r="Q1855" s="23">
        <f t="shared" si="502"/>
        <v>0.8</v>
      </c>
      <c r="R1855" s="43" t="s">
        <v>90</v>
      </c>
      <c r="S1855" s="23">
        <f t="shared" si="493"/>
        <v>8.4</v>
      </c>
    </row>
    <row r="1856" spans="2:19" x14ac:dyDescent="0.25">
      <c r="B1856" s="30">
        <v>150016</v>
      </c>
      <c r="C1856" s="23" t="str">
        <f t="shared" si="481"/>
        <v>ГБУЗ "Пригородная ЦРБ"</v>
      </c>
      <c r="D1856" s="23" t="str">
        <f t="shared" si="482"/>
        <v>КС</v>
      </c>
      <c r="E1856" s="128">
        <v>20171004</v>
      </c>
      <c r="F1856" s="23" t="str">
        <f t="shared" si="483"/>
        <v>Родоразрешение</v>
      </c>
      <c r="G1856" s="111">
        <v>94</v>
      </c>
      <c r="H1856" s="111">
        <v>26</v>
      </c>
      <c r="I1856" s="105">
        <f t="shared" si="494"/>
        <v>120</v>
      </c>
      <c r="J1856" s="23">
        <f t="shared" si="495"/>
        <v>0.98</v>
      </c>
      <c r="K1856" s="23">
        <f t="shared" si="496"/>
        <v>0.8</v>
      </c>
      <c r="L1856" s="93">
        <f t="shared" si="497"/>
        <v>14040.656000000001</v>
      </c>
      <c r="M1856" s="93">
        <f t="shared" si="498"/>
        <v>1319821.6640000001</v>
      </c>
      <c r="N1856" s="93">
        <f t="shared" si="499"/>
        <v>365057.05600000004</v>
      </c>
      <c r="O1856" s="93">
        <f t="shared" si="500"/>
        <v>1684878.7200000002</v>
      </c>
      <c r="P1856" s="23" t="str">
        <f t="shared" si="501"/>
        <v>Акушерство и гинекология</v>
      </c>
      <c r="Q1856" s="23">
        <f t="shared" si="502"/>
        <v>0.8</v>
      </c>
      <c r="R1856" s="43" t="s">
        <v>514</v>
      </c>
      <c r="S1856" s="23">
        <f t="shared" si="493"/>
        <v>117.6</v>
      </c>
    </row>
    <row r="1857" spans="2:19" x14ac:dyDescent="0.25">
      <c r="B1857" s="30">
        <v>150016</v>
      </c>
      <c r="C1857" s="23" t="str">
        <f t="shared" si="481"/>
        <v>ГБУЗ "Пригородная ЦРБ"</v>
      </c>
      <c r="D1857" s="23" t="str">
        <f t="shared" si="482"/>
        <v>КС</v>
      </c>
      <c r="E1857" s="128">
        <v>20171004</v>
      </c>
      <c r="F1857" s="23" t="str">
        <f t="shared" si="483"/>
        <v>Родоразрешение</v>
      </c>
      <c r="G1857" s="111">
        <v>47</v>
      </c>
      <c r="H1857" s="111">
        <v>13</v>
      </c>
      <c r="I1857" s="105">
        <f t="shared" si="494"/>
        <v>60</v>
      </c>
      <c r="J1857" s="23">
        <f t="shared" si="495"/>
        <v>0.98</v>
      </c>
      <c r="K1857" s="23">
        <f t="shared" si="496"/>
        <v>0.8</v>
      </c>
      <c r="L1857" s="93">
        <f t="shared" si="497"/>
        <v>14040.656000000001</v>
      </c>
      <c r="M1857" s="93">
        <f t="shared" si="498"/>
        <v>659910.83200000005</v>
      </c>
      <c r="N1857" s="93">
        <f t="shared" si="499"/>
        <v>182528.52800000002</v>
      </c>
      <c r="O1857" s="93">
        <f t="shared" si="500"/>
        <v>842439.3600000001</v>
      </c>
      <c r="P1857" s="23" t="str">
        <f t="shared" si="501"/>
        <v>Акушерство и гинекология</v>
      </c>
      <c r="Q1857" s="23">
        <f t="shared" si="502"/>
        <v>0.8</v>
      </c>
      <c r="R1857" s="43" t="s">
        <v>513</v>
      </c>
      <c r="S1857" s="23">
        <f t="shared" si="493"/>
        <v>58.8</v>
      </c>
    </row>
    <row r="1858" spans="2:19" x14ac:dyDescent="0.25">
      <c r="B1858" s="30">
        <v>150016</v>
      </c>
      <c r="C1858" s="23" t="str">
        <f t="shared" si="481"/>
        <v>ГБУЗ "Пригородная ЦРБ"</v>
      </c>
      <c r="D1858" s="23" t="str">
        <f t="shared" si="482"/>
        <v>КС</v>
      </c>
      <c r="E1858" s="128">
        <v>20171005</v>
      </c>
      <c r="F1858" s="23" t="str">
        <f t="shared" si="483"/>
        <v>Кесарево сечение</v>
      </c>
      <c r="G1858" s="111">
        <v>24</v>
      </c>
      <c r="H1858" s="111">
        <v>6</v>
      </c>
      <c r="I1858" s="105">
        <f t="shared" si="494"/>
        <v>30</v>
      </c>
      <c r="J1858" s="23">
        <f t="shared" si="495"/>
        <v>1.01</v>
      </c>
      <c r="K1858" s="23">
        <f t="shared" si="496"/>
        <v>0.8</v>
      </c>
      <c r="L1858" s="93">
        <f t="shared" si="497"/>
        <v>14470.472000000002</v>
      </c>
      <c r="M1858" s="93">
        <f t="shared" si="498"/>
        <v>347291.32800000004</v>
      </c>
      <c r="N1858" s="93">
        <f t="shared" si="499"/>
        <v>86822.832000000009</v>
      </c>
      <c r="O1858" s="93">
        <f t="shared" si="500"/>
        <v>434114.16000000003</v>
      </c>
      <c r="P1858" s="23" t="str">
        <f t="shared" si="501"/>
        <v>Акушерство и гинекология</v>
      </c>
      <c r="Q1858" s="23">
        <f t="shared" si="502"/>
        <v>0.8</v>
      </c>
      <c r="R1858" s="43" t="s">
        <v>514</v>
      </c>
      <c r="S1858" s="23">
        <f t="shared" si="493"/>
        <v>30.3</v>
      </c>
    </row>
    <row r="1859" spans="2:19" x14ac:dyDescent="0.25">
      <c r="B1859" s="30">
        <v>150016</v>
      </c>
      <c r="C1859" s="23" t="str">
        <f t="shared" si="481"/>
        <v>ГБУЗ "Пригородная ЦРБ"</v>
      </c>
      <c r="D1859" s="23" t="str">
        <f t="shared" si="482"/>
        <v>КС</v>
      </c>
      <c r="E1859" s="128">
        <v>20171005</v>
      </c>
      <c r="F1859" s="23" t="str">
        <f t="shared" si="483"/>
        <v>Кесарево сечение</v>
      </c>
      <c r="G1859" s="111">
        <v>24</v>
      </c>
      <c r="H1859" s="111">
        <v>6</v>
      </c>
      <c r="I1859" s="105">
        <f t="shared" si="494"/>
        <v>30</v>
      </c>
      <c r="J1859" s="23">
        <f t="shared" si="495"/>
        <v>1.01</v>
      </c>
      <c r="K1859" s="23">
        <f t="shared" si="496"/>
        <v>0.8</v>
      </c>
      <c r="L1859" s="93">
        <f t="shared" si="497"/>
        <v>14470.472000000002</v>
      </c>
      <c r="M1859" s="93">
        <f t="shared" si="498"/>
        <v>347291.32800000004</v>
      </c>
      <c r="N1859" s="93">
        <f t="shared" si="499"/>
        <v>86822.832000000009</v>
      </c>
      <c r="O1859" s="93">
        <f t="shared" si="500"/>
        <v>434114.16000000003</v>
      </c>
      <c r="P1859" s="23" t="str">
        <f t="shared" si="501"/>
        <v>Акушерство и гинекология</v>
      </c>
      <c r="Q1859" s="23">
        <f t="shared" si="502"/>
        <v>0.8</v>
      </c>
      <c r="R1859" s="43" t="s">
        <v>513</v>
      </c>
      <c r="S1859" s="23">
        <f t="shared" si="493"/>
        <v>30.3</v>
      </c>
    </row>
    <row r="1860" spans="2:19" x14ac:dyDescent="0.25">
      <c r="B1860" s="30">
        <v>150016</v>
      </c>
      <c r="C1860" s="23" t="str">
        <f t="shared" si="481"/>
        <v>ГБУЗ "Пригородная ЦРБ"</v>
      </c>
      <c r="D1860" s="23" t="str">
        <f t="shared" si="482"/>
        <v>КС</v>
      </c>
      <c r="E1860" s="128">
        <v>20171006</v>
      </c>
      <c r="F1860" s="23" t="str">
        <f t="shared" si="483"/>
        <v>Осложнения послеродового периода</v>
      </c>
      <c r="G1860" s="111">
        <v>8</v>
      </c>
      <c r="H1860" s="111">
        <v>2</v>
      </c>
      <c r="I1860" s="105">
        <f t="shared" si="494"/>
        <v>10</v>
      </c>
      <c r="J1860" s="23">
        <f t="shared" si="495"/>
        <v>0.74</v>
      </c>
      <c r="K1860" s="23">
        <f t="shared" si="496"/>
        <v>0.8</v>
      </c>
      <c r="L1860" s="93">
        <f t="shared" si="497"/>
        <v>10602.127999999999</v>
      </c>
      <c r="M1860" s="93">
        <f t="shared" si="498"/>
        <v>84817.02399999999</v>
      </c>
      <c r="N1860" s="93">
        <f t="shared" si="499"/>
        <v>21204.255999999998</v>
      </c>
      <c r="O1860" s="93">
        <f t="shared" si="500"/>
        <v>106021.27999999998</v>
      </c>
      <c r="P1860" s="23" t="str">
        <f t="shared" si="501"/>
        <v>Акушерство и гинекология</v>
      </c>
      <c r="Q1860" s="23">
        <f t="shared" si="502"/>
        <v>0.8</v>
      </c>
      <c r="R1860" s="43" t="s">
        <v>90</v>
      </c>
      <c r="S1860" s="23">
        <f t="shared" si="493"/>
        <v>7.4</v>
      </c>
    </row>
    <row r="1861" spans="2:19" x14ac:dyDescent="0.25">
      <c r="B1861" s="30">
        <v>150016</v>
      </c>
      <c r="C1861" s="23" t="str">
        <f t="shared" si="481"/>
        <v>ГБУЗ "Пригородная ЦРБ"</v>
      </c>
      <c r="D1861" s="23" t="str">
        <f t="shared" si="482"/>
        <v>КС</v>
      </c>
      <c r="E1861" s="128">
        <v>20171008</v>
      </c>
      <c r="F1861" s="23" t="str">
        <f t="shared" si="483"/>
        <v>Воспалительные болезни женских половых органов</v>
      </c>
      <c r="G1861" s="111">
        <v>94</v>
      </c>
      <c r="H1861" s="111">
        <v>26</v>
      </c>
      <c r="I1861" s="105">
        <f t="shared" si="494"/>
        <v>120</v>
      </c>
      <c r="J1861" s="23">
        <f t="shared" si="495"/>
        <v>0.71</v>
      </c>
      <c r="K1861" s="23">
        <f t="shared" si="496"/>
        <v>0.8</v>
      </c>
      <c r="L1861" s="93">
        <f t="shared" si="497"/>
        <v>10172.312</v>
      </c>
      <c r="M1861" s="93">
        <f t="shared" si="498"/>
        <v>956197.32799999998</v>
      </c>
      <c r="N1861" s="93">
        <f t="shared" si="499"/>
        <v>264480.11200000002</v>
      </c>
      <c r="O1861" s="93">
        <f t="shared" si="500"/>
        <v>1220677.44</v>
      </c>
      <c r="P1861" s="23" t="str">
        <f t="shared" si="501"/>
        <v>Акушерство и гинекология</v>
      </c>
      <c r="Q1861" s="23">
        <f t="shared" si="502"/>
        <v>0.8</v>
      </c>
      <c r="R1861" s="43" t="s">
        <v>90</v>
      </c>
      <c r="S1861" s="23">
        <f t="shared" si="493"/>
        <v>85.199999999999989</v>
      </c>
    </row>
    <row r="1862" spans="2:19" x14ac:dyDescent="0.25">
      <c r="B1862" s="30">
        <v>150016</v>
      </c>
      <c r="C1862" s="23" t="str">
        <f t="shared" si="481"/>
        <v>ГБУЗ "Пригородная ЦРБ"</v>
      </c>
      <c r="D1862" s="23" t="str">
        <f t="shared" si="482"/>
        <v>КС</v>
      </c>
      <c r="E1862" s="128">
        <v>20171009</v>
      </c>
      <c r="F1862" s="23" t="str">
        <f t="shared" si="483"/>
        <v>Доброкачественные новообразования, новообразования in situ, неопределенного и неизвестного характера женских половых органов</v>
      </c>
      <c r="G1862" s="111">
        <v>39</v>
      </c>
      <c r="H1862" s="111">
        <v>11</v>
      </c>
      <c r="I1862" s="105">
        <f t="shared" si="494"/>
        <v>50</v>
      </c>
      <c r="J1862" s="23">
        <f t="shared" si="495"/>
        <v>0.89</v>
      </c>
      <c r="K1862" s="23">
        <f t="shared" si="496"/>
        <v>0.8</v>
      </c>
      <c r="L1862" s="93">
        <f t="shared" si="497"/>
        <v>12751.208000000001</v>
      </c>
      <c r="M1862" s="93">
        <f t="shared" si="498"/>
        <v>497297.11200000002</v>
      </c>
      <c r="N1862" s="93">
        <f t="shared" si="499"/>
        <v>140263.288</v>
      </c>
      <c r="O1862" s="93">
        <f t="shared" si="500"/>
        <v>637560.4</v>
      </c>
      <c r="P1862" s="23" t="str">
        <f t="shared" si="501"/>
        <v>Акушерство и гинекология</v>
      </c>
      <c r="Q1862" s="23">
        <f t="shared" si="502"/>
        <v>0.8</v>
      </c>
      <c r="R1862" s="43" t="s">
        <v>90</v>
      </c>
      <c r="S1862" s="23">
        <f t="shared" si="493"/>
        <v>44.5</v>
      </c>
    </row>
    <row r="1863" spans="2:19" x14ac:dyDescent="0.25">
      <c r="B1863" s="30">
        <v>150016</v>
      </c>
      <c r="C1863" s="23" t="str">
        <f t="shared" si="481"/>
        <v>ГБУЗ "Пригородная ЦРБ"</v>
      </c>
      <c r="D1863" s="23" t="str">
        <f t="shared" si="482"/>
        <v>КС</v>
      </c>
      <c r="E1863" s="128">
        <v>20171010</v>
      </c>
      <c r="F1863" s="23" t="str">
        <f t="shared" si="483"/>
        <v>Другие болезни, врожденные аномалии, повреждения женских половых органов</v>
      </c>
      <c r="G1863" s="111">
        <v>28</v>
      </c>
      <c r="H1863" s="111">
        <v>7</v>
      </c>
      <c r="I1863" s="105">
        <f t="shared" si="494"/>
        <v>35</v>
      </c>
      <c r="J1863" s="23">
        <f t="shared" si="495"/>
        <v>0.46</v>
      </c>
      <c r="K1863" s="23">
        <f t="shared" si="496"/>
        <v>0.8</v>
      </c>
      <c r="L1863" s="93">
        <f t="shared" si="497"/>
        <v>6590.5120000000006</v>
      </c>
      <c r="M1863" s="93">
        <f t="shared" si="498"/>
        <v>184534.33600000001</v>
      </c>
      <c r="N1863" s="93">
        <f t="shared" si="499"/>
        <v>46133.584000000003</v>
      </c>
      <c r="O1863" s="93">
        <f t="shared" si="500"/>
        <v>230667.92</v>
      </c>
      <c r="P1863" s="23" t="str">
        <f t="shared" si="501"/>
        <v>Акушерство и гинекология</v>
      </c>
      <c r="Q1863" s="23">
        <f t="shared" si="502"/>
        <v>0.8</v>
      </c>
      <c r="R1863" s="43" t="s">
        <v>90</v>
      </c>
      <c r="S1863" s="23">
        <f t="shared" si="493"/>
        <v>16.100000000000001</v>
      </c>
    </row>
    <row r="1864" spans="2:19" x14ac:dyDescent="0.25">
      <c r="B1864" s="30">
        <v>150016</v>
      </c>
      <c r="C1864" s="23" t="str">
        <f t="shared" si="481"/>
        <v>ГБУЗ "Пригородная ЦРБ"</v>
      </c>
      <c r="D1864" s="23" t="str">
        <f t="shared" si="482"/>
        <v>КС</v>
      </c>
      <c r="E1864" s="128">
        <v>20171011</v>
      </c>
      <c r="F1864" s="23" t="str">
        <f t="shared" si="483"/>
        <v>Операции на женских половых органах (уровень 1)</v>
      </c>
      <c r="G1864" s="111">
        <v>24</v>
      </c>
      <c r="H1864" s="111">
        <v>6</v>
      </c>
      <c r="I1864" s="105">
        <f t="shared" si="494"/>
        <v>30</v>
      </c>
      <c r="J1864" s="23">
        <f t="shared" si="495"/>
        <v>0.39</v>
      </c>
      <c r="K1864" s="23">
        <f t="shared" si="496"/>
        <v>0.8</v>
      </c>
      <c r="L1864" s="93">
        <f t="shared" si="497"/>
        <v>5587.6080000000011</v>
      </c>
      <c r="M1864" s="93">
        <f t="shared" si="498"/>
        <v>134102.59200000003</v>
      </c>
      <c r="N1864" s="93">
        <f t="shared" si="499"/>
        <v>33525.648000000008</v>
      </c>
      <c r="O1864" s="93">
        <f t="shared" si="500"/>
        <v>167628.24000000005</v>
      </c>
      <c r="P1864" s="23" t="str">
        <f t="shared" si="501"/>
        <v>Акушерство и гинекология</v>
      </c>
      <c r="Q1864" s="23">
        <f t="shared" si="502"/>
        <v>0.8</v>
      </c>
      <c r="R1864" s="43" t="s">
        <v>90</v>
      </c>
      <c r="S1864" s="23">
        <f t="shared" si="493"/>
        <v>11.700000000000001</v>
      </c>
    </row>
    <row r="1865" spans="2:19" x14ac:dyDescent="0.25">
      <c r="B1865" s="30">
        <v>150016</v>
      </c>
      <c r="C1865" s="23" t="str">
        <f t="shared" si="481"/>
        <v>ГБУЗ "Пригородная ЦРБ"</v>
      </c>
      <c r="D1865" s="23" t="str">
        <f t="shared" si="482"/>
        <v>КС</v>
      </c>
      <c r="E1865" s="128">
        <v>20171012</v>
      </c>
      <c r="F1865" s="23" t="str">
        <f t="shared" si="483"/>
        <v>Операции на женских половых органах (уровень 2)</v>
      </c>
      <c r="G1865" s="111">
        <v>40</v>
      </c>
      <c r="H1865" s="111">
        <v>6</v>
      </c>
      <c r="I1865" s="105">
        <f t="shared" si="494"/>
        <v>46</v>
      </c>
      <c r="J1865" s="23">
        <f t="shared" si="495"/>
        <v>0.57999999999999996</v>
      </c>
      <c r="K1865" s="23">
        <f t="shared" si="496"/>
        <v>0.8</v>
      </c>
      <c r="L1865" s="93">
        <f t="shared" si="497"/>
        <v>8309.7759999999998</v>
      </c>
      <c r="M1865" s="93">
        <f t="shared" si="498"/>
        <v>332391.03999999998</v>
      </c>
      <c r="N1865" s="93">
        <f t="shared" si="499"/>
        <v>49858.656000000003</v>
      </c>
      <c r="O1865" s="93">
        <f t="shared" si="500"/>
        <v>382249.696</v>
      </c>
      <c r="P1865" s="23" t="str">
        <f t="shared" si="501"/>
        <v>Акушерство и гинекология</v>
      </c>
      <c r="Q1865" s="23">
        <f t="shared" si="502"/>
        <v>0.8</v>
      </c>
      <c r="R1865" s="43" t="s">
        <v>90</v>
      </c>
      <c r="S1865" s="23">
        <f t="shared" si="493"/>
        <v>26.68</v>
      </c>
    </row>
    <row r="1866" spans="2:19" x14ac:dyDescent="0.25">
      <c r="B1866" s="30">
        <v>150016</v>
      </c>
      <c r="C1866" s="23" t="str">
        <f t="shared" si="481"/>
        <v>ГБУЗ "Пригородная ЦРБ"</v>
      </c>
      <c r="D1866" s="23" t="str">
        <f t="shared" si="482"/>
        <v>КС</v>
      </c>
      <c r="E1866" s="128">
        <v>20171013</v>
      </c>
      <c r="F1866" s="23" t="str">
        <f t="shared" si="483"/>
        <v>Операции на женских половых органах (уровень 3)</v>
      </c>
      <c r="G1866" s="111">
        <v>22</v>
      </c>
      <c r="H1866" s="111">
        <v>8</v>
      </c>
      <c r="I1866" s="105">
        <f t="shared" si="494"/>
        <v>30</v>
      </c>
      <c r="J1866" s="23">
        <f t="shared" si="495"/>
        <v>1.17</v>
      </c>
      <c r="K1866" s="23">
        <f t="shared" si="496"/>
        <v>0.8</v>
      </c>
      <c r="L1866" s="93">
        <f t="shared" si="497"/>
        <v>16762.824000000001</v>
      </c>
      <c r="M1866" s="93">
        <f t="shared" si="498"/>
        <v>368782.12800000003</v>
      </c>
      <c r="N1866" s="93">
        <f t="shared" si="499"/>
        <v>134102.592</v>
      </c>
      <c r="O1866" s="93">
        <f t="shared" si="500"/>
        <v>502884.72000000003</v>
      </c>
      <c r="P1866" s="23" t="str">
        <f t="shared" si="501"/>
        <v>Акушерство и гинекология</v>
      </c>
      <c r="Q1866" s="23">
        <f t="shared" si="502"/>
        <v>0.8</v>
      </c>
      <c r="R1866" s="43" t="s">
        <v>90</v>
      </c>
      <c r="S1866" s="23">
        <f t="shared" si="493"/>
        <v>35.099999999999994</v>
      </c>
    </row>
    <row r="1867" spans="2:19" x14ac:dyDescent="0.25">
      <c r="B1867" s="30">
        <v>150016</v>
      </c>
      <c r="C1867" s="23" t="str">
        <f t="shared" si="481"/>
        <v>ГБУЗ "Пригородная ЦРБ"</v>
      </c>
      <c r="D1867" s="23" t="str">
        <f t="shared" si="482"/>
        <v>КС</v>
      </c>
      <c r="E1867" s="128">
        <v>20171014</v>
      </c>
      <c r="F1867" s="23" t="str">
        <f t="shared" si="483"/>
        <v>Операции на женских половых органах (уровень 4)</v>
      </c>
      <c r="G1867" s="111">
        <v>2</v>
      </c>
      <c r="H1867" s="111">
        <v>2</v>
      </c>
      <c r="I1867" s="105">
        <f t="shared" si="494"/>
        <v>4</v>
      </c>
      <c r="J1867" s="23">
        <f t="shared" si="495"/>
        <v>2.2000000000000002</v>
      </c>
      <c r="K1867" s="23">
        <f t="shared" si="496"/>
        <v>0.8</v>
      </c>
      <c r="L1867" s="93">
        <f t="shared" si="497"/>
        <v>31519.840000000004</v>
      </c>
      <c r="M1867" s="93">
        <f t="shared" si="498"/>
        <v>63039.680000000008</v>
      </c>
      <c r="N1867" s="93">
        <f t="shared" si="499"/>
        <v>63039.680000000008</v>
      </c>
      <c r="O1867" s="93">
        <f t="shared" si="500"/>
        <v>126079.36000000002</v>
      </c>
      <c r="P1867" s="23" t="str">
        <f t="shared" si="501"/>
        <v>Акушерство и гинекология</v>
      </c>
      <c r="Q1867" s="23">
        <f t="shared" si="502"/>
        <v>0.8</v>
      </c>
      <c r="R1867" s="43" t="s">
        <v>90</v>
      </c>
      <c r="S1867" s="23">
        <f t="shared" si="493"/>
        <v>8.8000000000000007</v>
      </c>
    </row>
    <row r="1868" spans="2:19" x14ac:dyDescent="0.25">
      <c r="B1868" s="30">
        <v>150016</v>
      </c>
      <c r="C1868" s="23" t="str">
        <f t="shared" si="481"/>
        <v>ГБУЗ "Пригородная ЦРБ"</v>
      </c>
      <c r="D1868" s="23" t="str">
        <f t="shared" si="482"/>
        <v>КС</v>
      </c>
      <c r="E1868" s="128">
        <v>20171016</v>
      </c>
      <c r="F1868" s="23" t="str">
        <f t="shared" si="483"/>
        <v>Ангионевротический отек, анафилактический шок</v>
      </c>
      <c r="G1868" s="111">
        <v>2</v>
      </c>
      <c r="H1868" s="111">
        <v>1</v>
      </c>
      <c r="I1868" s="105">
        <f t="shared" si="494"/>
        <v>3</v>
      </c>
      <c r="J1868" s="23">
        <f t="shared" si="495"/>
        <v>0.27</v>
      </c>
      <c r="K1868" s="23">
        <f t="shared" si="496"/>
        <v>0.8</v>
      </c>
      <c r="L1868" s="93">
        <f t="shared" si="497"/>
        <v>3868.3440000000005</v>
      </c>
      <c r="M1868" s="93">
        <f t="shared" si="498"/>
        <v>7736.688000000001</v>
      </c>
      <c r="N1868" s="93">
        <f t="shared" si="499"/>
        <v>3868.3440000000005</v>
      </c>
      <c r="O1868" s="93">
        <f t="shared" si="500"/>
        <v>11605.032000000001</v>
      </c>
      <c r="P1868" s="23" t="str">
        <f t="shared" si="501"/>
        <v>Аллергология и иммунология</v>
      </c>
      <c r="Q1868" s="23">
        <f t="shared" si="502"/>
        <v>0.34</v>
      </c>
      <c r="R1868" s="43" t="s">
        <v>309</v>
      </c>
      <c r="S1868" s="23">
        <f t="shared" si="493"/>
        <v>0.81</v>
      </c>
    </row>
    <row r="1869" spans="2:19" x14ac:dyDescent="0.25">
      <c r="B1869" s="30">
        <v>150016</v>
      </c>
      <c r="C1869" s="23" t="str">
        <f t="shared" si="481"/>
        <v>ГБУЗ "Пригородная ЦРБ"</v>
      </c>
      <c r="D1869" s="23" t="str">
        <f t="shared" si="482"/>
        <v>КС</v>
      </c>
      <c r="E1869" s="128">
        <v>20171016</v>
      </c>
      <c r="F1869" s="23" t="str">
        <f t="shared" si="483"/>
        <v>Ангионевротический отек, анафилактический шок</v>
      </c>
      <c r="G1869" s="111">
        <v>1</v>
      </c>
      <c r="H1869" s="111">
        <v>1</v>
      </c>
      <c r="I1869" s="105">
        <f t="shared" si="494"/>
        <v>2</v>
      </c>
      <c r="J1869" s="23">
        <f t="shared" si="495"/>
        <v>0.27</v>
      </c>
      <c r="K1869" s="23">
        <f t="shared" si="496"/>
        <v>0.8</v>
      </c>
      <c r="L1869" s="93">
        <f t="shared" si="497"/>
        <v>3868.3440000000005</v>
      </c>
      <c r="M1869" s="93">
        <f t="shared" si="498"/>
        <v>3868.3440000000005</v>
      </c>
      <c r="N1869" s="93">
        <f t="shared" si="499"/>
        <v>3868.3440000000005</v>
      </c>
      <c r="O1869" s="93">
        <f t="shared" si="500"/>
        <v>7736.688000000001</v>
      </c>
      <c r="P1869" s="23" t="str">
        <f t="shared" si="501"/>
        <v>Аллергология и иммунология</v>
      </c>
      <c r="Q1869" s="23">
        <f t="shared" si="502"/>
        <v>0.34</v>
      </c>
      <c r="R1869" s="43" t="s">
        <v>277</v>
      </c>
      <c r="S1869" s="23">
        <f t="shared" si="493"/>
        <v>0.54</v>
      </c>
    </row>
    <row r="1870" spans="2:19" x14ac:dyDescent="0.25">
      <c r="B1870" s="30">
        <v>150016</v>
      </c>
      <c r="C1870" s="23" t="str">
        <f t="shared" si="481"/>
        <v>ГБУЗ "Пригородная ЦРБ"</v>
      </c>
      <c r="D1870" s="23" t="str">
        <f t="shared" si="482"/>
        <v>КС</v>
      </c>
      <c r="E1870" s="128">
        <v>20171017</v>
      </c>
      <c r="F1870" s="23" t="str">
        <f t="shared" si="483"/>
        <v>Язва желудка и двенадцатиперстной кишки</v>
      </c>
      <c r="G1870" s="111">
        <v>11</v>
      </c>
      <c r="H1870" s="111">
        <v>3</v>
      </c>
      <c r="I1870" s="105">
        <f t="shared" si="494"/>
        <v>14</v>
      </c>
      <c r="J1870" s="23">
        <f t="shared" si="495"/>
        <v>0.89</v>
      </c>
      <c r="K1870" s="23">
        <f t="shared" si="496"/>
        <v>1</v>
      </c>
      <c r="L1870" s="93">
        <f t="shared" si="497"/>
        <v>15939.01</v>
      </c>
      <c r="M1870" s="93">
        <f t="shared" si="498"/>
        <v>175329.11000000002</v>
      </c>
      <c r="N1870" s="93">
        <f t="shared" si="499"/>
        <v>47817.03</v>
      </c>
      <c r="O1870" s="93">
        <f t="shared" si="500"/>
        <v>223146.14</v>
      </c>
      <c r="P1870" s="23" t="str">
        <f t="shared" si="501"/>
        <v>Гастроэнтерология</v>
      </c>
      <c r="Q1870" s="23">
        <f t="shared" si="502"/>
        <v>1.04</v>
      </c>
      <c r="R1870" s="43" t="s">
        <v>309</v>
      </c>
      <c r="S1870" s="23">
        <f t="shared" si="493"/>
        <v>12.46</v>
      </c>
    </row>
    <row r="1871" spans="2:19" x14ac:dyDescent="0.25">
      <c r="B1871" s="30">
        <v>150016</v>
      </c>
      <c r="C1871" s="23" t="str">
        <f t="shared" si="481"/>
        <v>ГБУЗ "Пригородная ЦРБ"</v>
      </c>
      <c r="D1871" s="23" t="str">
        <f t="shared" si="482"/>
        <v>КС</v>
      </c>
      <c r="E1871" s="128">
        <v>20171017</v>
      </c>
      <c r="F1871" s="23" t="str">
        <f t="shared" si="483"/>
        <v>Язва желудка и двенадцатиперстной кишки</v>
      </c>
      <c r="G1871" s="111">
        <v>28</v>
      </c>
      <c r="H1871" s="111">
        <v>6</v>
      </c>
      <c r="I1871" s="105">
        <f t="shared" si="494"/>
        <v>34</v>
      </c>
      <c r="J1871" s="23">
        <f t="shared" si="495"/>
        <v>0.89</v>
      </c>
      <c r="K1871" s="23">
        <f t="shared" si="496"/>
        <v>1</v>
      </c>
      <c r="L1871" s="93">
        <f t="shared" si="497"/>
        <v>15939.01</v>
      </c>
      <c r="M1871" s="93">
        <f t="shared" si="498"/>
        <v>446292.28</v>
      </c>
      <c r="N1871" s="93">
        <f t="shared" si="499"/>
        <v>95634.06</v>
      </c>
      <c r="O1871" s="93">
        <f t="shared" si="500"/>
        <v>541926.34000000008</v>
      </c>
      <c r="P1871" s="23" t="str">
        <f t="shared" si="501"/>
        <v>Гастроэнтерология</v>
      </c>
      <c r="Q1871" s="23">
        <f t="shared" si="502"/>
        <v>1.04</v>
      </c>
      <c r="R1871" s="43" t="s">
        <v>360</v>
      </c>
      <c r="S1871" s="23">
        <f t="shared" si="493"/>
        <v>30.26</v>
      </c>
    </row>
    <row r="1872" spans="2:19" x14ac:dyDescent="0.25">
      <c r="B1872" s="30">
        <v>150016</v>
      </c>
      <c r="C1872" s="23" t="str">
        <f t="shared" si="481"/>
        <v>ГБУЗ "Пригородная ЦРБ"</v>
      </c>
      <c r="D1872" s="23" t="str">
        <f t="shared" si="482"/>
        <v>КС</v>
      </c>
      <c r="E1872" s="128">
        <v>20171018</v>
      </c>
      <c r="F1872" s="23" t="str">
        <f t="shared" si="483"/>
        <v>Воспалительные заболевания кишечника</v>
      </c>
      <c r="G1872" s="111">
        <v>2</v>
      </c>
      <c r="H1872" s="111">
        <v>1</v>
      </c>
      <c r="I1872" s="105">
        <f t="shared" si="494"/>
        <v>3</v>
      </c>
      <c r="J1872" s="23">
        <f t="shared" si="495"/>
        <v>2.0099999999999998</v>
      </c>
      <c r="K1872" s="23">
        <f t="shared" si="496"/>
        <v>0.8</v>
      </c>
      <c r="L1872" s="93">
        <f t="shared" si="497"/>
        <v>28797.671999999999</v>
      </c>
      <c r="M1872" s="93">
        <f t="shared" si="498"/>
        <v>57595.343999999997</v>
      </c>
      <c r="N1872" s="93">
        <f t="shared" si="499"/>
        <v>28797.671999999999</v>
      </c>
      <c r="O1872" s="93">
        <f t="shared" si="500"/>
        <v>86393.016000000003</v>
      </c>
      <c r="P1872" s="23" t="str">
        <f t="shared" si="501"/>
        <v>Гастроэнтерология</v>
      </c>
      <c r="Q1872" s="23">
        <f t="shared" si="502"/>
        <v>1.04</v>
      </c>
      <c r="R1872" s="43" t="s">
        <v>360</v>
      </c>
      <c r="S1872" s="23">
        <f t="shared" si="493"/>
        <v>6.0299999999999994</v>
      </c>
    </row>
    <row r="1873" spans="2:19" x14ac:dyDescent="0.25">
      <c r="B1873" s="30">
        <v>150016</v>
      </c>
      <c r="C1873" s="23" t="str">
        <f t="shared" si="481"/>
        <v>ГБУЗ "Пригородная ЦРБ"</v>
      </c>
      <c r="D1873" s="23" t="str">
        <f t="shared" si="482"/>
        <v>КС</v>
      </c>
      <c r="E1873" s="128">
        <v>20171019</v>
      </c>
      <c r="F1873" s="23" t="str">
        <f t="shared" si="483"/>
        <v>Болезни печени, невирусные (уровень 1)</v>
      </c>
      <c r="G1873" s="111">
        <v>12</v>
      </c>
      <c r="H1873" s="111">
        <v>1</v>
      </c>
      <c r="I1873" s="105">
        <f t="shared" si="494"/>
        <v>13</v>
      </c>
      <c r="J1873" s="23">
        <f t="shared" si="495"/>
        <v>0.86</v>
      </c>
      <c r="K1873" s="23">
        <f t="shared" si="496"/>
        <v>0.8</v>
      </c>
      <c r="L1873" s="93">
        <f t="shared" si="497"/>
        <v>12321.392000000002</v>
      </c>
      <c r="M1873" s="93">
        <f t="shared" si="498"/>
        <v>147856.70400000003</v>
      </c>
      <c r="N1873" s="93">
        <f t="shared" si="499"/>
        <v>12321.392000000002</v>
      </c>
      <c r="O1873" s="93">
        <f t="shared" si="500"/>
        <v>160178.09600000002</v>
      </c>
      <c r="P1873" s="23" t="str">
        <f t="shared" si="501"/>
        <v>Гастроэнтерология</v>
      </c>
      <c r="Q1873" s="23">
        <f t="shared" si="502"/>
        <v>1.04</v>
      </c>
      <c r="R1873" s="43" t="s">
        <v>309</v>
      </c>
      <c r="S1873" s="23">
        <f t="shared" si="493"/>
        <v>11.18</v>
      </c>
    </row>
    <row r="1874" spans="2:19" x14ac:dyDescent="0.25">
      <c r="B1874" s="30">
        <v>150016</v>
      </c>
      <c r="C1874" s="23" t="str">
        <f t="shared" si="481"/>
        <v>ГБУЗ "Пригородная ЦРБ"</v>
      </c>
      <c r="D1874" s="23" t="str">
        <f t="shared" si="482"/>
        <v>КС</v>
      </c>
      <c r="E1874" s="128">
        <v>20171020</v>
      </c>
      <c r="F1874" s="23" t="str">
        <f t="shared" si="483"/>
        <v>Болезни печени, невирусные (уровень 2)</v>
      </c>
      <c r="G1874" s="111">
        <v>4</v>
      </c>
      <c r="H1874" s="111">
        <v>3</v>
      </c>
      <c r="I1874" s="105">
        <f t="shared" si="494"/>
        <v>7</v>
      </c>
      <c r="J1874" s="23">
        <f t="shared" si="495"/>
        <v>1.21</v>
      </c>
      <c r="K1874" s="23">
        <f t="shared" si="496"/>
        <v>0.8</v>
      </c>
      <c r="L1874" s="93">
        <f t="shared" si="497"/>
        <v>17335.912</v>
      </c>
      <c r="M1874" s="93">
        <f t="shared" si="498"/>
        <v>69343.648000000001</v>
      </c>
      <c r="N1874" s="93">
        <f t="shared" si="499"/>
        <v>52007.736000000004</v>
      </c>
      <c r="O1874" s="93">
        <f t="shared" si="500"/>
        <v>121351.38400000001</v>
      </c>
      <c r="P1874" s="23" t="str">
        <f t="shared" si="501"/>
        <v>Гастроэнтерология</v>
      </c>
      <c r="Q1874" s="23">
        <f t="shared" si="502"/>
        <v>1.04</v>
      </c>
      <c r="R1874" s="43" t="s">
        <v>309</v>
      </c>
      <c r="S1874" s="23">
        <f t="shared" si="493"/>
        <v>8.4699999999999989</v>
      </c>
    </row>
    <row r="1875" spans="2:19" x14ac:dyDescent="0.25">
      <c r="B1875" s="30">
        <v>150016</v>
      </c>
      <c r="C1875" s="23" t="str">
        <f t="shared" si="481"/>
        <v>ГБУЗ "Пригородная ЦРБ"</v>
      </c>
      <c r="D1875" s="23" t="str">
        <f t="shared" si="482"/>
        <v>КС</v>
      </c>
      <c r="E1875" s="128">
        <v>20171020</v>
      </c>
      <c r="F1875" s="23" t="str">
        <f t="shared" si="483"/>
        <v>Болезни печени, невирусные (уровень 2)</v>
      </c>
      <c r="G1875" s="111">
        <v>2</v>
      </c>
      <c r="H1875" s="111">
        <v>1</v>
      </c>
      <c r="I1875" s="105">
        <f t="shared" si="494"/>
        <v>3</v>
      </c>
      <c r="J1875" s="23">
        <f t="shared" si="495"/>
        <v>1.21</v>
      </c>
      <c r="K1875" s="23">
        <f t="shared" si="496"/>
        <v>0.8</v>
      </c>
      <c r="L1875" s="93">
        <f t="shared" si="497"/>
        <v>17335.912</v>
      </c>
      <c r="M1875" s="93">
        <f t="shared" si="498"/>
        <v>34671.824000000001</v>
      </c>
      <c r="N1875" s="93">
        <f t="shared" si="499"/>
        <v>17335.912</v>
      </c>
      <c r="O1875" s="93">
        <f t="shared" si="500"/>
        <v>52007.736000000004</v>
      </c>
      <c r="P1875" s="23" t="str">
        <f t="shared" si="501"/>
        <v>Гастроэнтерология</v>
      </c>
      <c r="Q1875" s="23">
        <f t="shared" si="502"/>
        <v>1.04</v>
      </c>
      <c r="R1875" s="43" t="s">
        <v>360</v>
      </c>
      <c r="S1875" s="23">
        <f t="shared" si="493"/>
        <v>3.63</v>
      </c>
    </row>
    <row r="1876" spans="2:19" x14ac:dyDescent="0.25">
      <c r="B1876" s="30">
        <v>150016</v>
      </c>
      <c r="C1876" s="23" t="str">
        <f t="shared" si="481"/>
        <v>ГБУЗ "Пригородная ЦРБ"</v>
      </c>
      <c r="D1876" s="23" t="str">
        <f t="shared" si="482"/>
        <v>КС</v>
      </c>
      <c r="E1876" s="128">
        <v>20171021</v>
      </c>
      <c r="F1876" s="23" t="str">
        <f t="shared" si="483"/>
        <v>Болезни поджелудочной железы</v>
      </c>
      <c r="G1876" s="111">
        <v>2</v>
      </c>
      <c r="H1876" s="111">
        <v>1</v>
      </c>
      <c r="I1876" s="105">
        <f t="shared" si="494"/>
        <v>3</v>
      </c>
      <c r="J1876" s="23">
        <f t="shared" si="495"/>
        <v>0.93</v>
      </c>
      <c r="K1876" s="23">
        <f t="shared" si="496"/>
        <v>0.8</v>
      </c>
      <c r="L1876" s="93">
        <f t="shared" si="497"/>
        <v>13324.296000000002</v>
      </c>
      <c r="M1876" s="93">
        <f t="shared" si="498"/>
        <v>26648.592000000004</v>
      </c>
      <c r="N1876" s="93">
        <f t="shared" si="499"/>
        <v>13324.296000000002</v>
      </c>
      <c r="O1876" s="93">
        <f t="shared" si="500"/>
        <v>39972.888000000006</v>
      </c>
      <c r="P1876" s="23" t="str">
        <f t="shared" si="501"/>
        <v>Гастроэнтерология</v>
      </c>
      <c r="Q1876" s="23">
        <f t="shared" si="502"/>
        <v>1.04</v>
      </c>
      <c r="R1876" s="43" t="s">
        <v>309</v>
      </c>
      <c r="S1876" s="23">
        <f t="shared" si="493"/>
        <v>2.79</v>
      </c>
    </row>
    <row r="1877" spans="2:19" x14ac:dyDescent="0.25">
      <c r="B1877" s="30">
        <v>150016</v>
      </c>
      <c r="C1877" s="23" t="str">
        <f t="shared" si="481"/>
        <v>ГБУЗ "Пригородная ЦРБ"</v>
      </c>
      <c r="D1877" s="23" t="str">
        <f t="shared" si="482"/>
        <v>КС</v>
      </c>
      <c r="E1877" s="128">
        <v>20171021</v>
      </c>
      <c r="F1877" s="23" t="str">
        <f t="shared" si="483"/>
        <v>Болезни поджелудочной железы</v>
      </c>
      <c r="G1877" s="111">
        <v>25</v>
      </c>
      <c r="H1877" s="111">
        <v>6</v>
      </c>
      <c r="I1877" s="105">
        <f t="shared" si="494"/>
        <v>31</v>
      </c>
      <c r="J1877" s="23">
        <f t="shared" si="495"/>
        <v>0.93</v>
      </c>
      <c r="K1877" s="23">
        <f t="shared" si="496"/>
        <v>0.8</v>
      </c>
      <c r="L1877" s="93">
        <f t="shared" si="497"/>
        <v>13324.296000000002</v>
      </c>
      <c r="M1877" s="93">
        <f t="shared" si="498"/>
        <v>333107.40000000002</v>
      </c>
      <c r="N1877" s="93">
        <f t="shared" si="499"/>
        <v>79945.776000000013</v>
      </c>
      <c r="O1877" s="93">
        <f t="shared" si="500"/>
        <v>413053.17600000004</v>
      </c>
      <c r="P1877" s="23" t="str">
        <f t="shared" si="501"/>
        <v>Гастроэнтерология</v>
      </c>
      <c r="Q1877" s="23">
        <f t="shared" si="502"/>
        <v>1.04</v>
      </c>
      <c r="R1877" s="43" t="s">
        <v>360</v>
      </c>
      <c r="S1877" s="23">
        <f t="shared" si="493"/>
        <v>28.830000000000002</v>
      </c>
    </row>
    <row r="1878" spans="2:19" x14ac:dyDescent="0.25">
      <c r="B1878" s="30">
        <v>150016</v>
      </c>
      <c r="C1878" s="23" t="str">
        <f t="shared" si="481"/>
        <v>ГБУЗ "Пригородная ЦРБ"</v>
      </c>
      <c r="D1878" s="23" t="str">
        <f t="shared" si="482"/>
        <v>КС</v>
      </c>
      <c r="E1878" s="128">
        <v>20171022</v>
      </c>
      <c r="F1878" s="23" t="str">
        <f t="shared" si="483"/>
        <v>Анемии (уровень 1)</v>
      </c>
      <c r="G1878" s="111">
        <v>8</v>
      </c>
      <c r="H1878" s="111">
        <v>2</v>
      </c>
      <c r="I1878" s="105">
        <f t="shared" si="494"/>
        <v>10</v>
      </c>
      <c r="J1878" s="23">
        <f t="shared" si="495"/>
        <v>1.1200000000000001</v>
      </c>
      <c r="K1878" s="23">
        <f t="shared" si="496"/>
        <v>0.8</v>
      </c>
      <c r="L1878" s="93">
        <f t="shared" si="497"/>
        <v>16046.464000000002</v>
      </c>
      <c r="M1878" s="93">
        <f t="shared" si="498"/>
        <v>128371.71200000001</v>
      </c>
      <c r="N1878" s="93">
        <f t="shared" si="499"/>
        <v>32092.928000000004</v>
      </c>
      <c r="O1878" s="93">
        <f t="shared" si="500"/>
        <v>160464.64000000001</v>
      </c>
      <c r="P1878" s="23" t="str">
        <f t="shared" si="501"/>
        <v>Гематология</v>
      </c>
      <c r="Q1878" s="23">
        <f t="shared" si="502"/>
        <v>1.37</v>
      </c>
      <c r="R1878" s="43" t="s">
        <v>309</v>
      </c>
      <c r="S1878" s="23">
        <f t="shared" si="493"/>
        <v>11.200000000000001</v>
      </c>
    </row>
    <row r="1879" spans="2:19" x14ac:dyDescent="0.25">
      <c r="B1879" s="30">
        <v>150016</v>
      </c>
      <c r="C1879" s="23" t="str">
        <f t="shared" si="481"/>
        <v>ГБУЗ "Пригородная ЦРБ"</v>
      </c>
      <c r="D1879" s="23" t="str">
        <f t="shared" si="482"/>
        <v>КС</v>
      </c>
      <c r="E1879" s="128">
        <v>20171029</v>
      </c>
      <c r="F1879" s="23" t="str">
        <f t="shared" si="483"/>
        <v>Легкие дерматозы</v>
      </c>
      <c r="G1879" s="111">
        <v>1</v>
      </c>
      <c r="H1879" s="111">
        <v>1</v>
      </c>
      <c r="I1879" s="105">
        <f t="shared" si="494"/>
        <v>2</v>
      </c>
      <c r="J1879" s="23">
        <f t="shared" si="495"/>
        <v>0.18</v>
      </c>
      <c r="K1879" s="23">
        <f t="shared" si="496"/>
        <v>1</v>
      </c>
      <c r="L1879" s="93">
        <f t="shared" si="497"/>
        <v>3223.62</v>
      </c>
      <c r="M1879" s="93">
        <f t="shared" si="498"/>
        <v>3223.62</v>
      </c>
      <c r="N1879" s="93">
        <f t="shared" si="499"/>
        <v>3223.62</v>
      </c>
      <c r="O1879" s="93">
        <f t="shared" si="500"/>
        <v>6447.24</v>
      </c>
      <c r="P1879" s="23" t="str">
        <f t="shared" si="501"/>
        <v>Дерматология</v>
      </c>
      <c r="Q1879" s="23">
        <f t="shared" si="502"/>
        <v>0.8</v>
      </c>
      <c r="R1879" s="43" t="s">
        <v>309</v>
      </c>
      <c r="S1879" s="23">
        <f t="shared" si="493"/>
        <v>0.36</v>
      </c>
    </row>
    <row r="1880" spans="2:19" x14ac:dyDescent="0.25">
      <c r="B1880" s="30">
        <v>150016</v>
      </c>
      <c r="C1880" s="23" t="str">
        <f t="shared" si="481"/>
        <v>ГБУЗ "Пригородная ЦРБ"</v>
      </c>
      <c r="D1880" s="23" t="str">
        <f t="shared" si="482"/>
        <v>КС</v>
      </c>
      <c r="E1880" s="128">
        <v>20171029</v>
      </c>
      <c r="F1880" s="23" t="str">
        <f t="shared" si="483"/>
        <v>Легкие дерматозы</v>
      </c>
      <c r="G1880" s="111">
        <v>3</v>
      </c>
      <c r="H1880" s="111">
        <v>1</v>
      </c>
      <c r="I1880" s="105">
        <f t="shared" si="494"/>
        <v>4</v>
      </c>
      <c r="J1880" s="23">
        <f t="shared" si="495"/>
        <v>0.18</v>
      </c>
      <c r="K1880" s="23">
        <f t="shared" si="496"/>
        <v>1</v>
      </c>
      <c r="L1880" s="93">
        <f t="shared" si="497"/>
        <v>3223.62</v>
      </c>
      <c r="M1880" s="93">
        <f t="shared" si="498"/>
        <v>9670.86</v>
      </c>
      <c r="N1880" s="93">
        <f t="shared" si="499"/>
        <v>3223.62</v>
      </c>
      <c r="O1880" s="93">
        <f t="shared" si="500"/>
        <v>12894.48</v>
      </c>
      <c r="P1880" s="23" t="str">
        <f t="shared" si="501"/>
        <v>Дерматология</v>
      </c>
      <c r="Q1880" s="23">
        <f t="shared" si="502"/>
        <v>0.8</v>
      </c>
      <c r="R1880" s="43" t="s">
        <v>277</v>
      </c>
      <c r="S1880" s="23">
        <f t="shared" si="493"/>
        <v>0.72</v>
      </c>
    </row>
    <row r="1881" spans="2:19" x14ac:dyDescent="0.25">
      <c r="B1881" s="30">
        <v>150016</v>
      </c>
      <c r="C1881" s="23" t="str">
        <f t="shared" si="481"/>
        <v>ГБУЗ "Пригородная ЦРБ"</v>
      </c>
      <c r="D1881" s="23" t="str">
        <f t="shared" si="482"/>
        <v>КС</v>
      </c>
      <c r="E1881" s="128">
        <v>20171058</v>
      </c>
      <c r="F1881" s="23" t="str">
        <f t="shared" si="483"/>
        <v>Вирусный гепатит хронический</v>
      </c>
      <c r="G1881" s="111">
        <v>2</v>
      </c>
      <c r="H1881" s="111">
        <v>1</v>
      </c>
      <c r="I1881" s="105">
        <f t="shared" si="494"/>
        <v>3</v>
      </c>
      <c r="J1881" s="23">
        <f t="shared" si="495"/>
        <v>1.27</v>
      </c>
      <c r="K1881" s="23">
        <f t="shared" si="496"/>
        <v>0.8</v>
      </c>
      <c r="L1881" s="93">
        <f t="shared" si="497"/>
        <v>18195.544000000002</v>
      </c>
      <c r="M1881" s="93">
        <f t="shared" si="498"/>
        <v>36391.088000000003</v>
      </c>
      <c r="N1881" s="93">
        <f t="shared" si="499"/>
        <v>18195.544000000002</v>
      </c>
      <c r="O1881" s="93">
        <f t="shared" si="500"/>
        <v>54586.632000000005</v>
      </c>
      <c r="P1881" s="23" t="str">
        <f t="shared" si="501"/>
        <v>Инфекционные болезни</v>
      </c>
      <c r="Q1881" s="23">
        <f t="shared" si="502"/>
        <v>0.65</v>
      </c>
      <c r="R1881" s="43" t="s">
        <v>309</v>
      </c>
      <c r="S1881" s="23">
        <f t="shared" si="493"/>
        <v>3.81</v>
      </c>
    </row>
    <row r="1882" spans="2:19" x14ac:dyDescent="0.25">
      <c r="B1882" s="30">
        <v>150016</v>
      </c>
      <c r="C1882" s="23" t="str">
        <f t="shared" si="481"/>
        <v>ГБУЗ "Пригородная ЦРБ"</v>
      </c>
      <c r="D1882" s="23" t="str">
        <f t="shared" si="482"/>
        <v>КС</v>
      </c>
      <c r="E1882" s="128">
        <v>20171061</v>
      </c>
      <c r="F1882" s="23" t="str">
        <f t="shared" si="483"/>
        <v>Другие инфекционные и паразитарные болезни, взрослые</v>
      </c>
      <c r="G1882" s="111">
        <v>2</v>
      </c>
      <c r="H1882" s="111">
        <v>1</v>
      </c>
      <c r="I1882" s="105">
        <f t="shared" si="494"/>
        <v>3</v>
      </c>
      <c r="J1882" s="23">
        <f t="shared" si="495"/>
        <v>1.18</v>
      </c>
      <c r="K1882" s="23">
        <f t="shared" si="496"/>
        <v>0.8</v>
      </c>
      <c r="L1882" s="93">
        <f t="shared" si="497"/>
        <v>16906.095999999998</v>
      </c>
      <c r="M1882" s="93">
        <f t="shared" si="498"/>
        <v>33812.191999999995</v>
      </c>
      <c r="N1882" s="93">
        <f t="shared" si="499"/>
        <v>16906.095999999998</v>
      </c>
      <c r="O1882" s="93">
        <f t="shared" si="500"/>
        <v>50718.287999999993</v>
      </c>
      <c r="P1882" s="23" t="str">
        <f t="shared" si="501"/>
        <v>Инфекционные болезни</v>
      </c>
      <c r="Q1882" s="23">
        <f t="shared" si="502"/>
        <v>0.65</v>
      </c>
      <c r="R1882" s="43" t="s">
        <v>178</v>
      </c>
      <c r="S1882" s="23">
        <f t="shared" si="493"/>
        <v>3.54</v>
      </c>
    </row>
    <row r="1883" spans="2:19" x14ac:dyDescent="0.25">
      <c r="B1883" s="30">
        <v>150016</v>
      </c>
      <c r="C1883" s="23" t="str">
        <f t="shared" si="481"/>
        <v>ГБУЗ "Пригородная ЦРБ"</v>
      </c>
      <c r="D1883" s="23" t="str">
        <f t="shared" si="482"/>
        <v>КС</v>
      </c>
      <c r="E1883" s="128">
        <v>20171061</v>
      </c>
      <c r="F1883" s="23" t="str">
        <f t="shared" si="483"/>
        <v>Другие инфекционные и паразитарные болезни, взрослые</v>
      </c>
      <c r="G1883" s="111">
        <v>1</v>
      </c>
      <c r="H1883" s="111">
        <v>1</v>
      </c>
      <c r="I1883" s="105">
        <f t="shared" si="494"/>
        <v>2</v>
      </c>
      <c r="J1883" s="23">
        <f t="shared" si="495"/>
        <v>1.18</v>
      </c>
      <c r="K1883" s="23">
        <f t="shared" si="496"/>
        <v>0.8</v>
      </c>
      <c r="L1883" s="93">
        <f t="shared" si="497"/>
        <v>16906.095999999998</v>
      </c>
      <c r="M1883" s="93">
        <f t="shared" si="498"/>
        <v>16906.095999999998</v>
      </c>
      <c r="N1883" s="93">
        <f t="shared" si="499"/>
        <v>16906.095999999998</v>
      </c>
      <c r="O1883" s="93">
        <f t="shared" si="500"/>
        <v>33812.191999999995</v>
      </c>
      <c r="P1883" s="23" t="str">
        <f t="shared" si="501"/>
        <v>Инфекционные болезни</v>
      </c>
      <c r="Q1883" s="23">
        <f t="shared" si="502"/>
        <v>0.65</v>
      </c>
      <c r="R1883" s="43" t="s">
        <v>309</v>
      </c>
      <c r="S1883" s="23">
        <f t="shared" si="493"/>
        <v>2.36</v>
      </c>
    </row>
    <row r="1884" spans="2:19" x14ac:dyDescent="0.25">
      <c r="B1884" s="30">
        <v>150016</v>
      </c>
      <c r="C1884" s="23" t="str">
        <f t="shared" si="481"/>
        <v>ГБУЗ "Пригородная ЦРБ"</v>
      </c>
      <c r="D1884" s="23" t="str">
        <f t="shared" si="482"/>
        <v>КС</v>
      </c>
      <c r="E1884" s="128">
        <v>20171064</v>
      </c>
      <c r="F1884" s="23" t="str">
        <f t="shared" si="483"/>
        <v>Респираторные инфекции верхних дыхательных путей, дети</v>
      </c>
      <c r="G1884" s="111">
        <v>220</v>
      </c>
      <c r="H1884" s="111">
        <v>60</v>
      </c>
      <c r="I1884" s="105">
        <f t="shared" si="494"/>
        <v>280</v>
      </c>
      <c r="J1884" s="23">
        <f t="shared" si="495"/>
        <v>0.5</v>
      </c>
      <c r="K1884" s="23">
        <f t="shared" si="496"/>
        <v>0.8</v>
      </c>
      <c r="L1884" s="93">
        <f t="shared" si="497"/>
        <v>7163.6</v>
      </c>
      <c r="M1884" s="93">
        <f t="shared" si="498"/>
        <v>1575992</v>
      </c>
      <c r="N1884" s="93">
        <f t="shared" si="499"/>
        <v>429816</v>
      </c>
      <c r="O1884" s="93">
        <f t="shared" si="500"/>
        <v>2005808</v>
      </c>
      <c r="P1884" s="23" t="str">
        <f t="shared" si="501"/>
        <v>Инфекционные болезни</v>
      </c>
      <c r="Q1884" s="23">
        <f t="shared" si="502"/>
        <v>0.65</v>
      </c>
      <c r="R1884" s="43" t="s">
        <v>277</v>
      </c>
      <c r="S1884" s="23">
        <f t="shared" si="493"/>
        <v>140</v>
      </c>
    </row>
    <row r="1885" spans="2:19" x14ac:dyDescent="0.25">
      <c r="B1885" s="30">
        <v>150016</v>
      </c>
      <c r="C1885" s="23" t="str">
        <f t="shared" si="481"/>
        <v>ГБУЗ "Пригородная ЦРБ"</v>
      </c>
      <c r="D1885" s="23" t="str">
        <f t="shared" si="482"/>
        <v>КС</v>
      </c>
      <c r="E1885" s="128">
        <v>20171067</v>
      </c>
      <c r="F1885" s="23" t="str">
        <f t="shared" si="483"/>
        <v>Нестабильная стенокардия, инфаркт миокарда, легочная эмболия (уровень 1)</v>
      </c>
      <c r="G1885" s="111">
        <v>40</v>
      </c>
      <c r="H1885" s="111">
        <v>10</v>
      </c>
      <c r="I1885" s="105">
        <f t="shared" si="494"/>
        <v>50</v>
      </c>
      <c r="J1885" s="23">
        <f t="shared" si="495"/>
        <v>1.42</v>
      </c>
      <c r="K1885" s="23">
        <f t="shared" si="496"/>
        <v>0.8</v>
      </c>
      <c r="L1885" s="93">
        <f t="shared" si="497"/>
        <v>20344.624</v>
      </c>
      <c r="M1885" s="93">
        <f t="shared" si="498"/>
        <v>813784.96</v>
      </c>
      <c r="N1885" s="93">
        <f t="shared" si="499"/>
        <v>203446.24</v>
      </c>
      <c r="O1885" s="93">
        <f t="shared" si="500"/>
        <v>1017231.2</v>
      </c>
      <c r="P1885" s="23" t="str">
        <f t="shared" si="501"/>
        <v>Кардиология</v>
      </c>
      <c r="Q1885" s="23">
        <f t="shared" si="502"/>
        <v>1.49</v>
      </c>
      <c r="R1885" s="43" t="s">
        <v>309</v>
      </c>
      <c r="S1885" s="23">
        <f t="shared" si="493"/>
        <v>71</v>
      </c>
    </row>
    <row r="1886" spans="2:19" x14ac:dyDescent="0.25">
      <c r="B1886" s="30">
        <v>150016</v>
      </c>
      <c r="C1886" s="23" t="str">
        <f t="shared" si="481"/>
        <v>ГБУЗ "Пригородная ЦРБ"</v>
      </c>
      <c r="D1886" s="23" t="str">
        <f t="shared" si="482"/>
        <v>КС</v>
      </c>
      <c r="E1886" s="128">
        <v>20171070</v>
      </c>
      <c r="F1886" s="23" t="str">
        <f t="shared" si="483"/>
        <v>Нарушения ритма и проводимости (уровень 1)</v>
      </c>
      <c r="G1886" s="111">
        <v>4</v>
      </c>
      <c r="H1886" s="111">
        <v>1</v>
      </c>
      <c r="I1886" s="105">
        <f t="shared" si="494"/>
        <v>5</v>
      </c>
      <c r="J1886" s="23">
        <f t="shared" si="495"/>
        <v>1.1200000000000001</v>
      </c>
      <c r="K1886" s="23">
        <f t="shared" si="496"/>
        <v>0.8</v>
      </c>
      <c r="L1886" s="93">
        <f t="shared" si="497"/>
        <v>16046.464000000002</v>
      </c>
      <c r="M1886" s="93">
        <f t="shared" si="498"/>
        <v>64185.856000000007</v>
      </c>
      <c r="N1886" s="93">
        <f t="shared" si="499"/>
        <v>16046.464000000002</v>
      </c>
      <c r="O1886" s="93">
        <f t="shared" si="500"/>
        <v>80232.320000000007</v>
      </c>
      <c r="P1886" s="23" t="str">
        <f t="shared" si="501"/>
        <v>Кардиология</v>
      </c>
      <c r="Q1886" s="23">
        <f t="shared" si="502"/>
        <v>1.49</v>
      </c>
      <c r="R1886" s="43" t="s">
        <v>309</v>
      </c>
      <c r="S1886" s="23">
        <f t="shared" si="493"/>
        <v>5.6000000000000005</v>
      </c>
    </row>
    <row r="1887" spans="2:19" x14ac:dyDescent="0.25">
      <c r="B1887" s="30">
        <v>150016</v>
      </c>
      <c r="C1887" s="23" t="str">
        <f t="shared" si="481"/>
        <v>ГБУЗ "Пригородная ЦРБ"</v>
      </c>
      <c r="D1887" s="23" t="str">
        <f t="shared" si="482"/>
        <v>КС</v>
      </c>
      <c r="E1887" s="128">
        <v>20171072</v>
      </c>
      <c r="F1887" s="23" t="str">
        <f t="shared" si="483"/>
        <v>Эндокардит, миокардит, перикардит, кардиомиопатии (уровень 1)</v>
      </c>
      <c r="G1887" s="111">
        <v>8</v>
      </c>
      <c r="H1887" s="111">
        <v>2</v>
      </c>
      <c r="I1887" s="105">
        <f t="shared" si="494"/>
        <v>10</v>
      </c>
      <c r="J1887" s="23">
        <f t="shared" si="495"/>
        <v>1.42</v>
      </c>
      <c r="K1887" s="23">
        <f t="shared" si="496"/>
        <v>0.8</v>
      </c>
      <c r="L1887" s="93">
        <f t="shared" si="497"/>
        <v>20344.624</v>
      </c>
      <c r="M1887" s="93">
        <f t="shared" si="498"/>
        <v>162756.992</v>
      </c>
      <c r="N1887" s="93">
        <f t="shared" si="499"/>
        <v>40689.248</v>
      </c>
      <c r="O1887" s="93">
        <f t="shared" si="500"/>
        <v>203446.24</v>
      </c>
      <c r="P1887" s="23" t="str">
        <f t="shared" si="501"/>
        <v>Кардиология</v>
      </c>
      <c r="Q1887" s="23">
        <f t="shared" si="502"/>
        <v>1.49</v>
      </c>
      <c r="R1887" s="43" t="s">
        <v>309</v>
      </c>
      <c r="S1887" s="23">
        <f t="shared" si="493"/>
        <v>14.2</v>
      </c>
    </row>
    <row r="1888" spans="2:19" x14ac:dyDescent="0.25">
      <c r="B1888" s="30">
        <v>150016</v>
      </c>
      <c r="C1888" s="23" t="str">
        <f t="shared" si="481"/>
        <v>ГБУЗ "Пригородная ЦРБ"</v>
      </c>
      <c r="D1888" s="23" t="str">
        <f t="shared" si="482"/>
        <v>КС</v>
      </c>
      <c r="E1888" s="128">
        <v>20171075</v>
      </c>
      <c r="F1888" s="23" t="str">
        <f t="shared" si="483"/>
        <v>Операции на кишечнике и анальной области (уровень 2)</v>
      </c>
      <c r="G1888" s="111">
        <v>11</v>
      </c>
      <c r="H1888" s="111">
        <v>3</v>
      </c>
      <c r="I1888" s="105">
        <f t="shared" si="494"/>
        <v>14</v>
      </c>
      <c r="J1888" s="23">
        <f t="shared" si="495"/>
        <v>1.74</v>
      </c>
      <c r="K1888" s="23">
        <f t="shared" si="496"/>
        <v>0.8</v>
      </c>
      <c r="L1888" s="93">
        <f t="shared" si="497"/>
        <v>24929.328000000001</v>
      </c>
      <c r="M1888" s="93">
        <f t="shared" si="498"/>
        <v>274222.60800000001</v>
      </c>
      <c r="N1888" s="93">
        <f t="shared" si="499"/>
        <v>74787.983999999997</v>
      </c>
      <c r="O1888" s="93">
        <f t="shared" si="500"/>
        <v>349010.592</v>
      </c>
      <c r="P1888" s="23" t="str">
        <f t="shared" si="501"/>
        <v>Колопроктология</v>
      </c>
      <c r="Q1888" s="23">
        <f t="shared" si="502"/>
        <v>1.36</v>
      </c>
      <c r="R1888" s="43" t="s">
        <v>360</v>
      </c>
      <c r="S1888" s="23">
        <f t="shared" si="493"/>
        <v>24.36</v>
      </c>
    </row>
    <row r="1889" spans="2:19" x14ac:dyDescent="0.25">
      <c r="B1889" s="30">
        <v>150016</v>
      </c>
      <c r="C1889" s="23" t="str">
        <f t="shared" si="481"/>
        <v>ГБУЗ "Пригородная ЦРБ"</v>
      </c>
      <c r="D1889" s="23" t="str">
        <f t="shared" si="482"/>
        <v>КС</v>
      </c>
      <c r="E1889" s="128">
        <v>20171079</v>
      </c>
      <c r="F1889" s="23" t="str">
        <f t="shared" si="483"/>
        <v>Дегенеративные болезни нервной системы</v>
      </c>
      <c r="G1889" s="111">
        <v>1</v>
      </c>
      <c r="H1889" s="111">
        <v>0</v>
      </c>
      <c r="I1889" s="105">
        <f t="shared" si="494"/>
        <v>1</v>
      </c>
      <c r="J1889" s="23">
        <f t="shared" si="495"/>
        <v>0.84</v>
      </c>
      <c r="K1889" s="23">
        <f t="shared" si="496"/>
        <v>0.8</v>
      </c>
      <c r="L1889" s="93">
        <f t="shared" si="497"/>
        <v>12034.848</v>
      </c>
      <c r="M1889" s="93">
        <f t="shared" si="498"/>
        <v>12034.848</v>
      </c>
      <c r="N1889" s="93">
        <f t="shared" si="499"/>
        <v>0</v>
      </c>
      <c r="O1889" s="93">
        <f t="shared" si="500"/>
        <v>12034.848</v>
      </c>
      <c r="P1889" s="23" t="str">
        <f t="shared" si="501"/>
        <v>Неврология</v>
      </c>
      <c r="Q1889" s="23">
        <f t="shared" si="502"/>
        <v>1.1200000000000001</v>
      </c>
      <c r="R1889" s="43" t="s">
        <v>178</v>
      </c>
      <c r="S1889" s="23">
        <f t="shared" si="493"/>
        <v>0.84</v>
      </c>
    </row>
    <row r="1890" spans="2:19" x14ac:dyDescent="0.25">
      <c r="B1890" s="30">
        <v>150016</v>
      </c>
      <c r="C1890" s="23" t="str">
        <f t="shared" si="481"/>
        <v>ГБУЗ "Пригородная ЦРБ"</v>
      </c>
      <c r="D1890" s="23" t="str">
        <f t="shared" si="482"/>
        <v>КС</v>
      </c>
      <c r="E1890" s="128">
        <v>20171080</v>
      </c>
      <c r="F1890" s="23" t="str">
        <f t="shared" si="483"/>
        <v>Демиелинизирующие болезни нервной системы</v>
      </c>
      <c r="G1890" s="111">
        <v>7</v>
      </c>
      <c r="H1890" s="111">
        <v>3</v>
      </c>
      <c r="I1890" s="105">
        <f t="shared" si="494"/>
        <v>10</v>
      </c>
      <c r="J1890" s="23">
        <f t="shared" si="495"/>
        <v>1.33</v>
      </c>
      <c r="K1890" s="23">
        <f t="shared" si="496"/>
        <v>0.8</v>
      </c>
      <c r="L1890" s="93">
        <f t="shared" si="497"/>
        <v>19055.175999999999</v>
      </c>
      <c r="M1890" s="93">
        <f t="shared" si="498"/>
        <v>133386.23199999999</v>
      </c>
      <c r="N1890" s="93">
        <f t="shared" si="499"/>
        <v>57165.527999999998</v>
      </c>
      <c r="O1890" s="93">
        <f t="shared" si="500"/>
        <v>190551.75999999998</v>
      </c>
      <c r="P1890" s="23" t="str">
        <f t="shared" si="501"/>
        <v>Неврология</v>
      </c>
      <c r="Q1890" s="23">
        <f t="shared" si="502"/>
        <v>1.1200000000000001</v>
      </c>
      <c r="R1890" s="43" t="s">
        <v>178</v>
      </c>
      <c r="S1890" s="23">
        <f t="shared" si="493"/>
        <v>13.3</v>
      </c>
    </row>
    <row r="1891" spans="2:19" x14ac:dyDescent="0.25">
      <c r="B1891" s="30">
        <v>150016</v>
      </c>
      <c r="C1891" s="23" t="str">
        <f t="shared" si="481"/>
        <v>ГБУЗ "Пригородная ЦРБ"</v>
      </c>
      <c r="D1891" s="23" t="str">
        <f t="shared" si="482"/>
        <v>КС</v>
      </c>
      <c r="E1891" s="128">
        <v>20171082</v>
      </c>
      <c r="F1891" s="23" t="str">
        <f t="shared" si="483"/>
        <v>Эпилепсия, судороги (уровень 2)</v>
      </c>
      <c r="G1891" s="111">
        <v>4</v>
      </c>
      <c r="H1891" s="111">
        <v>2</v>
      </c>
      <c r="I1891" s="105">
        <f t="shared" si="494"/>
        <v>6</v>
      </c>
      <c r="J1891" s="23">
        <f t="shared" si="495"/>
        <v>2.0099999999999998</v>
      </c>
      <c r="K1891" s="23">
        <f t="shared" si="496"/>
        <v>0.8</v>
      </c>
      <c r="L1891" s="93">
        <f t="shared" si="497"/>
        <v>28797.671999999999</v>
      </c>
      <c r="M1891" s="93">
        <f t="shared" si="498"/>
        <v>115190.68799999999</v>
      </c>
      <c r="N1891" s="93">
        <f t="shared" si="499"/>
        <v>57595.343999999997</v>
      </c>
      <c r="O1891" s="93">
        <f t="shared" si="500"/>
        <v>172786.03200000001</v>
      </c>
      <c r="P1891" s="23" t="str">
        <f t="shared" si="501"/>
        <v>Неврология</v>
      </c>
      <c r="Q1891" s="23">
        <f t="shared" si="502"/>
        <v>1.1200000000000001</v>
      </c>
      <c r="R1891" s="43" t="s">
        <v>178</v>
      </c>
      <c r="S1891" s="23">
        <f t="shared" si="493"/>
        <v>12.059999999999999</v>
      </c>
    </row>
    <row r="1892" spans="2:19" x14ac:dyDescent="0.25">
      <c r="B1892" s="30">
        <v>150016</v>
      </c>
      <c r="C1892" s="23" t="str">
        <f t="shared" si="481"/>
        <v>ГБУЗ "Пригородная ЦРБ"</v>
      </c>
      <c r="D1892" s="23" t="str">
        <f t="shared" si="482"/>
        <v>КС</v>
      </c>
      <c r="E1892" s="128">
        <v>20171085</v>
      </c>
      <c r="F1892" s="23" t="str">
        <f t="shared" si="483"/>
        <v>Другие нарушения нервной системы (уровень 1)</v>
      </c>
      <c r="G1892" s="111">
        <v>36</v>
      </c>
      <c r="H1892" s="111">
        <v>10</v>
      </c>
      <c r="I1892" s="105">
        <f t="shared" si="494"/>
        <v>46</v>
      </c>
      <c r="J1892" s="23">
        <f t="shared" si="495"/>
        <v>0.74</v>
      </c>
      <c r="K1892" s="23">
        <f t="shared" si="496"/>
        <v>0.8</v>
      </c>
      <c r="L1892" s="93">
        <f t="shared" si="497"/>
        <v>10602.127999999999</v>
      </c>
      <c r="M1892" s="93">
        <f t="shared" si="498"/>
        <v>381676.60799999995</v>
      </c>
      <c r="N1892" s="93">
        <f t="shared" si="499"/>
        <v>106021.27999999998</v>
      </c>
      <c r="O1892" s="93">
        <f t="shared" si="500"/>
        <v>487697.88799999992</v>
      </c>
      <c r="P1892" s="23" t="str">
        <f t="shared" si="501"/>
        <v>Неврология</v>
      </c>
      <c r="Q1892" s="23">
        <f t="shared" si="502"/>
        <v>1.1200000000000001</v>
      </c>
      <c r="R1892" s="43" t="s">
        <v>178</v>
      </c>
      <c r="S1892" s="23">
        <f t="shared" si="493"/>
        <v>34.04</v>
      </c>
    </row>
    <row r="1893" spans="2:19" x14ac:dyDescent="0.25">
      <c r="B1893" s="30">
        <v>150016</v>
      </c>
      <c r="C1893" s="23" t="str">
        <f t="shared" si="481"/>
        <v>ГБУЗ "Пригородная ЦРБ"</v>
      </c>
      <c r="D1893" s="23" t="str">
        <f t="shared" si="482"/>
        <v>КС</v>
      </c>
      <c r="E1893" s="128">
        <v>20171085</v>
      </c>
      <c r="F1893" s="23" t="str">
        <f t="shared" si="483"/>
        <v>Другие нарушения нервной системы (уровень 1)</v>
      </c>
      <c r="G1893" s="111">
        <v>65</v>
      </c>
      <c r="H1893" s="111">
        <v>15</v>
      </c>
      <c r="I1893" s="105">
        <f t="shared" si="494"/>
        <v>80</v>
      </c>
      <c r="J1893" s="23">
        <f t="shared" si="495"/>
        <v>0.74</v>
      </c>
      <c r="K1893" s="23">
        <f t="shared" si="496"/>
        <v>0.8</v>
      </c>
      <c r="L1893" s="93">
        <f t="shared" si="497"/>
        <v>10602.127999999999</v>
      </c>
      <c r="M1893" s="93">
        <f t="shared" si="498"/>
        <v>689138.32</v>
      </c>
      <c r="N1893" s="93">
        <f t="shared" si="499"/>
        <v>159031.91999999998</v>
      </c>
      <c r="O1893" s="93">
        <f t="shared" si="500"/>
        <v>848170.24</v>
      </c>
      <c r="P1893" s="23" t="str">
        <f t="shared" si="501"/>
        <v>Неврология</v>
      </c>
      <c r="Q1893" s="23">
        <f t="shared" si="502"/>
        <v>1.1200000000000001</v>
      </c>
      <c r="R1893" s="43" t="s">
        <v>309</v>
      </c>
      <c r="S1893" s="23">
        <f t="shared" si="493"/>
        <v>59.2</v>
      </c>
    </row>
    <row r="1894" spans="2:19" x14ac:dyDescent="0.25">
      <c r="B1894" s="30">
        <v>150016</v>
      </c>
      <c r="C1894" s="23" t="str">
        <f t="shared" si="481"/>
        <v>ГБУЗ "Пригородная ЦРБ"</v>
      </c>
      <c r="D1894" s="23" t="str">
        <f t="shared" si="482"/>
        <v>КС</v>
      </c>
      <c r="E1894" s="128">
        <v>20171085</v>
      </c>
      <c r="F1894" s="23" t="str">
        <f t="shared" si="483"/>
        <v>Другие нарушения нервной системы (уровень 1)</v>
      </c>
      <c r="G1894" s="111">
        <v>4</v>
      </c>
      <c r="H1894" s="111">
        <v>1</v>
      </c>
      <c r="I1894" s="105">
        <f t="shared" si="494"/>
        <v>5</v>
      </c>
      <c r="J1894" s="23">
        <f t="shared" si="495"/>
        <v>0.74</v>
      </c>
      <c r="K1894" s="23">
        <f t="shared" si="496"/>
        <v>0.8</v>
      </c>
      <c r="L1894" s="93">
        <f t="shared" si="497"/>
        <v>10602.127999999999</v>
      </c>
      <c r="M1894" s="93">
        <f t="shared" si="498"/>
        <v>42408.511999999995</v>
      </c>
      <c r="N1894" s="93">
        <f t="shared" si="499"/>
        <v>10602.127999999999</v>
      </c>
      <c r="O1894" s="93">
        <f t="shared" si="500"/>
        <v>53010.639999999992</v>
      </c>
      <c r="P1894" s="23" t="str">
        <f t="shared" si="501"/>
        <v>Неврология</v>
      </c>
      <c r="Q1894" s="23">
        <f t="shared" si="502"/>
        <v>1.1200000000000001</v>
      </c>
      <c r="R1894" s="43" t="s">
        <v>277</v>
      </c>
      <c r="S1894" s="23">
        <f t="shared" si="493"/>
        <v>3.7</v>
      </c>
    </row>
    <row r="1895" spans="2:19" x14ac:dyDescent="0.25">
      <c r="B1895" s="30">
        <v>150016</v>
      </c>
      <c r="C1895" s="23" t="str">
        <f t="shared" si="481"/>
        <v>ГБУЗ "Пригородная ЦРБ"</v>
      </c>
      <c r="D1895" s="23" t="str">
        <f t="shared" si="482"/>
        <v>КС</v>
      </c>
      <c r="E1895" s="128">
        <v>20171087</v>
      </c>
      <c r="F1895" s="23" t="str">
        <f t="shared" si="483"/>
        <v>Транзиторные ишемические приступы, сосудистые мозговые синдромы</v>
      </c>
      <c r="G1895" s="111">
        <v>16</v>
      </c>
      <c r="H1895" s="111">
        <v>4</v>
      </c>
      <c r="I1895" s="105">
        <f t="shared" si="494"/>
        <v>20</v>
      </c>
      <c r="J1895" s="23">
        <f t="shared" si="495"/>
        <v>1.1499999999999999</v>
      </c>
      <c r="K1895" s="23">
        <f t="shared" si="496"/>
        <v>0.8</v>
      </c>
      <c r="L1895" s="93">
        <f t="shared" si="497"/>
        <v>16476.28</v>
      </c>
      <c r="M1895" s="93">
        <f t="shared" si="498"/>
        <v>263620.47999999998</v>
      </c>
      <c r="N1895" s="93">
        <f t="shared" si="499"/>
        <v>65905.119999999995</v>
      </c>
      <c r="O1895" s="93">
        <f t="shared" si="500"/>
        <v>329525.59999999998</v>
      </c>
      <c r="P1895" s="23" t="str">
        <f t="shared" si="501"/>
        <v>Неврология</v>
      </c>
      <c r="Q1895" s="23">
        <f t="shared" si="502"/>
        <v>1.1200000000000001</v>
      </c>
      <c r="R1895" s="43" t="s">
        <v>178</v>
      </c>
      <c r="S1895" s="23">
        <f t="shared" si="493"/>
        <v>23</v>
      </c>
    </row>
    <row r="1896" spans="2:19" x14ac:dyDescent="0.25">
      <c r="B1896" s="30">
        <v>150016</v>
      </c>
      <c r="C1896" s="23" t="str">
        <f t="shared" si="481"/>
        <v>ГБУЗ "Пригородная ЦРБ"</v>
      </c>
      <c r="D1896" s="23" t="str">
        <f t="shared" si="482"/>
        <v>КС</v>
      </c>
      <c r="E1896" s="128">
        <v>20171088</v>
      </c>
      <c r="F1896" s="23" t="str">
        <f t="shared" si="483"/>
        <v>Кровоизлияние в мозг</v>
      </c>
      <c r="G1896" s="111">
        <v>4</v>
      </c>
      <c r="H1896" s="111">
        <v>1</v>
      </c>
      <c r="I1896" s="105">
        <f t="shared" si="494"/>
        <v>5</v>
      </c>
      <c r="J1896" s="23">
        <f t="shared" si="495"/>
        <v>2.82</v>
      </c>
      <c r="K1896" s="23">
        <f t="shared" si="496"/>
        <v>0.8</v>
      </c>
      <c r="L1896" s="93">
        <f t="shared" si="497"/>
        <v>40402.703999999998</v>
      </c>
      <c r="M1896" s="93">
        <f t="shared" si="498"/>
        <v>161610.81599999999</v>
      </c>
      <c r="N1896" s="93">
        <f t="shared" si="499"/>
        <v>40402.703999999998</v>
      </c>
      <c r="O1896" s="93">
        <f t="shared" si="500"/>
        <v>202013.52</v>
      </c>
      <c r="P1896" s="23" t="str">
        <f t="shared" si="501"/>
        <v>Неврология</v>
      </c>
      <c r="Q1896" s="23">
        <f t="shared" si="502"/>
        <v>1.1200000000000001</v>
      </c>
      <c r="R1896" s="43" t="s">
        <v>178</v>
      </c>
      <c r="S1896" s="23">
        <f t="shared" si="493"/>
        <v>14.1</v>
      </c>
    </row>
    <row r="1897" spans="2:19" x14ac:dyDescent="0.25">
      <c r="B1897" s="30">
        <v>150016</v>
      </c>
      <c r="C1897" s="23" t="str">
        <f t="shared" si="481"/>
        <v>ГБУЗ "Пригородная ЦРБ"</v>
      </c>
      <c r="D1897" s="23" t="str">
        <f t="shared" si="482"/>
        <v>КС</v>
      </c>
      <c r="E1897" s="128">
        <v>20171089</v>
      </c>
      <c r="F1897" s="23" t="str">
        <f t="shared" si="483"/>
        <v>Инфаркт мозга (уровень 1)</v>
      </c>
      <c r="G1897" s="111">
        <v>4</v>
      </c>
      <c r="H1897" s="111">
        <v>1</v>
      </c>
      <c r="I1897" s="105">
        <f t="shared" si="494"/>
        <v>5</v>
      </c>
      <c r="J1897" s="23">
        <f t="shared" si="495"/>
        <v>2.52</v>
      </c>
      <c r="K1897" s="23">
        <f t="shared" si="496"/>
        <v>0.8</v>
      </c>
      <c r="L1897" s="93">
        <f t="shared" si="497"/>
        <v>36104.544000000002</v>
      </c>
      <c r="M1897" s="93">
        <f t="shared" si="498"/>
        <v>144418.17600000001</v>
      </c>
      <c r="N1897" s="93">
        <f t="shared" si="499"/>
        <v>36104.544000000002</v>
      </c>
      <c r="O1897" s="93">
        <f t="shared" si="500"/>
        <v>180522.72</v>
      </c>
      <c r="P1897" s="23" t="str">
        <f t="shared" si="501"/>
        <v>Неврология</v>
      </c>
      <c r="Q1897" s="23">
        <f t="shared" si="502"/>
        <v>1.1200000000000001</v>
      </c>
      <c r="R1897" s="43" t="s">
        <v>178</v>
      </c>
      <c r="S1897" s="23">
        <f t="shared" si="493"/>
        <v>12.6</v>
      </c>
    </row>
    <row r="1898" spans="2:19" x14ac:dyDescent="0.25">
      <c r="B1898" s="30">
        <v>150016</v>
      </c>
      <c r="C1898" s="23" t="str">
        <f t="shared" si="481"/>
        <v>ГБУЗ "Пригородная ЦРБ"</v>
      </c>
      <c r="D1898" s="23" t="str">
        <f t="shared" si="482"/>
        <v>КС</v>
      </c>
      <c r="E1898" s="128">
        <v>20171092</v>
      </c>
      <c r="F1898" s="23" t="str">
        <f t="shared" si="483"/>
        <v>Другие цереброваскулярные болезни</v>
      </c>
      <c r="G1898" s="111">
        <v>188</v>
      </c>
      <c r="H1898" s="111">
        <v>52</v>
      </c>
      <c r="I1898" s="105">
        <f t="shared" si="494"/>
        <v>240</v>
      </c>
      <c r="J1898" s="23">
        <f t="shared" si="495"/>
        <v>0.82</v>
      </c>
      <c r="K1898" s="23">
        <f t="shared" si="496"/>
        <v>0.8</v>
      </c>
      <c r="L1898" s="93">
        <f t="shared" si="497"/>
        <v>11748.304</v>
      </c>
      <c r="M1898" s="93">
        <f t="shared" si="498"/>
        <v>2208681.1520000002</v>
      </c>
      <c r="N1898" s="93">
        <f t="shared" si="499"/>
        <v>610911.80799999996</v>
      </c>
      <c r="O1898" s="93">
        <f t="shared" si="500"/>
        <v>2819592.96</v>
      </c>
      <c r="P1898" s="23" t="str">
        <f t="shared" si="501"/>
        <v>Неврология</v>
      </c>
      <c r="Q1898" s="23">
        <f t="shared" si="502"/>
        <v>1.1200000000000001</v>
      </c>
      <c r="R1898" s="43" t="s">
        <v>178</v>
      </c>
      <c r="S1898" s="23">
        <f t="shared" si="493"/>
        <v>196.79999999999998</v>
      </c>
    </row>
    <row r="1899" spans="2:19" x14ac:dyDescent="0.25">
      <c r="B1899" s="30">
        <v>150016</v>
      </c>
      <c r="C1899" s="23" t="str">
        <f t="shared" si="481"/>
        <v>ГБУЗ "Пригородная ЦРБ"</v>
      </c>
      <c r="D1899" s="23" t="str">
        <f t="shared" si="482"/>
        <v>КС</v>
      </c>
      <c r="E1899" s="128">
        <v>20171095</v>
      </c>
      <c r="F1899" s="23" t="str">
        <f t="shared" si="483"/>
        <v>Дорсопатии, спондилопатии, остеопатии</v>
      </c>
      <c r="G1899" s="111">
        <v>32</v>
      </c>
      <c r="H1899" s="111">
        <v>8</v>
      </c>
      <c r="I1899" s="105">
        <f t="shared" si="494"/>
        <v>40</v>
      </c>
      <c r="J1899" s="23">
        <f t="shared" si="495"/>
        <v>0.68</v>
      </c>
      <c r="K1899" s="23">
        <f t="shared" si="496"/>
        <v>1</v>
      </c>
      <c r="L1899" s="93">
        <f t="shared" si="497"/>
        <v>12178.12</v>
      </c>
      <c r="M1899" s="93">
        <f t="shared" si="498"/>
        <v>389699.84000000003</v>
      </c>
      <c r="N1899" s="93">
        <f t="shared" si="499"/>
        <v>97424.960000000006</v>
      </c>
      <c r="O1899" s="93">
        <f t="shared" si="500"/>
        <v>487124.80000000005</v>
      </c>
      <c r="P1899" s="23" t="str">
        <f t="shared" si="501"/>
        <v>Нейрохирургия</v>
      </c>
      <c r="Q1899" s="23">
        <f t="shared" si="502"/>
        <v>1.2</v>
      </c>
      <c r="R1899" s="43" t="s">
        <v>178</v>
      </c>
      <c r="S1899" s="23">
        <f t="shared" si="493"/>
        <v>27.200000000000003</v>
      </c>
    </row>
    <row r="1900" spans="2:19" x14ac:dyDescent="0.25">
      <c r="B1900" s="30">
        <v>150016</v>
      </c>
      <c r="C1900" s="23" t="str">
        <f t="shared" si="481"/>
        <v>ГБУЗ "Пригородная ЦРБ"</v>
      </c>
      <c r="D1900" s="23" t="str">
        <f t="shared" si="482"/>
        <v>КС</v>
      </c>
      <c r="E1900" s="128">
        <v>20171095</v>
      </c>
      <c r="F1900" s="23" t="str">
        <f t="shared" si="483"/>
        <v>Дорсопатии, спондилопатии, остеопатии</v>
      </c>
      <c r="G1900" s="111">
        <v>40</v>
      </c>
      <c r="H1900" s="111">
        <v>8</v>
      </c>
      <c r="I1900" s="105">
        <f t="shared" si="494"/>
        <v>48</v>
      </c>
      <c r="J1900" s="23">
        <f t="shared" si="495"/>
        <v>0.68</v>
      </c>
      <c r="K1900" s="23">
        <f t="shared" si="496"/>
        <v>1</v>
      </c>
      <c r="L1900" s="93">
        <f t="shared" si="497"/>
        <v>12178.12</v>
      </c>
      <c r="M1900" s="93">
        <f t="shared" si="498"/>
        <v>487124.80000000005</v>
      </c>
      <c r="N1900" s="93">
        <f t="shared" si="499"/>
        <v>97424.960000000006</v>
      </c>
      <c r="O1900" s="93">
        <f t="shared" si="500"/>
        <v>584549.76</v>
      </c>
      <c r="P1900" s="23" t="str">
        <f t="shared" si="501"/>
        <v>Нейрохирургия</v>
      </c>
      <c r="Q1900" s="23">
        <f t="shared" si="502"/>
        <v>1.2</v>
      </c>
      <c r="R1900" s="43" t="s">
        <v>309</v>
      </c>
      <c r="S1900" s="23">
        <f t="shared" si="493"/>
        <v>32.64</v>
      </c>
    </row>
    <row r="1901" spans="2:19" x14ac:dyDescent="0.25">
      <c r="B1901" s="30">
        <v>150016</v>
      </c>
      <c r="C1901" s="23" t="str">
        <f t="shared" si="481"/>
        <v>ГБУЗ "Пригородная ЦРБ"</v>
      </c>
      <c r="D1901" s="23" t="str">
        <f t="shared" si="482"/>
        <v>КС</v>
      </c>
      <c r="E1901" s="128">
        <v>20171097</v>
      </c>
      <c r="F1901" s="23" t="str">
        <f t="shared" si="483"/>
        <v>Сотрясение головного мозга</v>
      </c>
      <c r="G1901" s="111">
        <v>10</v>
      </c>
      <c r="H1901" s="111">
        <v>2</v>
      </c>
      <c r="I1901" s="105">
        <f t="shared" si="494"/>
        <v>12</v>
      </c>
      <c r="J1901" s="23">
        <f t="shared" si="495"/>
        <v>0.4</v>
      </c>
      <c r="K1901" s="23">
        <f t="shared" si="496"/>
        <v>0.8</v>
      </c>
      <c r="L1901" s="93">
        <f t="shared" si="497"/>
        <v>5730.880000000001</v>
      </c>
      <c r="M1901" s="93">
        <f t="shared" si="498"/>
        <v>57308.80000000001</v>
      </c>
      <c r="N1901" s="93">
        <f t="shared" si="499"/>
        <v>11461.760000000002</v>
      </c>
      <c r="O1901" s="93">
        <f t="shared" si="500"/>
        <v>68770.560000000012</v>
      </c>
      <c r="P1901" s="23" t="str">
        <f t="shared" si="501"/>
        <v>Нейрохирургия</v>
      </c>
      <c r="Q1901" s="23">
        <f t="shared" si="502"/>
        <v>1.2</v>
      </c>
      <c r="R1901" s="43" t="s">
        <v>360</v>
      </c>
      <c r="S1901" s="23">
        <f t="shared" si="493"/>
        <v>4.8000000000000007</v>
      </c>
    </row>
    <row r="1902" spans="2:19" x14ac:dyDescent="0.25">
      <c r="B1902" s="30">
        <v>150016</v>
      </c>
      <c r="C1902" s="23" t="str">
        <f t="shared" si="481"/>
        <v>ГБУЗ "Пригородная ЦРБ"</v>
      </c>
      <c r="D1902" s="23" t="str">
        <f t="shared" si="482"/>
        <v>КС</v>
      </c>
      <c r="E1902" s="128">
        <v>20171104</v>
      </c>
      <c r="F1902" s="23" t="str">
        <f t="shared" si="483"/>
        <v>Доброкачественные новообразования нервной системы</v>
      </c>
      <c r="G1902" s="111">
        <v>3</v>
      </c>
      <c r="H1902" s="111">
        <v>1</v>
      </c>
      <c r="I1902" s="105">
        <f t="shared" si="494"/>
        <v>4</v>
      </c>
      <c r="J1902" s="23">
        <f t="shared" si="495"/>
        <v>1.02</v>
      </c>
      <c r="K1902" s="23">
        <f t="shared" si="496"/>
        <v>0.8</v>
      </c>
      <c r="L1902" s="93">
        <f t="shared" si="497"/>
        <v>14613.744000000001</v>
      </c>
      <c r="M1902" s="93">
        <f t="shared" si="498"/>
        <v>43841.232000000004</v>
      </c>
      <c r="N1902" s="93">
        <f t="shared" si="499"/>
        <v>14613.744000000001</v>
      </c>
      <c r="O1902" s="93">
        <f t="shared" si="500"/>
        <v>58454.976000000002</v>
      </c>
      <c r="P1902" s="23" t="str">
        <f t="shared" si="501"/>
        <v>Нейрохирургия</v>
      </c>
      <c r="Q1902" s="23">
        <f t="shared" si="502"/>
        <v>1.2</v>
      </c>
      <c r="R1902" s="43" t="s">
        <v>178</v>
      </c>
      <c r="S1902" s="23">
        <f t="shared" si="493"/>
        <v>4.08</v>
      </c>
    </row>
    <row r="1903" spans="2:19" x14ac:dyDescent="0.25">
      <c r="B1903" s="30">
        <v>150016</v>
      </c>
      <c r="C1903" s="23" t="str">
        <f t="shared" si="481"/>
        <v>ГБУЗ "Пригородная ЦРБ"</v>
      </c>
      <c r="D1903" s="23" t="str">
        <f t="shared" si="482"/>
        <v>КС</v>
      </c>
      <c r="E1903" s="128">
        <v>20171112</v>
      </c>
      <c r="F1903" s="23" t="str">
        <f t="shared" si="483"/>
        <v>Почечная недостаточность</v>
      </c>
      <c r="G1903" s="111">
        <v>1</v>
      </c>
      <c r="H1903" s="111">
        <v>1</v>
      </c>
      <c r="I1903" s="105">
        <f t="shared" si="494"/>
        <v>2</v>
      </c>
      <c r="J1903" s="23">
        <f t="shared" si="495"/>
        <v>1.66</v>
      </c>
      <c r="K1903" s="23">
        <f t="shared" si="496"/>
        <v>0.8</v>
      </c>
      <c r="L1903" s="93">
        <f t="shared" si="497"/>
        <v>23783.152000000002</v>
      </c>
      <c r="M1903" s="93">
        <f t="shared" si="498"/>
        <v>23783.152000000002</v>
      </c>
      <c r="N1903" s="93">
        <f t="shared" si="499"/>
        <v>23783.152000000002</v>
      </c>
      <c r="O1903" s="93">
        <f t="shared" si="500"/>
        <v>47566.304000000004</v>
      </c>
      <c r="P1903" s="23" t="str">
        <f t="shared" si="501"/>
        <v>Нефрология (без диализа)</v>
      </c>
      <c r="Q1903" s="23">
        <f t="shared" si="502"/>
        <v>1.69</v>
      </c>
      <c r="R1903" s="43" t="s">
        <v>309</v>
      </c>
      <c r="S1903" s="23">
        <f t="shared" si="493"/>
        <v>3.32</v>
      </c>
    </row>
    <row r="1904" spans="2:19" x14ac:dyDescent="0.25">
      <c r="B1904" s="30">
        <v>150016</v>
      </c>
      <c r="C1904" s="23" t="str">
        <f t="shared" si="481"/>
        <v>ГБУЗ "Пригородная ЦРБ"</v>
      </c>
      <c r="D1904" s="23" t="str">
        <f t="shared" si="482"/>
        <v>КС</v>
      </c>
      <c r="E1904" s="128">
        <v>20171114</v>
      </c>
      <c r="F1904" s="23" t="str">
        <f t="shared" si="483"/>
        <v>Гломерулярные болезни</v>
      </c>
      <c r="G1904" s="111">
        <v>2</v>
      </c>
      <c r="H1904" s="111">
        <v>1</v>
      </c>
      <c r="I1904" s="105">
        <f t="shared" si="494"/>
        <v>3</v>
      </c>
      <c r="J1904" s="23">
        <f t="shared" si="495"/>
        <v>1.71</v>
      </c>
      <c r="K1904" s="23">
        <f t="shared" si="496"/>
        <v>0.8</v>
      </c>
      <c r="L1904" s="93">
        <f t="shared" si="497"/>
        <v>24499.512000000002</v>
      </c>
      <c r="M1904" s="93">
        <f t="shared" si="498"/>
        <v>48999.024000000005</v>
      </c>
      <c r="N1904" s="93">
        <f t="shared" si="499"/>
        <v>24499.512000000002</v>
      </c>
      <c r="O1904" s="93">
        <f t="shared" si="500"/>
        <v>73498.536000000007</v>
      </c>
      <c r="P1904" s="23" t="str">
        <f t="shared" si="501"/>
        <v>Нефрология (без диализа)</v>
      </c>
      <c r="Q1904" s="23">
        <f t="shared" si="502"/>
        <v>1.69</v>
      </c>
      <c r="R1904" s="43" t="s">
        <v>309</v>
      </c>
      <c r="S1904" s="23">
        <f t="shared" si="493"/>
        <v>5.13</v>
      </c>
    </row>
    <row r="1905" spans="2:19" x14ac:dyDescent="0.25">
      <c r="B1905" s="30">
        <v>150016</v>
      </c>
      <c r="C1905" s="23" t="str">
        <f t="shared" si="481"/>
        <v>ГБУЗ "Пригородная ЦРБ"</v>
      </c>
      <c r="D1905" s="23" t="str">
        <f t="shared" si="482"/>
        <v>КС</v>
      </c>
      <c r="E1905" s="128">
        <v>20171136</v>
      </c>
      <c r="F1905" s="23" t="str">
        <f t="shared" si="483"/>
        <v>Злокачественное новообразование без специального противоопухолевого лечения</v>
      </c>
      <c r="G1905" s="111">
        <v>5</v>
      </c>
      <c r="H1905" s="111">
        <v>2</v>
      </c>
      <c r="I1905" s="105">
        <f t="shared" si="494"/>
        <v>7</v>
      </c>
      <c r="J1905" s="23">
        <f t="shared" si="495"/>
        <v>0.5</v>
      </c>
      <c r="K1905" s="23">
        <f t="shared" si="496"/>
        <v>0.8</v>
      </c>
      <c r="L1905" s="93">
        <f t="shared" si="497"/>
        <v>7163.6</v>
      </c>
      <c r="M1905" s="93">
        <f t="shared" si="498"/>
        <v>35818</v>
      </c>
      <c r="N1905" s="93">
        <f t="shared" si="499"/>
        <v>14327.2</v>
      </c>
      <c r="O1905" s="93">
        <f t="shared" si="500"/>
        <v>50145.2</v>
      </c>
      <c r="P1905" s="23" t="str">
        <f t="shared" si="501"/>
        <v>Онкология</v>
      </c>
      <c r="Q1905" s="23">
        <f t="shared" si="502"/>
        <v>2.2400000000000002</v>
      </c>
      <c r="R1905" s="43" t="s">
        <v>309</v>
      </c>
      <c r="S1905" s="23">
        <f t="shared" si="493"/>
        <v>3.5</v>
      </c>
    </row>
    <row r="1906" spans="2:19" x14ac:dyDescent="0.25">
      <c r="B1906" s="30">
        <v>150016</v>
      </c>
      <c r="C1906" s="23" t="str">
        <f t="shared" si="481"/>
        <v>ГБУЗ "Пригородная ЦРБ"</v>
      </c>
      <c r="D1906" s="23" t="str">
        <f t="shared" si="482"/>
        <v>КС</v>
      </c>
      <c r="E1906" s="128">
        <v>20171136</v>
      </c>
      <c r="F1906" s="23" t="str">
        <f t="shared" si="483"/>
        <v>Злокачественное новообразование без специального противоопухолевого лечения</v>
      </c>
      <c r="G1906" s="111">
        <v>2</v>
      </c>
      <c r="H1906" s="111">
        <v>1</v>
      </c>
      <c r="I1906" s="105">
        <f t="shared" si="494"/>
        <v>3</v>
      </c>
      <c r="J1906" s="23">
        <f t="shared" si="495"/>
        <v>0.5</v>
      </c>
      <c r="K1906" s="23">
        <f t="shared" si="496"/>
        <v>0.8</v>
      </c>
      <c r="L1906" s="93">
        <f t="shared" si="497"/>
        <v>7163.6</v>
      </c>
      <c r="M1906" s="93">
        <f t="shared" si="498"/>
        <v>14327.2</v>
      </c>
      <c r="N1906" s="93">
        <f t="shared" si="499"/>
        <v>7163.6</v>
      </c>
      <c r="O1906" s="93">
        <f t="shared" si="500"/>
        <v>21490.800000000003</v>
      </c>
      <c r="P1906" s="23" t="str">
        <f t="shared" si="501"/>
        <v>Онкология</v>
      </c>
      <c r="Q1906" s="23">
        <f t="shared" si="502"/>
        <v>2.2400000000000002</v>
      </c>
      <c r="R1906" s="43" t="s">
        <v>360</v>
      </c>
      <c r="S1906" s="23">
        <f t="shared" si="493"/>
        <v>1.5</v>
      </c>
    </row>
    <row r="1907" spans="2:19" x14ac:dyDescent="0.25">
      <c r="B1907" s="30">
        <v>150016</v>
      </c>
      <c r="C1907" s="23" t="str">
        <f t="shared" ref="C1907:C1970" si="503">IF(B1907&gt;0,VLOOKUP(B1907,LPU,2,0),"")</f>
        <v>ГБУЗ "Пригородная ЦРБ"</v>
      </c>
      <c r="D1907" s="23" t="str">
        <f t="shared" ref="D1907:D1970" si="504">IF(E1907&gt;0,VLOOKUP(E1907,KSG,6,0),"")</f>
        <v>КС</v>
      </c>
      <c r="E1907" s="128">
        <v>20171169</v>
      </c>
      <c r="F1907" s="23" t="str">
        <f t="shared" si="483"/>
        <v>Другие болезни органов пищеварения, дети</v>
      </c>
      <c r="G1907" s="111">
        <v>1</v>
      </c>
      <c r="H1907" s="111">
        <v>0</v>
      </c>
      <c r="I1907" s="105">
        <f t="shared" si="494"/>
        <v>1</v>
      </c>
      <c r="J1907" s="23">
        <f t="shared" si="495"/>
        <v>0.39</v>
      </c>
      <c r="K1907" s="23">
        <f t="shared" si="496"/>
        <v>0.8</v>
      </c>
      <c r="L1907" s="93">
        <f t="shared" si="497"/>
        <v>5587.6080000000011</v>
      </c>
      <c r="M1907" s="93">
        <f t="shared" si="498"/>
        <v>5587.6080000000011</v>
      </c>
      <c r="N1907" s="93">
        <f t="shared" si="499"/>
        <v>0</v>
      </c>
      <c r="O1907" s="93">
        <f t="shared" si="500"/>
        <v>5587.6080000000011</v>
      </c>
      <c r="P1907" s="23" t="str">
        <f t="shared" si="501"/>
        <v>Педиатрия</v>
      </c>
      <c r="Q1907" s="23">
        <f t="shared" si="502"/>
        <v>0.8</v>
      </c>
      <c r="R1907" s="43" t="s">
        <v>277</v>
      </c>
      <c r="S1907" s="23">
        <f t="shared" si="493"/>
        <v>0.39</v>
      </c>
    </row>
    <row r="1908" spans="2:19" x14ac:dyDescent="0.25">
      <c r="B1908" s="30">
        <v>150016</v>
      </c>
      <c r="C1908" s="23" t="str">
        <f t="shared" si="503"/>
        <v>ГБУЗ "Пригородная ЦРБ"</v>
      </c>
      <c r="D1908" s="23" t="str">
        <f t="shared" si="504"/>
        <v>КС</v>
      </c>
      <c r="E1908" s="128">
        <v>20171172</v>
      </c>
      <c r="F1908" s="23" t="str">
        <f t="shared" ref="F1908:F1971" si="505">IF(E1908&gt;0,VLOOKUP(E1908,KSG,2,0),"")</f>
        <v>Другие болезни органов дыхания</v>
      </c>
      <c r="G1908" s="111">
        <v>1</v>
      </c>
      <c r="H1908" s="111">
        <v>0</v>
      </c>
      <c r="I1908" s="105">
        <f t="shared" si="494"/>
        <v>1</v>
      </c>
      <c r="J1908" s="23">
        <f t="shared" si="495"/>
        <v>0.85</v>
      </c>
      <c r="K1908" s="23">
        <f t="shared" si="496"/>
        <v>0.8</v>
      </c>
      <c r="L1908" s="93">
        <f t="shared" si="497"/>
        <v>12178.12</v>
      </c>
      <c r="M1908" s="93">
        <f t="shared" si="498"/>
        <v>12178.12</v>
      </c>
      <c r="N1908" s="93">
        <f t="shared" si="499"/>
        <v>0</v>
      </c>
      <c r="O1908" s="93">
        <f t="shared" si="500"/>
        <v>12178.12</v>
      </c>
      <c r="P1908" s="23" t="str">
        <f t="shared" si="501"/>
        <v>Пульмонология</v>
      </c>
      <c r="Q1908" s="23">
        <f t="shared" si="502"/>
        <v>1.31</v>
      </c>
      <c r="R1908" s="43" t="s">
        <v>309</v>
      </c>
      <c r="S1908" s="23">
        <f t="shared" ref="S1908:S1971" si="506">I1908*J1908</f>
        <v>0.85</v>
      </c>
    </row>
    <row r="1909" spans="2:19" x14ac:dyDescent="0.25">
      <c r="B1909" s="30">
        <v>150016</v>
      </c>
      <c r="C1909" s="23" t="str">
        <f t="shared" si="503"/>
        <v>ГБУЗ "Пригородная ЦРБ"</v>
      </c>
      <c r="D1909" s="23" t="str">
        <f t="shared" si="504"/>
        <v>КС</v>
      </c>
      <c r="E1909" s="128">
        <v>20171174</v>
      </c>
      <c r="F1909" s="23" t="str">
        <f t="shared" si="505"/>
        <v>Доброкачественные новообразования, новообразования in situ органов дыхания, других и неуточненных органов грудной клетки</v>
      </c>
      <c r="G1909" s="111">
        <v>1</v>
      </c>
      <c r="H1909" s="111">
        <v>1</v>
      </c>
      <c r="I1909" s="105">
        <f t="shared" si="494"/>
        <v>2</v>
      </c>
      <c r="J1909" s="23">
        <f t="shared" si="495"/>
        <v>0.91</v>
      </c>
      <c r="K1909" s="23">
        <f t="shared" si="496"/>
        <v>0.8</v>
      </c>
      <c r="L1909" s="93">
        <f t="shared" si="497"/>
        <v>13037.752000000002</v>
      </c>
      <c r="M1909" s="93">
        <f t="shared" si="498"/>
        <v>13037.752000000002</v>
      </c>
      <c r="N1909" s="93">
        <f t="shared" si="499"/>
        <v>13037.752000000002</v>
      </c>
      <c r="O1909" s="93">
        <f t="shared" si="500"/>
        <v>26075.504000000004</v>
      </c>
      <c r="P1909" s="23" t="str">
        <f t="shared" si="501"/>
        <v>Пульмонология</v>
      </c>
      <c r="Q1909" s="23">
        <f t="shared" si="502"/>
        <v>1.31</v>
      </c>
      <c r="R1909" s="43" t="s">
        <v>309</v>
      </c>
      <c r="S1909" s="23">
        <f t="shared" si="506"/>
        <v>1.82</v>
      </c>
    </row>
    <row r="1910" spans="2:19" x14ac:dyDescent="0.25">
      <c r="B1910" s="30">
        <v>150016</v>
      </c>
      <c r="C1910" s="23" t="str">
        <f t="shared" si="503"/>
        <v>ГБУЗ "Пригородная ЦРБ"</v>
      </c>
      <c r="D1910" s="23" t="str">
        <f t="shared" si="504"/>
        <v>КС</v>
      </c>
      <c r="E1910" s="128">
        <v>20171175</v>
      </c>
      <c r="F1910" s="23" t="str">
        <f t="shared" si="505"/>
        <v>Пневмония, плеврит, другие болезни плевры</v>
      </c>
      <c r="G1910" s="111">
        <v>140</v>
      </c>
      <c r="H1910" s="111">
        <v>35</v>
      </c>
      <c r="I1910" s="105">
        <f t="shared" si="494"/>
        <v>175</v>
      </c>
      <c r="J1910" s="23">
        <f t="shared" si="495"/>
        <v>1.29</v>
      </c>
      <c r="K1910" s="23">
        <f t="shared" si="496"/>
        <v>0.8</v>
      </c>
      <c r="L1910" s="93">
        <f t="shared" si="497"/>
        <v>18482.088</v>
      </c>
      <c r="M1910" s="93">
        <f t="shared" si="498"/>
        <v>2587492.3199999998</v>
      </c>
      <c r="N1910" s="93">
        <f t="shared" si="499"/>
        <v>646873.07999999996</v>
      </c>
      <c r="O1910" s="93">
        <f t="shared" si="500"/>
        <v>3234365.4</v>
      </c>
      <c r="P1910" s="23" t="str">
        <f t="shared" si="501"/>
        <v>Пульмонология</v>
      </c>
      <c r="Q1910" s="23">
        <f t="shared" si="502"/>
        <v>1.31</v>
      </c>
      <c r="R1910" s="43" t="s">
        <v>309</v>
      </c>
      <c r="S1910" s="23">
        <f t="shared" si="506"/>
        <v>225.75</v>
      </c>
    </row>
    <row r="1911" spans="2:19" x14ac:dyDescent="0.25">
      <c r="B1911" s="30">
        <v>150016</v>
      </c>
      <c r="C1911" s="23" t="str">
        <f t="shared" si="503"/>
        <v>ГБУЗ "Пригородная ЦРБ"</v>
      </c>
      <c r="D1911" s="23" t="str">
        <f t="shared" si="504"/>
        <v>КС</v>
      </c>
      <c r="E1911" s="128">
        <v>20171175</v>
      </c>
      <c r="F1911" s="23" t="str">
        <f t="shared" si="505"/>
        <v>Пневмония, плеврит, другие болезни плевры</v>
      </c>
      <c r="G1911" s="111">
        <v>3</v>
      </c>
      <c r="H1911" s="111">
        <v>1</v>
      </c>
      <c r="I1911" s="105">
        <f t="shared" si="494"/>
        <v>4</v>
      </c>
      <c r="J1911" s="23">
        <f t="shared" si="495"/>
        <v>1.29</v>
      </c>
      <c r="K1911" s="23">
        <f t="shared" si="496"/>
        <v>0.8</v>
      </c>
      <c r="L1911" s="93">
        <f t="shared" si="497"/>
        <v>18482.088</v>
      </c>
      <c r="M1911" s="93">
        <f t="shared" si="498"/>
        <v>55446.263999999996</v>
      </c>
      <c r="N1911" s="93">
        <f t="shared" si="499"/>
        <v>18482.088</v>
      </c>
      <c r="O1911" s="93">
        <f t="shared" si="500"/>
        <v>73928.351999999999</v>
      </c>
      <c r="P1911" s="23" t="str">
        <f t="shared" si="501"/>
        <v>Пульмонология</v>
      </c>
      <c r="Q1911" s="23">
        <f t="shared" si="502"/>
        <v>1.31</v>
      </c>
      <c r="R1911" s="43" t="s">
        <v>360</v>
      </c>
      <c r="S1911" s="23">
        <f t="shared" si="506"/>
        <v>5.16</v>
      </c>
    </row>
    <row r="1912" spans="2:19" x14ac:dyDescent="0.25">
      <c r="B1912" s="30">
        <v>150016</v>
      </c>
      <c r="C1912" s="23" t="str">
        <f t="shared" si="503"/>
        <v>ГБУЗ "Пригородная ЦРБ"</v>
      </c>
      <c r="D1912" s="23" t="str">
        <f t="shared" si="504"/>
        <v>КС</v>
      </c>
      <c r="E1912" s="128">
        <v>20171175</v>
      </c>
      <c r="F1912" s="23" t="str">
        <f t="shared" si="505"/>
        <v>Пневмония, плеврит, другие болезни плевры</v>
      </c>
      <c r="G1912" s="111">
        <v>40</v>
      </c>
      <c r="H1912" s="111">
        <v>10</v>
      </c>
      <c r="I1912" s="105">
        <f t="shared" si="494"/>
        <v>50</v>
      </c>
      <c r="J1912" s="23">
        <f t="shared" si="495"/>
        <v>1.29</v>
      </c>
      <c r="K1912" s="23">
        <f t="shared" si="496"/>
        <v>0.8</v>
      </c>
      <c r="L1912" s="93">
        <f t="shared" si="497"/>
        <v>18482.088</v>
      </c>
      <c r="M1912" s="93">
        <f t="shared" si="498"/>
        <v>739283.52</v>
      </c>
      <c r="N1912" s="93">
        <f t="shared" si="499"/>
        <v>184820.88</v>
      </c>
      <c r="O1912" s="93">
        <f t="shared" si="500"/>
        <v>924104.4</v>
      </c>
      <c r="P1912" s="23" t="str">
        <f t="shared" si="501"/>
        <v>Пульмонология</v>
      </c>
      <c r="Q1912" s="23">
        <f t="shared" si="502"/>
        <v>1.31</v>
      </c>
      <c r="R1912" s="43" t="s">
        <v>277</v>
      </c>
      <c r="S1912" s="23">
        <f t="shared" si="506"/>
        <v>64.5</v>
      </c>
    </row>
    <row r="1913" spans="2:19" x14ac:dyDescent="0.25">
      <c r="B1913" s="30">
        <v>150016</v>
      </c>
      <c r="C1913" s="23" t="str">
        <f t="shared" si="503"/>
        <v>ГБУЗ "Пригородная ЦРБ"</v>
      </c>
      <c r="D1913" s="23" t="str">
        <f t="shared" si="504"/>
        <v>КС</v>
      </c>
      <c r="E1913" s="128">
        <v>20171176</v>
      </c>
      <c r="F1913" s="23" t="str">
        <f t="shared" si="505"/>
        <v>Астма, взрослые</v>
      </c>
      <c r="G1913" s="111">
        <v>14</v>
      </c>
      <c r="H1913" s="111">
        <v>4</v>
      </c>
      <c r="I1913" s="105">
        <f t="shared" si="494"/>
        <v>18</v>
      </c>
      <c r="J1913" s="23">
        <f t="shared" si="495"/>
        <v>1.1100000000000001</v>
      </c>
      <c r="K1913" s="23">
        <f t="shared" si="496"/>
        <v>0.8</v>
      </c>
      <c r="L1913" s="93">
        <f t="shared" si="497"/>
        <v>15903.192000000003</v>
      </c>
      <c r="M1913" s="93">
        <f t="shared" si="498"/>
        <v>222644.68800000002</v>
      </c>
      <c r="N1913" s="93">
        <f t="shared" si="499"/>
        <v>63612.768000000011</v>
      </c>
      <c r="O1913" s="93">
        <f t="shared" si="500"/>
        <v>286257.45600000001</v>
      </c>
      <c r="P1913" s="23" t="str">
        <f t="shared" si="501"/>
        <v>Пульмонология</v>
      </c>
      <c r="Q1913" s="23">
        <f t="shared" si="502"/>
        <v>1.31</v>
      </c>
      <c r="R1913" s="43" t="s">
        <v>309</v>
      </c>
      <c r="S1913" s="23">
        <f t="shared" si="506"/>
        <v>19.98</v>
      </c>
    </row>
    <row r="1914" spans="2:19" x14ac:dyDescent="0.25">
      <c r="B1914" s="30">
        <v>150016</v>
      </c>
      <c r="C1914" s="23" t="str">
        <f t="shared" si="503"/>
        <v>ГБУЗ "Пригородная ЦРБ"</v>
      </c>
      <c r="D1914" s="23" t="str">
        <f t="shared" si="504"/>
        <v>КС</v>
      </c>
      <c r="E1914" s="128">
        <v>20171177</v>
      </c>
      <c r="F1914" s="23" t="str">
        <f t="shared" si="505"/>
        <v>Астма, дети</v>
      </c>
      <c r="G1914" s="111">
        <v>1</v>
      </c>
      <c r="H1914" s="111">
        <v>1</v>
      </c>
      <c r="I1914" s="105">
        <f t="shared" si="494"/>
        <v>2</v>
      </c>
      <c r="J1914" s="23">
        <f t="shared" si="495"/>
        <v>1.25</v>
      </c>
      <c r="K1914" s="23">
        <f t="shared" si="496"/>
        <v>0.8</v>
      </c>
      <c r="L1914" s="93">
        <f t="shared" si="497"/>
        <v>17909</v>
      </c>
      <c r="M1914" s="93">
        <f t="shared" si="498"/>
        <v>17909</v>
      </c>
      <c r="N1914" s="93">
        <f t="shared" si="499"/>
        <v>17909</v>
      </c>
      <c r="O1914" s="93">
        <f t="shared" si="500"/>
        <v>35818</v>
      </c>
      <c r="P1914" s="23" t="str">
        <f t="shared" si="501"/>
        <v>Пульмонология</v>
      </c>
      <c r="Q1914" s="23">
        <f t="shared" si="502"/>
        <v>1.31</v>
      </c>
      <c r="R1914" s="43" t="s">
        <v>277</v>
      </c>
      <c r="S1914" s="23">
        <f t="shared" si="506"/>
        <v>2.5</v>
      </c>
    </row>
    <row r="1915" spans="2:19" x14ac:dyDescent="0.25">
      <c r="B1915" s="30">
        <v>150016</v>
      </c>
      <c r="C1915" s="23" t="str">
        <f t="shared" si="503"/>
        <v>ГБУЗ "Пригородная ЦРБ"</v>
      </c>
      <c r="D1915" s="23" t="str">
        <f t="shared" si="504"/>
        <v>КС</v>
      </c>
      <c r="E1915" s="128">
        <v>20171178</v>
      </c>
      <c r="F1915" s="23" t="str">
        <f t="shared" si="505"/>
        <v>Системные поражения соединительной ткани</v>
      </c>
      <c r="G1915" s="111">
        <v>1</v>
      </c>
      <c r="H1915" s="111">
        <v>1</v>
      </c>
      <c r="I1915" s="105">
        <f t="shared" si="494"/>
        <v>2</v>
      </c>
      <c r="J1915" s="23">
        <f t="shared" si="495"/>
        <v>1.78</v>
      </c>
      <c r="K1915" s="23">
        <f t="shared" si="496"/>
        <v>0.8</v>
      </c>
      <c r="L1915" s="93">
        <f t="shared" si="497"/>
        <v>25502.416000000001</v>
      </c>
      <c r="M1915" s="93">
        <f t="shared" si="498"/>
        <v>25502.416000000001</v>
      </c>
      <c r="N1915" s="93">
        <f t="shared" si="499"/>
        <v>25502.416000000001</v>
      </c>
      <c r="O1915" s="93">
        <f t="shared" si="500"/>
        <v>51004.832000000002</v>
      </c>
      <c r="P1915" s="23" t="str">
        <f t="shared" si="501"/>
        <v>Ревматология</v>
      </c>
      <c r="Q1915" s="23">
        <f t="shared" si="502"/>
        <v>1.44</v>
      </c>
      <c r="R1915" s="43" t="s">
        <v>309</v>
      </c>
      <c r="S1915" s="23">
        <f t="shared" si="506"/>
        <v>3.56</v>
      </c>
    </row>
    <row r="1916" spans="2:19" x14ac:dyDescent="0.25">
      <c r="B1916" s="30">
        <v>150016</v>
      </c>
      <c r="C1916" s="23" t="str">
        <f t="shared" si="503"/>
        <v>ГБУЗ "Пригородная ЦРБ"</v>
      </c>
      <c r="D1916" s="23" t="str">
        <f t="shared" si="504"/>
        <v>КС</v>
      </c>
      <c r="E1916" s="128">
        <v>20171179</v>
      </c>
      <c r="F1916" s="23" t="str">
        <f t="shared" si="505"/>
        <v>Артропатии и спондилопатии</v>
      </c>
      <c r="G1916" s="111">
        <v>4</v>
      </c>
      <c r="H1916" s="111">
        <v>1</v>
      </c>
      <c r="I1916" s="105">
        <f t="shared" si="494"/>
        <v>5</v>
      </c>
      <c r="J1916" s="23">
        <f t="shared" si="495"/>
        <v>1.67</v>
      </c>
      <c r="K1916" s="23">
        <f t="shared" si="496"/>
        <v>0.8</v>
      </c>
      <c r="L1916" s="93">
        <f t="shared" si="497"/>
        <v>23926.424000000003</v>
      </c>
      <c r="M1916" s="93">
        <f t="shared" si="498"/>
        <v>95705.696000000011</v>
      </c>
      <c r="N1916" s="93">
        <f t="shared" si="499"/>
        <v>23926.424000000003</v>
      </c>
      <c r="O1916" s="93">
        <f t="shared" si="500"/>
        <v>119632.12000000001</v>
      </c>
      <c r="P1916" s="23" t="str">
        <f t="shared" si="501"/>
        <v>Ревматология</v>
      </c>
      <c r="Q1916" s="23">
        <f t="shared" si="502"/>
        <v>1.44</v>
      </c>
      <c r="R1916" s="43" t="s">
        <v>309</v>
      </c>
      <c r="S1916" s="23">
        <f t="shared" si="506"/>
        <v>8.35</v>
      </c>
    </row>
    <row r="1917" spans="2:19" x14ac:dyDescent="0.25">
      <c r="B1917" s="30">
        <v>150016</v>
      </c>
      <c r="C1917" s="23" t="str">
        <f t="shared" si="503"/>
        <v>ГБУЗ "Пригородная ЦРБ"</v>
      </c>
      <c r="D1917" s="23" t="str">
        <f t="shared" si="504"/>
        <v>КС</v>
      </c>
      <c r="E1917" s="128">
        <v>20171179</v>
      </c>
      <c r="F1917" s="23" t="str">
        <f t="shared" si="505"/>
        <v>Артропатии и спондилопатии</v>
      </c>
      <c r="G1917" s="111">
        <v>2</v>
      </c>
      <c r="H1917" s="111">
        <v>1</v>
      </c>
      <c r="I1917" s="105">
        <f t="shared" ref="I1917:I1969" si="507">G1917+H1917</f>
        <v>3</v>
      </c>
      <c r="J1917" s="23">
        <f t="shared" ref="J1917:J1969" si="508">IF(E1917&gt;0,VLOOKUP(E1917,KSG,3,0),"")</f>
        <v>1.67</v>
      </c>
      <c r="K1917" s="23">
        <f t="shared" ref="K1917:K1969" si="509">IF(VLOOKUP(E1917,KSG,7,0)=1,IF(D1917="КС",VLOOKUP(B1917,LPU,3,0),VLOOKUP(B1917,LPU,4,0)),1)</f>
        <v>0.8</v>
      </c>
      <c r="L1917" s="93">
        <f t="shared" ref="L1917:L1969" si="510">IF(D1917="КС",K1917*J1917*$D$2,K1917*J1917*$D$3)</f>
        <v>23926.424000000003</v>
      </c>
      <c r="M1917" s="93">
        <f t="shared" ref="M1917:M1969" si="511">L1917*G1917</f>
        <v>47852.848000000005</v>
      </c>
      <c r="N1917" s="93">
        <f t="shared" ref="N1917:N1969" si="512">L1917*H1917</f>
        <v>23926.424000000003</v>
      </c>
      <c r="O1917" s="93">
        <f t="shared" ref="O1917:O1969" si="513">M1917+N1917</f>
        <v>71779.272000000012</v>
      </c>
      <c r="P1917" s="23" t="str">
        <f t="shared" ref="P1917:P1969" si="514">IF(E1917&gt;0,VLOOKUP(E1917,KSG,4,0),"")</f>
        <v>Ревматология</v>
      </c>
      <c r="Q1917" s="23">
        <f t="shared" ref="Q1917:Q1969" si="515">IF(E1917&gt;0,VLOOKUP(E1917,KSG,5,0),"")</f>
        <v>1.44</v>
      </c>
      <c r="R1917" s="43" t="s">
        <v>360</v>
      </c>
      <c r="S1917" s="23">
        <f t="shared" si="506"/>
        <v>5.01</v>
      </c>
    </row>
    <row r="1918" spans="2:19" x14ac:dyDescent="0.25">
      <c r="B1918" s="30">
        <v>150016</v>
      </c>
      <c r="C1918" s="23" t="str">
        <f t="shared" si="503"/>
        <v>ГБУЗ "Пригородная ЦРБ"</v>
      </c>
      <c r="D1918" s="23" t="str">
        <f t="shared" si="504"/>
        <v>КС</v>
      </c>
      <c r="E1918" s="128">
        <v>20171180</v>
      </c>
      <c r="F1918" s="23" t="str">
        <f t="shared" si="505"/>
        <v>Ревматические болезни сердца (уровень 1)</v>
      </c>
      <c r="G1918" s="111">
        <v>3</v>
      </c>
      <c r="H1918" s="111">
        <v>1</v>
      </c>
      <c r="I1918" s="105">
        <f t="shared" si="507"/>
        <v>4</v>
      </c>
      <c r="J1918" s="23">
        <f t="shared" si="508"/>
        <v>0.87</v>
      </c>
      <c r="K1918" s="23">
        <f t="shared" si="509"/>
        <v>0.8</v>
      </c>
      <c r="L1918" s="93">
        <f t="shared" si="510"/>
        <v>12464.664000000001</v>
      </c>
      <c r="M1918" s="93">
        <f t="shared" si="511"/>
        <v>37393.991999999998</v>
      </c>
      <c r="N1918" s="93">
        <f t="shared" si="512"/>
        <v>12464.664000000001</v>
      </c>
      <c r="O1918" s="93">
        <f t="shared" si="513"/>
        <v>49858.656000000003</v>
      </c>
      <c r="P1918" s="23" t="str">
        <f t="shared" si="514"/>
        <v>Ревматология</v>
      </c>
      <c r="Q1918" s="23">
        <f t="shared" si="515"/>
        <v>1.44</v>
      </c>
      <c r="R1918" s="43" t="s">
        <v>309</v>
      </c>
      <c r="S1918" s="23">
        <f t="shared" si="506"/>
        <v>3.48</v>
      </c>
    </row>
    <row r="1919" spans="2:19" x14ac:dyDescent="0.25">
      <c r="B1919" s="30">
        <v>150016</v>
      </c>
      <c r="C1919" s="23" t="str">
        <f t="shared" si="503"/>
        <v>ГБУЗ "Пригородная ЦРБ"</v>
      </c>
      <c r="D1919" s="23" t="str">
        <f t="shared" si="504"/>
        <v>КС</v>
      </c>
      <c r="E1919" s="128">
        <v>20171182</v>
      </c>
      <c r="F1919" s="23" t="str">
        <f t="shared" si="505"/>
        <v>Флебит и тромбофлебит, варикозное расширение вен нижних конечностей</v>
      </c>
      <c r="G1919" s="111">
        <v>70</v>
      </c>
      <c r="H1919" s="111">
        <v>18</v>
      </c>
      <c r="I1919" s="105">
        <f t="shared" si="507"/>
        <v>88</v>
      </c>
      <c r="J1919" s="23">
        <f t="shared" si="508"/>
        <v>0.85</v>
      </c>
      <c r="K1919" s="23">
        <f t="shared" si="509"/>
        <v>0.8</v>
      </c>
      <c r="L1919" s="93">
        <f t="shared" si="510"/>
        <v>12178.12</v>
      </c>
      <c r="M1919" s="93">
        <f t="shared" si="511"/>
        <v>852468.4</v>
      </c>
      <c r="N1919" s="93">
        <f t="shared" si="512"/>
        <v>219206.16</v>
      </c>
      <c r="O1919" s="93">
        <f t="shared" si="513"/>
        <v>1071674.56</v>
      </c>
      <c r="P1919" s="23" t="str">
        <f t="shared" si="514"/>
        <v>Сердечно-сосудистая хирургия</v>
      </c>
      <c r="Q1919" s="23">
        <f t="shared" si="515"/>
        <v>1.18</v>
      </c>
      <c r="R1919" s="43" t="s">
        <v>360</v>
      </c>
      <c r="S1919" s="23">
        <f t="shared" si="506"/>
        <v>74.8</v>
      </c>
    </row>
    <row r="1920" spans="2:19" x14ac:dyDescent="0.25">
      <c r="B1920" s="30">
        <v>150016</v>
      </c>
      <c r="C1920" s="23" t="str">
        <f t="shared" si="503"/>
        <v>ГБУЗ "Пригородная ЦРБ"</v>
      </c>
      <c r="D1920" s="23" t="str">
        <f t="shared" si="504"/>
        <v>КС</v>
      </c>
      <c r="E1920" s="128">
        <v>20171184</v>
      </c>
      <c r="F1920" s="23" t="str">
        <f t="shared" si="505"/>
        <v>Болезни артерий, артериол и капилляров</v>
      </c>
      <c r="G1920" s="111">
        <v>70</v>
      </c>
      <c r="H1920" s="111">
        <v>20</v>
      </c>
      <c r="I1920" s="105">
        <f t="shared" si="507"/>
        <v>90</v>
      </c>
      <c r="J1920" s="23">
        <f t="shared" si="508"/>
        <v>1.05</v>
      </c>
      <c r="K1920" s="23">
        <f t="shared" si="509"/>
        <v>0.8</v>
      </c>
      <c r="L1920" s="93">
        <f t="shared" si="510"/>
        <v>15043.560000000001</v>
      </c>
      <c r="M1920" s="93">
        <f t="shared" si="511"/>
        <v>1053049.2000000002</v>
      </c>
      <c r="N1920" s="93">
        <f t="shared" si="512"/>
        <v>300871.2</v>
      </c>
      <c r="O1920" s="93">
        <f t="shared" si="513"/>
        <v>1353920.4000000001</v>
      </c>
      <c r="P1920" s="23" t="str">
        <f t="shared" si="514"/>
        <v>Сердечно-сосудистая хирургия</v>
      </c>
      <c r="Q1920" s="23">
        <f t="shared" si="515"/>
        <v>1.18</v>
      </c>
      <c r="R1920" s="43" t="s">
        <v>360</v>
      </c>
      <c r="S1920" s="23">
        <f t="shared" si="506"/>
        <v>94.5</v>
      </c>
    </row>
    <row r="1921" spans="2:19" x14ac:dyDescent="0.25">
      <c r="B1921" s="30">
        <v>150016</v>
      </c>
      <c r="C1921" s="23" t="str">
        <f t="shared" si="503"/>
        <v>ГБУЗ "Пригородная ЦРБ"</v>
      </c>
      <c r="D1921" s="23" t="str">
        <f t="shared" si="504"/>
        <v>КС</v>
      </c>
      <c r="E1921" s="128">
        <v>20171194</v>
      </c>
      <c r="F1921" s="23" t="str">
        <f t="shared" si="505"/>
        <v>Болезни полости рта, слюнных желез и челюстей, врожденные аномалии лица и шеи, дети</v>
      </c>
      <c r="G1921" s="111">
        <v>2</v>
      </c>
      <c r="H1921" s="111">
        <v>1</v>
      </c>
      <c r="I1921" s="105">
        <f t="shared" si="507"/>
        <v>3</v>
      </c>
      <c r="J1921" s="23">
        <f t="shared" si="508"/>
        <v>0.79</v>
      </c>
      <c r="K1921" s="23">
        <f t="shared" si="509"/>
        <v>0.8</v>
      </c>
      <c r="L1921" s="93">
        <f t="shared" si="510"/>
        <v>11318.488000000001</v>
      </c>
      <c r="M1921" s="93">
        <f t="shared" si="511"/>
        <v>22636.976000000002</v>
      </c>
      <c r="N1921" s="93">
        <f t="shared" si="512"/>
        <v>11318.488000000001</v>
      </c>
      <c r="O1921" s="93">
        <f t="shared" si="513"/>
        <v>33955.464000000007</v>
      </c>
      <c r="P1921" s="23" t="str">
        <f t="shared" si="514"/>
        <v>Стоматология детская</v>
      </c>
      <c r="Q1921" s="23">
        <f t="shared" si="515"/>
        <v>0.79</v>
      </c>
      <c r="R1921" s="43" t="s">
        <v>277</v>
      </c>
      <c r="S1921" s="23">
        <f t="shared" si="506"/>
        <v>2.37</v>
      </c>
    </row>
    <row r="1922" spans="2:19" x14ac:dyDescent="0.25">
      <c r="B1922" s="30">
        <v>150016</v>
      </c>
      <c r="C1922" s="23" t="str">
        <f t="shared" si="503"/>
        <v>ГБУЗ "Пригородная ЦРБ"</v>
      </c>
      <c r="D1922" s="23" t="str">
        <f t="shared" si="504"/>
        <v>КС</v>
      </c>
      <c r="E1922" s="128">
        <v>20171195</v>
      </c>
      <c r="F1922" s="23" t="str">
        <f t="shared" si="505"/>
        <v>Болезни пищевода, гастрит, дуоденит, другие болезни желудка и двенадцатиперстной кишки</v>
      </c>
      <c r="G1922" s="111">
        <v>18</v>
      </c>
      <c r="H1922" s="111">
        <v>5</v>
      </c>
      <c r="I1922" s="105">
        <f t="shared" si="507"/>
        <v>23</v>
      </c>
      <c r="J1922" s="23">
        <f t="shared" si="508"/>
        <v>0.37</v>
      </c>
      <c r="K1922" s="23">
        <f t="shared" si="509"/>
        <v>1</v>
      </c>
      <c r="L1922" s="93">
        <f t="shared" si="510"/>
        <v>6626.33</v>
      </c>
      <c r="M1922" s="93">
        <f t="shared" si="511"/>
        <v>119273.94</v>
      </c>
      <c r="N1922" s="93">
        <f t="shared" si="512"/>
        <v>33131.65</v>
      </c>
      <c r="O1922" s="93">
        <f t="shared" si="513"/>
        <v>152405.59</v>
      </c>
      <c r="P1922" s="23" t="str">
        <f t="shared" si="514"/>
        <v>Терапия</v>
      </c>
      <c r="Q1922" s="23">
        <f t="shared" si="515"/>
        <v>0.77</v>
      </c>
      <c r="R1922" s="43" t="s">
        <v>309</v>
      </c>
      <c r="S1922" s="23">
        <f t="shared" si="506"/>
        <v>8.51</v>
      </c>
    </row>
    <row r="1923" spans="2:19" x14ac:dyDescent="0.25">
      <c r="B1923" s="30">
        <v>150016</v>
      </c>
      <c r="C1923" s="23" t="str">
        <f t="shared" si="503"/>
        <v>ГБУЗ "Пригородная ЦРБ"</v>
      </c>
      <c r="D1923" s="23" t="str">
        <f t="shared" si="504"/>
        <v>КС</v>
      </c>
      <c r="E1923" s="128">
        <v>20171195</v>
      </c>
      <c r="F1923" s="23" t="str">
        <f t="shared" si="505"/>
        <v>Болезни пищевода, гастрит, дуоденит, другие болезни желудка и двенадцатиперстной кишки</v>
      </c>
      <c r="G1923" s="111">
        <v>30</v>
      </c>
      <c r="H1923" s="111">
        <v>8</v>
      </c>
      <c r="I1923" s="105">
        <f t="shared" si="507"/>
        <v>38</v>
      </c>
      <c r="J1923" s="23">
        <f t="shared" si="508"/>
        <v>0.37</v>
      </c>
      <c r="K1923" s="23">
        <f t="shared" si="509"/>
        <v>1</v>
      </c>
      <c r="L1923" s="93">
        <f t="shared" si="510"/>
        <v>6626.33</v>
      </c>
      <c r="M1923" s="93">
        <f t="shared" si="511"/>
        <v>198789.9</v>
      </c>
      <c r="N1923" s="93">
        <f t="shared" si="512"/>
        <v>53010.64</v>
      </c>
      <c r="O1923" s="93">
        <f t="shared" si="513"/>
        <v>251800.53999999998</v>
      </c>
      <c r="P1923" s="23" t="str">
        <f t="shared" si="514"/>
        <v>Терапия</v>
      </c>
      <c r="Q1923" s="23">
        <f t="shared" si="515"/>
        <v>0.77</v>
      </c>
      <c r="R1923" s="43" t="s">
        <v>360</v>
      </c>
      <c r="S1923" s="23">
        <f t="shared" si="506"/>
        <v>14.06</v>
      </c>
    </row>
    <row r="1924" spans="2:19" x14ac:dyDescent="0.25">
      <c r="B1924" s="30">
        <v>150016</v>
      </c>
      <c r="C1924" s="23" t="str">
        <f t="shared" si="503"/>
        <v>ГБУЗ "Пригородная ЦРБ"</v>
      </c>
      <c r="D1924" s="23" t="str">
        <f t="shared" si="504"/>
        <v>КС</v>
      </c>
      <c r="E1924" s="128">
        <v>20171195</v>
      </c>
      <c r="F1924" s="23" t="str">
        <f t="shared" si="505"/>
        <v>Болезни пищевода, гастрит, дуоденит, другие болезни желудка и двенадцатиперстной кишки</v>
      </c>
      <c r="G1924" s="111">
        <v>10</v>
      </c>
      <c r="H1924" s="111">
        <v>2</v>
      </c>
      <c r="I1924" s="105">
        <f t="shared" si="507"/>
        <v>12</v>
      </c>
      <c r="J1924" s="23">
        <f t="shared" si="508"/>
        <v>0.37</v>
      </c>
      <c r="K1924" s="23">
        <f t="shared" si="509"/>
        <v>1</v>
      </c>
      <c r="L1924" s="93">
        <f t="shared" si="510"/>
        <v>6626.33</v>
      </c>
      <c r="M1924" s="93">
        <f t="shared" si="511"/>
        <v>66263.3</v>
      </c>
      <c r="N1924" s="93">
        <f t="shared" si="512"/>
        <v>13252.66</v>
      </c>
      <c r="O1924" s="93">
        <f t="shared" si="513"/>
        <v>79515.960000000006</v>
      </c>
      <c r="P1924" s="23" t="str">
        <f t="shared" si="514"/>
        <v>Терапия</v>
      </c>
      <c r="Q1924" s="23">
        <f t="shared" si="515"/>
        <v>0.77</v>
      </c>
      <c r="R1924" s="43" t="s">
        <v>277</v>
      </c>
      <c r="S1924" s="23">
        <f t="shared" si="506"/>
        <v>4.4399999999999995</v>
      </c>
    </row>
    <row r="1925" spans="2:19" x14ac:dyDescent="0.25">
      <c r="B1925" s="30">
        <v>150016</v>
      </c>
      <c r="C1925" s="23" t="str">
        <f t="shared" si="503"/>
        <v>ГБУЗ "Пригородная ЦРБ"</v>
      </c>
      <c r="D1925" s="23" t="str">
        <f t="shared" si="504"/>
        <v>КС</v>
      </c>
      <c r="E1925" s="128">
        <v>20171196</v>
      </c>
      <c r="F1925" s="23" t="str">
        <f t="shared" si="505"/>
        <v>Новообразования доброкачественные, in situ, неопределенного и неуточненного характера органов пищеварения</v>
      </c>
      <c r="G1925" s="111">
        <v>2</v>
      </c>
      <c r="H1925" s="111">
        <v>1</v>
      </c>
      <c r="I1925" s="105">
        <f t="shared" si="507"/>
        <v>3</v>
      </c>
      <c r="J1925" s="23">
        <f t="shared" si="508"/>
        <v>0.69</v>
      </c>
      <c r="K1925" s="23">
        <f t="shared" si="509"/>
        <v>0.8</v>
      </c>
      <c r="L1925" s="93">
        <f t="shared" si="510"/>
        <v>9885.7679999999982</v>
      </c>
      <c r="M1925" s="93">
        <f t="shared" si="511"/>
        <v>19771.535999999996</v>
      </c>
      <c r="N1925" s="93">
        <f t="shared" si="512"/>
        <v>9885.7679999999982</v>
      </c>
      <c r="O1925" s="93">
        <f t="shared" si="513"/>
        <v>29657.303999999996</v>
      </c>
      <c r="P1925" s="23" t="str">
        <f t="shared" si="514"/>
        <v>Терапия</v>
      </c>
      <c r="Q1925" s="23">
        <f t="shared" si="515"/>
        <v>0.77</v>
      </c>
      <c r="R1925" s="43" t="s">
        <v>360</v>
      </c>
      <c r="S1925" s="23">
        <f t="shared" si="506"/>
        <v>2.0699999999999998</v>
      </c>
    </row>
    <row r="1926" spans="2:19" x14ac:dyDescent="0.25">
      <c r="B1926" s="30">
        <v>150016</v>
      </c>
      <c r="C1926" s="23" t="str">
        <f t="shared" si="503"/>
        <v>ГБУЗ "Пригородная ЦРБ"</v>
      </c>
      <c r="D1926" s="23" t="str">
        <f t="shared" si="504"/>
        <v>КС</v>
      </c>
      <c r="E1926" s="128">
        <v>20171197</v>
      </c>
      <c r="F1926" s="23" t="str">
        <f t="shared" si="505"/>
        <v>Болезни желчного пузыря</v>
      </c>
      <c r="G1926" s="111">
        <v>10</v>
      </c>
      <c r="H1926" s="111">
        <v>3</v>
      </c>
      <c r="I1926" s="105">
        <f t="shared" si="507"/>
        <v>13</v>
      </c>
      <c r="J1926" s="23">
        <f t="shared" si="508"/>
        <v>0.72</v>
      </c>
      <c r="K1926" s="23">
        <f t="shared" si="509"/>
        <v>1</v>
      </c>
      <c r="L1926" s="93">
        <f t="shared" si="510"/>
        <v>12894.48</v>
      </c>
      <c r="M1926" s="93">
        <f t="shared" si="511"/>
        <v>128944.79999999999</v>
      </c>
      <c r="N1926" s="93">
        <f t="shared" si="512"/>
        <v>38683.440000000002</v>
      </c>
      <c r="O1926" s="93">
        <f t="shared" si="513"/>
        <v>167628.24</v>
      </c>
      <c r="P1926" s="23" t="str">
        <f t="shared" si="514"/>
        <v>Терапия</v>
      </c>
      <c r="Q1926" s="23">
        <f t="shared" si="515"/>
        <v>0.77</v>
      </c>
      <c r="R1926" s="43" t="s">
        <v>309</v>
      </c>
      <c r="S1926" s="23">
        <f t="shared" si="506"/>
        <v>9.36</v>
      </c>
    </row>
    <row r="1927" spans="2:19" x14ac:dyDescent="0.25">
      <c r="B1927" s="30">
        <v>150016</v>
      </c>
      <c r="C1927" s="23" t="str">
        <f t="shared" si="503"/>
        <v>ГБУЗ "Пригородная ЦРБ"</v>
      </c>
      <c r="D1927" s="23" t="str">
        <f t="shared" si="504"/>
        <v>КС</v>
      </c>
      <c r="E1927" s="128">
        <v>20171197</v>
      </c>
      <c r="F1927" s="23" t="str">
        <f t="shared" si="505"/>
        <v>Болезни желчного пузыря</v>
      </c>
      <c r="G1927" s="111">
        <v>50</v>
      </c>
      <c r="H1927" s="111">
        <v>12</v>
      </c>
      <c r="I1927" s="105">
        <f t="shared" si="507"/>
        <v>62</v>
      </c>
      <c r="J1927" s="23">
        <f t="shared" si="508"/>
        <v>0.72</v>
      </c>
      <c r="K1927" s="23">
        <f t="shared" si="509"/>
        <v>1</v>
      </c>
      <c r="L1927" s="93">
        <f t="shared" si="510"/>
        <v>12894.48</v>
      </c>
      <c r="M1927" s="93">
        <f t="shared" si="511"/>
        <v>644724</v>
      </c>
      <c r="N1927" s="93">
        <f t="shared" si="512"/>
        <v>154733.76000000001</v>
      </c>
      <c r="O1927" s="93">
        <f t="shared" si="513"/>
        <v>799457.76</v>
      </c>
      <c r="P1927" s="23" t="str">
        <f t="shared" si="514"/>
        <v>Терапия</v>
      </c>
      <c r="Q1927" s="23">
        <f t="shared" si="515"/>
        <v>0.77</v>
      </c>
      <c r="R1927" s="43" t="s">
        <v>360</v>
      </c>
      <c r="S1927" s="23">
        <f t="shared" si="506"/>
        <v>44.64</v>
      </c>
    </row>
    <row r="1928" spans="2:19" x14ac:dyDescent="0.25">
      <c r="B1928" s="30">
        <v>150016</v>
      </c>
      <c r="C1928" s="23" t="str">
        <f t="shared" si="503"/>
        <v>ГБУЗ "Пригородная ЦРБ"</v>
      </c>
      <c r="D1928" s="23" t="str">
        <f t="shared" si="504"/>
        <v>КС</v>
      </c>
      <c r="E1928" s="128">
        <v>20171197</v>
      </c>
      <c r="F1928" s="23" t="str">
        <f t="shared" si="505"/>
        <v>Болезни желчного пузыря</v>
      </c>
      <c r="G1928" s="111">
        <v>4</v>
      </c>
      <c r="H1928" s="111">
        <v>1</v>
      </c>
      <c r="I1928" s="105">
        <f t="shared" si="507"/>
        <v>5</v>
      </c>
      <c r="J1928" s="23">
        <f t="shared" si="508"/>
        <v>0.72</v>
      </c>
      <c r="K1928" s="23">
        <f t="shared" si="509"/>
        <v>1</v>
      </c>
      <c r="L1928" s="93">
        <f t="shared" si="510"/>
        <v>12894.48</v>
      </c>
      <c r="M1928" s="93">
        <f t="shared" si="511"/>
        <v>51577.919999999998</v>
      </c>
      <c r="N1928" s="93">
        <f t="shared" si="512"/>
        <v>12894.48</v>
      </c>
      <c r="O1928" s="93">
        <f t="shared" si="513"/>
        <v>64472.399999999994</v>
      </c>
      <c r="P1928" s="23" t="str">
        <f t="shared" si="514"/>
        <v>Терапия</v>
      </c>
      <c r="Q1928" s="23">
        <f t="shared" si="515"/>
        <v>0.77</v>
      </c>
      <c r="R1928" s="43" t="s">
        <v>277</v>
      </c>
      <c r="S1928" s="23">
        <f t="shared" si="506"/>
        <v>3.5999999999999996</v>
      </c>
    </row>
    <row r="1929" spans="2:19" x14ac:dyDescent="0.25">
      <c r="B1929" s="30">
        <v>150016</v>
      </c>
      <c r="C1929" s="23" t="str">
        <f t="shared" si="503"/>
        <v>ГБУЗ "Пригородная ЦРБ"</v>
      </c>
      <c r="D1929" s="23" t="str">
        <f t="shared" si="504"/>
        <v>КС</v>
      </c>
      <c r="E1929" s="128">
        <v>20171198</v>
      </c>
      <c r="F1929" s="23" t="str">
        <f t="shared" si="505"/>
        <v>Другие болезни органов пищеварения, взрослые</v>
      </c>
      <c r="G1929" s="111">
        <v>50</v>
      </c>
      <c r="H1929" s="111">
        <v>10</v>
      </c>
      <c r="I1929" s="105">
        <f t="shared" si="507"/>
        <v>60</v>
      </c>
      <c r="J1929" s="23">
        <f t="shared" si="508"/>
        <v>0.59</v>
      </c>
      <c r="K1929" s="23">
        <f t="shared" si="509"/>
        <v>0.8</v>
      </c>
      <c r="L1929" s="93">
        <f t="shared" si="510"/>
        <v>8453.0479999999989</v>
      </c>
      <c r="M1929" s="93">
        <f t="shared" si="511"/>
        <v>422652.39999999997</v>
      </c>
      <c r="N1929" s="93">
        <f t="shared" si="512"/>
        <v>84530.479999999981</v>
      </c>
      <c r="O1929" s="93">
        <f t="shared" si="513"/>
        <v>507182.87999999995</v>
      </c>
      <c r="P1929" s="23" t="str">
        <f t="shared" si="514"/>
        <v>Терапия</v>
      </c>
      <c r="Q1929" s="23">
        <f t="shared" si="515"/>
        <v>0.77</v>
      </c>
      <c r="R1929" s="43" t="s">
        <v>360</v>
      </c>
      <c r="S1929" s="23">
        <f t="shared" si="506"/>
        <v>35.4</v>
      </c>
    </row>
    <row r="1930" spans="2:19" x14ac:dyDescent="0.25">
      <c r="B1930" s="30">
        <v>150016</v>
      </c>
      <c r="C1930" s="23" t="str">
        <f t="shared" si="503"/>
        <v>ГБУЗ "Пригородная ЦРБ"</v>
      </c>
      <c r="D1930" s="23" t="str">
        <f t="shared" si="504"/>
        <v>КС</v>
      </c>
      <c r="E1930" s="128">
        <v>20171199</v>
      </c>
      <c r="F1930" s="23" t="str">
        <f t="shared" si="505"/>
        <v>Гипертоническая болезнь в стадии обострения</v>
      </c>
      <c r="G1930" s="111">
        <v>400</v>
      </c>
      <c r="H1930" s="111">
        <v>110</v>
      </c>
      <c r="I1930" s="105">
        <f t="shared" si="507"/>
        <v>510</v>
      </c>
      <c r="J1930" s="23">
        <f t="shared" si="508"/>
        <v>0.7</v>
      </c>
      <c r="K1930" s="23">
        <f t="shared" si="509"/>
        <v>1</v>
      </c>
      <c r="L1930" s="93">
        <f t="shared" si="510"/>
        <v>12536.3</v>
      </c>
      <c r="M1930" s="93">
        <f t="shared" si="511"/>
        <v>5014520</v>
      </c>
      <c r="N1930" s="93">
        <f t="shared" si="512"/>
        <v>1378993</v>
      </c>
      <c r="O1930" s="93">
        <f t="shared" si="513"/>
        <v>6393513</v>
      </c>
      <c r="P1930" s="23" t="str">
        <f t="shared" si="514"/>
        <v>Терапия</v>
      </c>
      <c r="Q1930" s="23">
        <f t="shared" si="515"/>
        <v>0.77</v>
      </c>
      <c r="R1930" s="43" t="s">
        <v>309</v>
      </c>
      <c r="S1930" s="23">
        <f t="shared" si="506"/>
        <v>357</v>
      </c>
    </row>
    <row r="1931" spans="2:19" x14ac:dyDescent="0.25">
      <c r="B1931" s="30">
        <v>150016</v>
      </c>
      <c r="C1931" s="23" t="str">
        <f t="shared" si="503"/>
        <v>ГБУЗ "Пригородная ЦРБ"</v>
      </c>
      <c r="D1931" s="23" t="str">
        <f t="shared" si="504"/>
        <v>КС</v>
      </c>
      <c r="E1931" s="128">
        <v>20171200</v>
      </c>
      <c r="F1931" s="23" t="str">
        <f t="shared" si="505"/>
        <v>Стенокардия (кроме нестабильной), хроническая ишемическая болезнь сердца (уровень 1)</v>
      </c>
      <c r="G1931" s="111">
        <v>230</v>
      </c>
      <c r="H1931" s="111">
        <v>80</v>
      </c>
      <c r="I1931" s="105">
        <f t="shared" si="507"/>
        <v>310</v>
      </c>
      <c r="J1931" s="23">
        <f t="shared" si="508"/>
        <v>0.78</v>
      </c>
      <c r="K1931" s="23">
        <f t="shared" si="509"/>
        <v>1</v>
      </c>
      <c r="L1931" s="93">
        <f t="shared" si="510"/>
        <v>13969.02</v>
      </c>
      <c r="M1931" s="93">
        <f t="shared" si="511"/>
        <v>3212874.6</v>
      </c>
      <c r="N1931" s="93">
        <f t="shared" si="512"/>
        <v>1117521.6000000001</v>
      </c>
      <c r="O1931" s="93">
        <f t="shared" si="513"/>
        <v>4330396.2</v>
      </c>
      <c r="P1931" s="23" t="str">
        <f t="shared" si="514"/>
        <v>Терапия</v>
      </c>
      <c r="Q1931" s="23">
        <f t="shared" si="515"/>
        <v>0.77</v>
      </c>
      <c r="R1931" s="43" t="s">
        <v>309</v>
      </c>
      <c r="S1931" s="23">
        <f t="shared" si="506"/>
        <v>241.8</v>
      </c>
    </row>
    <row r="1932" spans="2:19" x14ac:dyDescent="0.25">
      <c r="B1932" s="30">
        <v>150016</v>
      </c>
      <c r="C1932" s="23" t="str">
        <f t="shared" si="503"/>
        <v>ГБУЗ "Пригородная ЦРБ"</v>
      </c>
      <c r="D1932" s="23" t="str">
        <f t="shared" si="504"/>
        <v>КС</v>
      </c>
      <c r="E1932" s="128">
        <v>20171202</v>
      </c>
      <c r="F1932" s="23" t="str">
        <f t="shared" si="505"/>
        <v>Другие болезни сердца (уровень 1)</v>
      </c>
      <c r="G1932" s="111">
        <v>420</v>
      </c>
      <c r="H1932" s="111">
        <v>80</v>
      </c>
      <c r="I1932" s="105">
        <f t="shared" si="507"/>
        <v>500</v>
      </c>
      <c r="J1932" s="23">
        <f t="shared" si="508"/>
        <v>0.78</v>
      </c>
      <c r="K1932" s="23">
        <f t="shared" si="509"/>
        <v>0.8</v>
      </c>
      <c r="L1932" s="93">
        <f t="shared" si="510"/>
        <v>11175.216000000002</v>
      </c>
      <c r="M1932" s="93">
        <f t="shared" si="511"/>
        <v>4693590.7200000007</v>
      </c>
      <c r="N1932" s="93">
        <f t="shared" si="512"/>
        <v>894017.28000000014</v>
      </c>
      <c r="O1932" s="93">
        <f t="shared" si="513"/>
        <v>5587608.0000000009</v>
      </c>
      <c r="P1932" s="23" t="str">
        <f t="shared" si="514"/>
        <v>Терапия</v>
      </c>
      <c r="Q1932" s="23">
        <f t="shared" si="515"/>
        <v>0.77</v>
      </c>
      <c r="R1932" s="43" t="s">
        <v>309</v>
      </c>
      <c r="S1932" s="23">
        <f t="shared" si="506"/>
        <v>390</v>
      </c>
    </row>
    <row r="1933" spans="2:19" x14ac:dyDescent="0.25">
      <c r="B1933" s="30">
        <v>150016</v>
      </c>
      <c r="C1933" s="23" t="str">
        <f t="shared" si="503"/>
        <v>ГБУЗ "Пригородная ЦРБ"</v>
      </c>
      <c r="D1933" s="23" t="str">
        <f t="shared" si="504"/>
        <v>КС</v>
      </c>
      <c r="E1933" s="128">
        <v>20171204</v>
      </c>
      <c r="F1933" s="23" t="str">
        <f t="shared" si="505"/>
        <v>Бронхит необструктивный, симптомы и признаки, относящиеся к органам дыхания</v>
      </c>
      <c r="G1933" s="111">
        <v>3</v>
      </c>
      <c r="H1933" s="111">
        <v>1</v>
      </c>
      <c r="I1933" s="105">
        <f t="shared" si="507"/>
        <v>4</v>
      </c>
      <c r="J1933" s="23">
        <f t="shared" si="508"/>
        <v>0.75</v>
      </c>
      <c r="K1933" s="23">
        <f t="shared" si="509"/>
        <v>1</v>
      </c>
      <c r="L1933" s="93">
        <f t="shared" si="510"/>
        <v>13431.75</v>
      </c>
      <c r="M1933" s="93">
        <f t="shared" si="511"/>
        <v>40295.25</v>
      </c>
      <c r="N1933" s="93">
        <f t="shared" si="512"/>
        <v>13431.75</v>
      </c>
      <c r="O1933" s="93">
        <f t="shared" si="513"/>
        <v>53727</v>
      </c>
      <c r="P1933" s="23" t="str">
        <f t="shared" si="514"/>
        <v>Терапия</v>
      </c>
      <c r="Q1933" s="23">
        <f t="shared" si="515"/>
        <v>0.77</v>
      </c>
      <c r="R1933" s="43" t="s">
        <v>309</v>
      </c>
      <c r="S1933" s="23">
        <f t="shared" si="506"/>
        <v>3</v>
      </c>
    </row>
    <row r="1934" spans="2:19" x14ac:dyDescent="0.25">
      <c r="B1934" s="30">
        <v>150016</v>
      </c>
      <c r="C1934" s="23" t="str">
        <f t="shared" si="503"/>
        <v>ГБУЗ "Пригородная ЦРБ"</v>
      </c>
      <c r="D1934" s="23" t="str">
        <f t="shared" si="504"/>
        <v>КС</v>
      </c>
      <c r="E1934" s="128">
        <v>20171205</v>
      </c>
      <c r="F1934" s="23" t="str">
        <f t="shared" si="505"/>
        <v>ХОБЛ, эмфизема, бронхоэктатическая болезнь</v>
      </c>
      <c r="G1934" s="111">
        <v>58</v>
      </c>
      <c r="H1934" s="111">
        <v>15</v>
      </c>
      <c r="I1934" s="105">
        <f t="shared" si="507"/>
        <v>73</v>
      </c>
      <c r="J1934" s="23">
        <f t="shared" si="508"/>
        <v>0.89</v>
      </c>
      <c r="K1934" s="23">
        <f t="shared" si="509"/>
        <v>0.8</v>
      </c>
      <c r="L1934" s="93">
        <f t="shared" si="510"/>
        <v>12751.208000000001</v>
      </c>
      <c r="M1934" s="93">
        <f t="shared" si="511"/>
        <v>739570.06400000001</v>
      </c>
      <c r="N1934" s="93">
        <f t="shared" si="512"/>
        <v>191268.12</v>
      </c>
      <c r="O1934" s="93">
        <f t="shared" si="513"/>
        <v>930838.18400000001</v>
      </c>
      <c r="P1934" s="23" t="str">
        <f t="shared" si="514"/>
        <v>Терапия</v>
      </c>
      <c r="Q1934" s="23">
        <f t="shared" si="515"/>
        <v>0.77</v>
      </c>
      <c r="R1934" s="43" t="s">
        <v>309</v>
      </c>
      <c r="S1934" s="23">
        <f t="shared" si="506"/>
        <v>64.97</v>
      </c>
    </row>
    <row r="1935" spans="2:19" x14ac:dyDescent="0.25">
      <c r="B1935" s="30">
        <v>150016</v>
      </c>
      <c r="C1935" s="23" t="str">
        <f t="shared" si="503"/>
        <v>ГБУЗ "Пригородная ЦРБ"</v>
      </c>
      <c r="D1935" s="23" t="str">
        <f t="shared" si="504"/>
        <v>КС</v>
      </c>
      <c r="E1935" s="128">
        <v>20171205</v>
      </c>
      <c r="F1935" s="23" t="str">
        <f t="shared" si="505"/>
        <v>ХОБЛ, эмфизема, бронхоэктатическая болезнь</v>
      </c>
      <c r="G1935" s="111">
        <v>120</v>
      </c>
      <c r="H1935" s="111">
        <v>30</v>
      </c>
      <c r="I1935" s="105">
        <f t="shared" si="507"/>
        <v>150</v>
      </c>
      <c r="J1935" s="23">
        <f t="shared" si="508"/>
        <v>0.89</v>
      </c>
      <c r="K1935" s="23">
        <f t="shared" si="509"/>
        <v>0.8</v>
      </c>
      <c r="L1935" s="93">
        <f t="shared" si="510"/>
        <v>12751.208000000001</v>
      </c>
      <c r="M1935" s="93">
        <f t="shared" si="511"/>
        <v>1530144.96</v>
      </c>
      <c r="N1935" s="93">
        <f t="shared" si="512"/>
        <v>382536.24</v>
      </c>
      <c r="O1935" s="93">
        <f t="shared" si="513"/>
        <v>1912681.2</v>
      </c>
      <c r="P1935" s="23" t="str">
        <f t="shared" si="514"/>
        <v>Терапия</v>
      </c>
      <c r="Q1935" s="23">
        <f t="shared" si="515"/>
        <v>0.77</v>
      </c>
      <c r="R1935" s="43" t="s">
        <v>277</v>
      </c>
      <c r="S1935" s="23">
        <f t="shared" si="506"/>
        <v>133.5</v>
      </c>
    </row>
    <row r="1936" spans="2:19" x14ac:dyDescent="0.25">
      <c r="B1936" s="30">
        <v>150016</v>
      </c>
      <c r="C1936" s="23" t="str">
        <f t="shared" si="503"/>
        <v>ГБУЗ "Пригородная ЦРБ"</v>
      </c>
      <c r="D1936" s="23" t="str">
        <f t="shared" si="504"/>
        <v>КС</v>
      </c>
      <c r="E1936" s="128">
        <v>20171206</v>
      </c>
      <c r="F1936" s="23" t="str">
        <f t="shared" si="505"/>
        <v>Отравления и другие воздействия внешних причин (уровень 1)</v>
      </c>
      <c r="G1936" s="111">
        <v>54</v>
      </c>
      <c r="H1936" s="111">
        <v>12</v>
      </c>
      <c r="I1936" s="105">
        <f t="shared" si="507"/>
        <v>66</v>
      </c>
      <c r="J1936" s="23">
        <f t="shared" si="508"/>
        <v>0.27</v>
      </c>
      <c r="K1936" s="23">
        <f t="shared" si="509"/>
        <v>0.8</v>
      </c>
      <c r="L1936" s="93">
        <f t="shared" si="510"/>
        <v>3868.3440000000005</v>
      </c>
      <c r="M1936" s="93">
        <f t="shared" si="511"/>
        <v>208890.57600000003</v>
      </c>
      <c r="N1936" s="93">
        <f t="shared" si="512"/>
        <v>46420.128000000004</v>
      </c>
      <c r="O1936" s="93">
        <f t="shared" si="513"/>
        <v>255310.70400000003</v>
      </c>
      <c r="P1936" s="23" t="str">
        <f t="shared" si="514"/>
        <v>Терапия</v>
      </c>
      <c r="Q1936" s="23">
        <f t="shared" si="515"/>
        <v>0.77</v>
      </c>
      <c r="R1936" s="43" t="s">
        <v>309</v>
      </c>
      <c r="S1936" s="23">
        <f t="shared" si="506"/>
        <v>17.82</v>
      </c>
    </row>
    <row r="1937" spans="2:19" x14ac:dyDescent="0.25">
      <c r="B1937" s="30">
        <v>150016</v>
      </c>
      <c r="C1937" s="23" t="str">
        <f t="shared" si="503"/>
        <v>ГБУЗ "Пригородная ЦРБ"</v>
      </c>
      <c r="D1937" s="23" t="str">
        <f t="shared" si="504"/>
        <v>КС</v>
      </c>
      <c r="E1937" s="128">
        <v>20171208</v>
      </c>
      <c r="F1937" s="23" t="str">
        <f t="shared" si="505"/>
        <v>Госпитализация в диагностических целях с постановкой/ подтверждением диагноза злокачественного новообразования</v>
      </c>
      <c r="G1937" s="111">
        <v>8</v>
      </c>
      <c r="H1937" s="111">
        <v>2</v>
      </c>
      <c r="I1937" s="105">
        <f t="shared" si="507"/>
        <v>10</v>
      </c>
      <c r="J1937" s="23">
        <f t="shared" si="508"/>
        <v>1</v>
      </c>
      <c r="K1937" s="23">
        <f t="shared" si="509"/>
        <v>0.8</v>
      </c>
      <c r="L1937" s="93">
        <f t="shared" si="510"/>
        <v>14327.2</v>
      </c>
      <c r="M1937" s="93">
        <f t="shared" si="511"/>
        <v>114617.60000000001</v>
      </c>
      <c r="N1937" s="93">
        <f t="shared" si="512"/>
        <v>28654.400000000001</v>
      </c>
      <c r="O1937" s="93">
        <f t="shared" si="513"/>
        <v>143272</v>
      </c>
      <c r="P1937" s="23" t="str">
        <f t="shared" si="514"/>
        <v>Терапия</v>
      </c>
      <c r="Q1937" s="23">
        <f t="shared" si="515"/>
        <v>0.77</v>
      </c>
      <c r="R1937" s="43" t="s">
        <v>309</v>
      </c>
      <c r="S1937" s="23">
        <f t="shared" si="506"/>
        <v>10</v>
      </c>
    </row>
    <row r="1938" spans="2:19" x14ac:dyDescent="0.25">
      <c r="B1938" s="30">
        <v>150016</v>
      </c>
      <c r="C1938" s="23" t="str">
        <f t="shared" si="503"/>
        <v>ГБУЗ "Пригородная ЦРБ"</v>
      </c>
      <c r="D1938" s="23" t="str">
        <f t="shared" si="504"/>
        <v>КС</v>
      </c>
      <c r="E1938" s="128">
        <v>20171208</v>
      </c>
      <c r="F1938" s="23" t="str">
        <f t="shared" si="505"/>
        <v>Госпитализация в диагностических целях с постановкой/ подтверждением диагноза злокачественного новообразования</v>
      </c>
      <c r="G1938" s="111">
        <v>1</v>
      </c>
      <c r="H1938" s="111">
        <v>1</v>
      </c>
      <c r="I1938" s="105">
        <f t="shared" si="507"/>
        <v>2</v>
      </c>
      <c r="J1938" s="23">
        <f t="shared" si="508"/>
        <v>1</v>
      </c>
      <c r="K1938" s="23">
        <f t="shared" si="509"/>
        <v>0.8</v>
      </c>
      <c r="L1938" s="93">
        <f t="shared" si="510"/>
        <v>14327.2</v>
      </c>
      <c r="M1938" s="93">
        <f t="shared" si="511"/>
        <v>14327.2</v>
      </c>
      <c r="N1938" s="93">
        <f t="shared" si="512"/>
        <v>14327.2</v>
      </c>
      <c r="O1938" s="93">
        <f t="shared" si="513"/>
        <v>28654.400000000001</v>
      </c>
      <c r="P1938" s="23" t="str">
        <f t="shared" si="514"/>
        <v>Терапия</v>
      </c>
      <c r="Q1938" s="23">
        <f t="shared" si="515"/>
        <v>0.77</v>
      </c>
      <c r="R1938" s="43" t="s">
        <v>277</v>
      </c>
      <c r="S1938" s="23">
        <f t="shared" si="506"/>
        <v>2</v>
      </c>
    </row>
    <row r="1939" spans="2:19" x14ac:dyDescent="0.25">
      <c r="B1939" s="30">
        <v>150016</v>
      </c>
      <c r="C1939" s="23" t="str">
        <f t="shared" si="503"/>
        <v>ГБУЗ "Пригородная ЦРБ"</v>
      </c>
      <c r="D1939" s="23" t="str">
        <f t="shared" si="504"/>
        <v>КС</v>
      </c>
      <c r="E1939" s="128">
        <v>20171217</v>
      </c>
      <c r="F1939" s="23" t="str">
        <f t="shared" si="505"/>
        <v>Переломы, вывихи, растяжения области грудной клетки, верхней конечности и стопы</v>
      </c>
      <c r="G1939" s="111">
        <v>2</v>
      </c>
      <c r="H1939" s="111">
        <v>1</v>
      </c>
      <c r="I1939" s="105">
        <f t="shared" si="507"/>
        <v>3</v>
      </c>
      <c r="J1939" s="23">
        <f t="shared" si="508"/>
        <v>0.56000000000000005</v>
      </c>
      <c r="K1939" s="23">
        <f t="shared" si="509"/>
        <v>0.8</v>
      </c>
      <c r="L1939" s="93">
        <f t="shared" si="510"/>
        <v>8023.2320000000009</v>
      </c>
      <c r="M1939" s="93">
        <f t="shared" si="511"/>
        <v>16046.464000000002</v>
      </c>
      <c r="N1939" s="93">
        <f t="shared" si="512"/>
        <v>8023.2320000000009</v>
      </c>
      <c r="O1939" s="93">
        <f t="shared" si="513"/>
        <v>24069.696000000004</v>
      </c>
      <c r="P1939" s="23" t="str">
        <f t="shared" si="514"/>
        <v>Травматология и ортопедия</v>
      </c>
      <c r="Q1939" s="23">
        <f t="shared" si="515"/>
        <v>1.37</v>
      </c>
      <c r="R1939" s="43" t="s">
        <v>360</v>
      </c>
      <c r="S1939" s="23">
        <f t="shared" si="506"/>
        <v>1.6800000000000002</v>
      </c>
    </row>
    <row r="1940" spans="2:19" x14ac:dyDescent="0.25">
      <c r="B1940" s="30">
        <v>150016</v>
      </c>
      <c r="C1940" s="23" t="str">
        <f t="shared" si="503"/>
        <v>ГБУЗ "Пригородная ЦРБ"</v>
      </c>
      <c r="D1940" s="23" t="str">
        <f t="shared" si="504"/>
        <v>КС</v>
      </c>
      <c r="E1940" s="128">
        <v>20171219</v>
      </c>
      <c r="F1940" s="23" t="str">
        <f t="shared" si="505"/>
        <v>Множественные переломы, травматические ампутации, размозжения и последствия травм</v>
      </c>
      <c r="G1940" s="111">
        <v>2</v>
      </c>
      <c r="H1940" s="111">
        <v>1</v>
      </c>
      <c r="I1940" s="105">
        <f t="shared" si="507"/>
        <v>3</v>
      </c>
      <c r="J1940" s="23">
        <f t="shared" si="508"/>
        <v>1.44</v>
      </c>
      <c r="K1940" s="23">
        <f t="shared" si="509"/>
        <v>0.8</v>
      </c>
      <c r="L1940" s="93">
        <f t="shared" si="510"/>
        <v>20631.167999999998</v>
      </c>
      <c r="M1940" s="93">
        <f t="shared" si="511"/>
        <v>41262.335999999996</v>
      </c>
      <c r="N1940" s="93">
        <f t="shared" si="512"/>
        <v>20631.167999999998</v>
      </c>
      <c r="O1940" s="93">
        <f t="shared" si="513"/>
        <v>61893.503999999994</v>
      </c>
      <c r="P1940" s="23" t="str">
        <f t="shared" si="514"/>
        <v>Травматология и ортопедия</v>
      </c>
      <c r="Q1940" s="23">
        <f t="shared" si="515"/>
        <v>1.37</v>
      </c>
      <c r="R1940" s="43" t="s">
        <v>360</v>
      </c>
      <c r="S1940" s="23">
        <f t="shared" si="506"/>
        <v>4.32</v>
      </c>
    </row>
    <row r="1941" spans="2:19" x14ac:dyDescent="0.25">
      <c r="B1941" s="30">
        <v>150016</v>
      </c>
      <c r="C1941" s="23" t="str">
        <f t="shared" si="503"/>
        <v>ГБУЗ "Пригородная ЦРБ"</v>
      </c>
      <c r="D1941" s="23" t="str">
        <f t="shared" si="504"/>
        <v>КС</v>
      </c>
      <c r="E1941" s="128">
        <v>20171220</v>
      </c>
      <c r="F1941" s="23" t="str">
        <f t="shared" si="505"/>
        <v>Тяжелая множественная и сочетанная травма (политравма)</v>
      </c>
      <c r="G1941" s="111">
        <v>1</v>
      </c>
      <c r="H1941" s="111">
        <v>1</v>
      </c>
      <c r="I1941" s="105">
        <f t="shared" si="507"/>
        <v>2</v>
      </c>
      <c r="J1941" s="23">
        <f t="shared" si="508"/>
        <v>5.54</v>
      </c>
      <c r="K1941" s="23">
        <f t="shared" si="509"/>
        <v>0.8</v>
      </c>
      <c r="L1941" s="93">
        <f t="shared" si="510"/>
        <v>79372.688000000009</v>
      </c>
      <c r="M1941" s="93">
        <f t="shared" si="511"/>
        <v>79372.688000000009</v>
      </c>
      <c r="N1941" s="93">
        <f t="shared" si="512"/>
        <v>79372.688000000009</v>
      </c>
      <c r="O1941" s="93">
        <f t="shared" si="513"/>
        <v>158745.37600000002</v>
      </c>
      <c r="P1941" s="23" t="str">
        <f t="shared" si="514"/>
        <v>Травматология и ортопедия</v>
      </c>
      <c r="Q1941" s="23">
        <f t="shared" si="515"/>
        <v>1.37</v>
      </c>
      <c r="R1941" s="43" t="s">
        <v>360</v>
      </c>
      <c r="S1941" s="23">
        <f t="shared" si="506"/>
        <v>11.08</v>
      </c>
    </row>
    <row r="1942" spans="2:19" x14ac:dyDescent="0.25">
      <c r="B1942" s="30">
        <v>150016</v>
      </c>
      <c r="C1942" s="23" t="str">
        <f t="shared" si="503"/>
        <v>ГБУЗ "Пригородная ЦРБ"</v>
      </c>
      <c r="D1942" s="23" t="str">
        <f t="shared" si="504"/>
        <v>КС</v>
      </c>
      <c r="E1942" s="128">
        <v>20171223</v>
      </c>
      <c r="F1942" s="23" t="str">
        <f t="shared" si="505"/>
        <v>Операции на костно-мышечной системе и суставах (уровень 2)</v>
      </c>
      <c r="G1942" s="111">
        <v>4</v>
      </c>
      <c r="H1942" s="111">
        <v>1</v>
      </c>
      <c r="I1942" s="105">
        <f t="shared" si="507"/>
        <v>5</v>
      </c>
      <c r="J1942" s="23">
        <f t="shared" si="508"/>
        <v>0.93</v>
      </c>
      <c r="K1942" s="23">
        <f t="shared" si="509"/>
        <v>0.8</v>
      </c>
      <c r="L1942" s="93">
        <f t="shared" si="510"/>
        <v>13324.296000000002</v>
      </c>
      <c r="M1942" s="93">
        <f t="shared" si="511"/>
        <v>53297.184000000008</v>
      </c>
      <c r="N1942" s="93">
        <f t="shared" si="512"/>
        <v>13324.296000000002</v>
      </c>
      <c r="O1942" s="93">
        <f t="shared" si="513"/>
        <v>66621.48000000001</v>
      </c>
      <c r="P1942" s="23" t="str">
        <f t="shared" si="514"/>
        <v>Травматология и ортопедия</v>
      </c>
      <c r="Q1942" s="23">
        <f t="shared" si="515"/>
        <v>1.37</v>
      </c>
      <c r="R1942" s="43" t="s">
        <v>360</v>
      </c>
      <c r="S1942" s="23">
        <f t="shared" si="506"/>
        <v>4.6500000000000004</v>
      </c>
    </row>
    <row r="1943" spans="2:19" x14ac:dyDescent="0.25">
      <c r="B1943" s="30">
        <v>150016</v>
      </c>
      <c r="C1943" s="23" t="str">
        <f t="shared" si="503"/>
        <v>ГБУЗ "Пригородная ЦРБ"</v>
      </c>
      <c r="D1943" s="23" t="str">
        <f t="shared" si="504"/>
        <v>КС</v>
      </c>
      <c r="E1943" s="128">
        <v>20171224</v>
      </c>
      <c r="F1943" s="23" t="str">
        <f t="shared" si="505"/>
        <v>Операции на костно-мышечной системе и суставах (уровень 3)</v>
      </c>
      <c r="G1943" s="111">
        <v>6</v>
      </c>
      <c r="H1943" s="111">
        <v>2</v>
      </c>
      <c r="I1943" s="105">
        <f t="shared" si="507"/>
        <v>8</v>
      </c>
      <c r="J1943" s="23">
        <f t="shared" si="508"/>
        <v>1.37</v>
      </c>
      <c r="K1943" s="23">
        <f t="shared" si="509"/>
        <v>0.8</v>
      </c>
      <c r="L1943" s="93">
        <f t="shared" si="510"/>
        <v>19628.264000000003</v>
      </c>
      <c r="M1943" s="93">
        <f t="shared" si="511"/>
        <v>117769.58400000002</v>
      </c>
      <c r="N1943" s="93">
        <f t="shared" si="512"/>
        <v>39256.528000000006</v>
      </c>
      <c r="O1943" s="93">
        <f t="shared" si="513"/>
        <v>157026.11200000002</v>
      </c>
      <c r="P1943" s="23" t="str">
        <f t="shared" si="514"/>
        <v>Травматология и ортопедия</v>
      </c>
      <c r="Q1943" s="23">
        <f t="shared" si="515"/>
        <v>1.37</v>
      </c>
      <c r="R1943" s="43" t="s">
        <v>360</v>
      </c>
      <c r="S1943" s="23">
        <f t="shared" si="506"/>
        <v>10.96</v>
      </c>
    </row>
    <row r="1944" spans="2:19" x14ac:dyDescent="0.25">
      <c r="B1944" s="30">
        <v>150016</v>
      </c>
      <c r="C1944" s="23" t="str">
        <f t="shared" si="503"/>
        <v>ГБУЗ "Пригородная ЦРБ"</v>
      </c>
      <c r="D1944" s="23" t="str">
        <f t="shared" si="504"/>
        <v>КС</v>
      </c>
      <c r="E1944" s="128">
        <v>20171225</v>
      </c>
      <c r="F1944" s="23" t="str">
        <f t="shared" si="505"/>
        <v>Операции на костно-мышечной системе и суставах (уровень 4)</v>
      </c>
      <c r="G1944" s="111">
        <v>5</v>
      </c>
      <c r="H1944" s="111">
        <v>1</v>
      </c>
      <c r="I1944" s="105">
        <f t="shared" si="507"/>
        <v>6</v>
      </c>
      <c r="J1944" s="23">
        <f t="shared" si="508"/>
        <v>2.42</v>
      </c>
      <c r="K1944" s="23">
        <f t="shared" si="509"/>
        <v>0.8</v>
      </c>
      <c r="L1944" s="93">
        <f t="shared" si="510"/>
        <v>34671.824000000001</v>
      </c>
      <c r="M1944" s="93">
        <f t="shared" si="511"/>
        <v>173359.12</v>
      </c>
      <c r="N1944" s="93">
        <f t="shared" si="512"/>
        <v>34671.824000000001</v>
      </c>
      <c r="O1944" s="93">
        <f t="shared" si="513"/>
        <v>208030.94399999999</v>
      </c>
      <c r="P1944" s="23" t="str">
        <f t="shared" si="514"/>
        <v>Травматология и ортопедия</v>
      </c>
      <c r="Q1944" s="23">
        <f t="shared" si="515"/>
        <v>1.37</v>
      </c>
      <c r="R1944" s="43" t="s">
        <v>360</v>
      </c>
      <c r="S1944" s="23">
        <f t="shared" si="506"/>
        <v>14.52</v>
      </c>
    </row>
    <row r="1945" spans="2:19" x14ac:dyDescent="0.25">
      <c r="B1945" s="30">
        <v>150016</v>
      </c>
      <c r="C1945" s="23" t="str">
        <f t="shared" si="503"/>
        <v>ГБУЗ "Пригородная ЦРБ"</v>
      </c>
      <c r="D1945" s="23" t="str">
        <f t="shared" si="504"/>
        <v>КС</v>
      </c>
      <c r="E1945" s="128">
        <v>20171228</v>
      </c>
      <c r="F1945" s="23" t="str">
        <f t="shared" si="505"/>
        <v>Камни мочевой системы; симптомы, относящиеся к мочевой системе</v>
      </c>
      <c r="G1945" s="111">
        <v>7</v>
      </c>
      <c r="H1945" s="111">
        <v>2</v>
      </c>
      <c r="I1945" s="105">
        <f t="shared" si="507"/>
        <v>9</v>
      </c>
      <c r="J1945" s="23">
        <f t="shared" si="508"/>
        <v>0.49</v>
      </c>
      <c r="K1945" s="23">
        <f t="shared" si="509"/>
        <v>0.8</v>
      </c>
      <c r="L1945" s="93">
        <f t="shared" si="510"/>
        <v>7020.3280000000004</v>
      </c>
      <c r="M1945" s="93">
        <f t="shared" si="511"/>
        <v>49142.296000000002</v>
      </c>
      <c r="N1945" s="93">
        <f t="shared" si="512"/>
        <v>14040.656000000001</v>
      </c>
      <c r="O1945" s="93">
        <f t="shared" si="513"/>
        <v>63182.952000000005</v>
      </c>
      <c r="P1945" s="23" t="str">
        <f t="shared" si="514"/>
        <v>Урология</v>
      </c>
      <c r="Q1945" s="23">
        <f t="shared" si="515"/>
        <v>1.2</v>
      </c>
      <c r="R1945" s="43" t="s">
        <v>309</v>
      </c>
      <c r="S1945" s="23">
        <f t="shared" si="506"/>
        <v>4.41</v>
      </c>
    </row>
    <row r="1946" spans="2:19" x14ac:dyDescent="0.25">
      <c r="B1946" s="30">
        <v>150016</v>
      </c>
      <c r="C1946" s="23" t="str">
        <f t="shared" si="503"/>
        <v>ГБУЗ "Пригородная ЦРБ"</v>
      </c>
      <c r="D1946" s="23" t="str">
        <f t="shared" si="504"/>
        <v>КС</v>
      </c>
      <c r="E1946" s="128">
        <v>20171229</v>
      </c>
      <c r="F1946" s="23" t="str">
        <f t="shared" si="505"/>
        <v>Доброкачественные новообразования, новообразования in situ, неопределенного и неизвестного характера мочевых органов и мужских половых органов</v>
      </c>
      <c r="G1946" s="111">
        <v>0</v>
      </c>
      <c r="H1946" s="111">
        <v>0</v>
      </c>
      <c r="I1946" s="105">
        <f t="shared" si="507"/>
        <v>0</v>
      </c>
      <c r="J1946" s="23">
        <f t="shared" si="508"/>
        <v>0.64</v>
      </c>
      <c r="K1946" s="23">
        <f t="shared" si="509"/>
        <v>0.8</v>
      </c>
      <c r="L1946" s="93">
        <f t="shared" si="510"/>
        <v>9169.4079999999994</v>
      </c>
      <c r="M1946" s="93">
        <f t="shared" si="511"/>
        <v>0</v>
      </c>
      <c r="N1946" s="93">
        <f t="shared" si="512"/>
        <v>0</v>
      </c>
      <c r="O1946" s="93">
        <f t="shared" si="513"/>
        <v>0</v>
      </c>
      <c r="P1946" s="23" t="str">
        <f t="shared" si="514"/>
        <v>Урология</v>
      </c>
      <c r="Q1946" s="23">
        <f t="shared" si="515"/>
        <v>1.2</v>
      </c>
      <c r="R1946" s="43" t="s">
        <v>309</v>
      </c>
      <c r="S1946" s="23">
        <f t="shared" si="506"/>
        <v>0</v>
      </c>
    </row>
    <row r="1947" spans="2:19" x14ac:dyDescent="0.25">
      <c r="B1947" s="30">
        <v>150016</v>
      </c>
      <c r="C1947" s="23" t="str">
        <f t="shared" si="503"/>
        <v>ГБУЗ "Пригородная ЦРБ"</v>
      </c>
      <c r="D1947" s="23" t="str">
        <f t="shared" si="504"/>
        <v>КС</v>
      </c>
      <c r="E1947" s="128">
        <v>20171229</v>
      </c>
      <c r="F1947" s="23" t="str">
        <f t="shared" si="505"/>
        <v>Доброкачественные новообразования, новообразования in situ, неопределенного и неизвестного характера мочевых органов и мужских половых органов</v>
      </c>
      <c r="G1947" s="111">
        <v>40</v>
      </c>
      <c r="H1947" s="111">
        <v>5</v>
      </c>
      <c r="I1947" s="105">
        <f t="shared" si="507"/>
        <v>45</v>
      </c>
      <c r="J1947" s="23">
        <f t="shared" si="508"/>
        <v>0.64</v>
      </c>
      <c r="K1947" s="23">
        <f t="shared" si="509"/>
        <v>0.8</v>
      </c>
      <c r="L1947" s="93">
        <f t="shared" si="510"/>
        <v>9169.4079999999994</v>
      </c>
      <c r="M1947" s="93">
        <f t="shared" si="511"/>
        <v>366776.31999999995</v>
      </c>
      <c r="N1947" s="93">
        <f t="shared" si="512"/>
        <v>45847.039999999994</v>
      </c>
      <c r="O1947" s="93">
        <f t="shared" si="513"/>
        <v>412623.35999999993</v>
      </c>
      <c r="P1947" s="23" t="str">
        <f t="shared" si="514"/>
        <v>Урология</v>
      </c>
      <c r="Q1947" s="23">
        <f t="shared" si="515"/>
        <v>1.2</v>
      </c>
      <c r="R1947" s="43" t="s">
        <v>360</v>
      </c>
      <c r="S1947" s="23">
        <f t="shared" si="506"/>
        <v>28.8</v>
      </c>
    </row>
    <row r="1948" spans="2:19" x14ac:dyDescent="0.25">
      <c r="B1948" s="30">
        <v>150016</v>
      </c>
      <c r="C1948" s="23" t="str">
        <f t="shared" si="503"/>
        <v>ГБУЗ "Пригородная ЦРБ"</v>
      </c>
      <c r="D1948" s="23" t="str">
        <f t="shared" si="504"/>
        <v>КС</v>
      </c>
      <c r="E1948" s="128">
        <v>20171232</v>
      </c>
      <c r="F1948" s="23" t="str">
        <f t="shared" si="505"/>
        <v>Операции на мужских половых органах, взрослые (уровень 1)</v>
      </c>
      <c r="G1948" s="111">
        <v>7</v>
      </c>
      <c r="H1948" s="111">
        <v>2</v>
      </c>
      <c r="I1948" s="105">
        <f t="shared" si="507"/>
        <v>9</v>
      </c>
      <c r="J1948" s="23">
        <f t="shared" si="508"/>
        <v>1.2</v>
      </c>
      <c r="K1948" s="23">
        <f t="shared" si="509"/>
        <v>0.8</v>
      </c>
      <c r="L1948" s="93">
        <f t="shared" si="510"/>
        <v>17192.64</v>
      </c>
      <c r="M1948" s="93">
        <f t="shared" si="511"/>
        <v>120348.48</v>
      </c>
      <c r="N1948" s="93">
        <f t="shared" si="512"/>
        <v>34385.279999999999</v>
      </c>
      <c r="O1948" s="93">
        <f t="shared" si="513"/>
        <v>154733.76000000001</v>
      </c>
      <c r="P1948" s="23" t="str">
        <f t="shared" si="514"/>
        <v>Урология</v>
      </c>
      <c r="Q1948" s="23">
        <f t="shared" si="515"/>
        <v>1.2</v>
      </c>
      <c r="R1948" s="43" t="s">
        <v>360</v>
      </c>
      <c r="S1948" s="23">
        <f t="shared" si="506"/>
        <v>10.799999999999999</v>
      </c>
    </row>
    <row r="1949" spans="2:19" x14ac:dyDescent="0.25">
      <c r="B1949" s="30">
        <v>150016</v>
      </c>
      <c r="C1949" s="23" t="str">
        <f t="shared" si="503"/>
        <v>ГБУЗ "Пригородная ЦРБ"</v>
      </c>
      <c r="D1949" s="23" t="str">
        <f t="shared" si="504"/>
        <v>КС</v>
      </c>
      <c r="E1949" s="128">
        <v>20171234</v>
      </c>
      <c r="F1949" s="23" t="str">
        <f t="shared" si="505"/>
        <v>Операции на мужских половых органах, взрослые (уровень 3)</v>
      </c>
      <c r="G1949" s="111">
        <v>4</v>
      </c>
      <c r="H1949" s="111">
        <v>1</v>
      </c>
      <c r="I1949" s="105">
        <f t="shared" si="507"/>
        <v>5</v>
      </c>
      <c r="J1949" s="23">
        <f t="shared" si="508"/>
        <v>2.31</v>
      </c>
      <c r="K1949" s="23">
        <f t="shared" si="509"/>
        <v>0.8</v>
      </c>
      <c r="L1949" s="93">
        <f t="shared" si="510"/>
        <v>33095.832000000002</v>
      </c>
      <c r="M1949" s="93">
        <f t="shared" si="511"/>
        <v>132383.32800000001</v>
      </c>
      <c r="N1949" s="93">
        <f t="shared" si="512"/>
        <v>33095.832000000002</v>
      </c>
      <c r="O1949" s="93">
        <f t="shared" si="513"/>
        <v>165479.16</v>
      </c>
      <c r="P1949" s="23" t="str">
        <f t="shared" si="514"/>
        <v>Урология</v>
      </c>
      <c r="Q1949" s="23">
        <f t="shared" si="515"/>
        <v>1.2</v>
      </c>
      <c r="R1949" s="43" t="s">
        <v>360</v>
      </c>
      <c r="S1949" s="23">
        <f t="shared" si="506"/>
        <v>11.55</v>
      </c>
    </row>
    <row r="1950" spans="2:19" x14ac:dyDescent="0.25">
      <c r="B1950" s="30">
        <v>150016</v>
      </c>
      <c r="C1950" s="23" t="str">
        <f t="shared" si="503"/>
        <v>ГБУЗ "Пригородная ЦРБ"</v>
      </c>
      <c r="D1950" s="23" t="str">
        <f t="shared" si="504"/>
        <v>КС</v>
      </c>
      <c r="E1950" s="128">
        <v>20171239</v>
      </c>
      <c r="F1950" s="23" t="str">
        <f t="shared" si="505"/>
        <v>Операции на почке и мочевыделительной системе, взрослые (уровень 4)</v>
      </c>
      <c r="G1950" s="111">
        <v>2</v>
      </c>
      <c r="H1950" s="111">
        <v>1</v>
      </c>
      <c r="I1950" s="105">
        <f t="shared" si="507"/>
        <v>3</v>
      </c>
      <c r="J1950" s="23">
        <f t="shared" si="508"/>
        <v>1.95</v>
      </c>
      <c r="K1950" s="23">
        <f t="shared" si="509"/>
        <v>0.8</v>
      </c>
      <c r="L1950" s="93">
        <f t="shared" si="510"/>
        <v>27938.04</v>
      </c>
      <c r="M1950" s="93">
        <f t="shared" si="511"/>
        <v>55876.08</v>
      </c>
      <c r="N1950" s="93">
        <f t="shared" si="512"/>
        <v>27938.04</v>
      </c>
      <c r="O1950" s="93">
        <f t="shared" si="513"/>
        <v>83814.12</v>
      </c>
      <c r="P1950" s="23" t="str">
        <f t="shared" si="514"/>
        <v>Урология</v>
      </c>
      <c r="Q1950" s="23">
        <f t="shared" si="515"/>
        <v>1.2</v>
      </c>
      <c r="R1950" s="43" t="s">
        <v>360</v>
      </c>
      <c r="S1950" s="23">
        <f t="shared" si="506"/>
        <v>5.85</v>
      </c>
    </row>
    <row r="1951" spans="2:19" x14ac:dyDescent="0.25">
      <c r="B1951" s="30">
        <v>150016</v>
      </c>
      <c r="C1951" s="23" t="str">
        <f t="shared" si="503"/>
        <v>ГБУЗ "Пригородная ЦРБ"</v>
      </c>
      <c r="D1951" s="23" t="str">
        <f t="shared" si="504"/>
        <v>КС</v>
      </c>
      <c r="E1951" s="128">
        <v>20171243</v>
      </c>
      <c r="F1951" s="23" t="str">
        <f t="shared" si="505"/>
        <v>Операции на коже, подкожной клетчатке, придатках кожи (уровень 1)</v>
      </c>
      <c r="G1951" s="111">
        <v>1</v>
      </c>
      <c r="H1951" s="111">
        <v>1</v>
      </c>
      <c r="I1951" s="105">
        <f t="shared" si="507"/>
        <v>2</v>
      </c>
      <c r="J1951" s="23">
        <f t="shared" si="508"/>
        <v>0.28000000000000003</v>
      </c>
      <c r="K1951" s="23">
        <f t="shared" si="509"/>
        <v>1</v>
      </c>
      <c r="L1951" s="93">
        <f t="shared" si="510"/>
        <v>5014.5200000000004</v>
      </c>
      <c r="M1951" s="93">
        <f t="shared" si="511"/>
        <v>5014.5200000000004</v>
      </c>
      <c r="N1951" s="93">
        <f t="shared" si="512"/>
        <v>5014.5200000000004</v>
      </c>
      <c r="O1951" s="93">
        <f t="shared" si="513"/>
        <v>10029.040000000001</v>
      </c>
      <c r="P1951" s="23" t="str">
        <f t="shared" si="514"/>
        <v>Хирургия</v>
      </c>
      <c r="Q1951" s="23">
        <f t="shared" si="515"/>
        <v>0.9</v>
      </c>
      <c r="R1951" s="43" t="s">
        <v>360</v>
      </c>
      <c r="S1951" s="23">
        <f t="shared" si="506"/>
        <v>0.56000000000000005</v>
      </c>
    </row>
    <row r="1952" spans="2:19" x14ac:dyDescent="0.25">
      <c r="B1952" s="30">
        <v>150016</v>
      </c>
      <c r="C1952" s="23" t="str">
        <f t="shared" si="503"/>
        <v>ГБУЗ "Пригородная ЦРБ"</v>
      </c>
      <c r="D1952" s="23" t="str">
        <f t="shared" si="504"/>
        <v>КС</v>
      </c>
      <c r="E1952" s="128">
        <v>20171245</v>
      </c>
      <c r="F1952" s="23" t="str">
        <f t="shared" si="505"/>
        <v>Операции на коже, подкожной клетчатке, придатках кожи (уровень 3)</v>
      </c>
      <c r="G1952" s="111">
        <v>8</v>
      </c>
      <c r="H1952" s="111">
        <v>2</v>
      </c>
      <c r="I1952" s="105">
        <f t="shared" si="507"/>
        <v>10</v>
      </c>
      <c r="J1952" s="23">
        <f t="shared" si="508"/>
        <v>1.38</v>
      </c>
      <c r="K1952" s="23">
        <f t="shared" si="509"/>
        <v>0.8</v>
      </c>
      <c r="L1952" s="93">
        <f t="shared" si="510"/>
        <v>19771.535999999996</v>
      </c>
      <c r="M1952" s="93">
        <f t="shared" si="511"/>
        <v>158172.28799999997</v>
      </c>
      <c r="N1952" s="93">
        <f t="shared" si="512"/>
        <v>39543.071999999993</v>
      </c>
      <c r="O1952" s="93">
        <f t="shared" si="513"/>
        <v>197715.35999999996</v>
      </c>
      <c r="P1952" s="23" t="str">
        <f t="shared" si="514"/>
        <v>Хирургия</v>
      </c>
      <c r="Q1952" s="23">
        <f t="shared" si="515"/>
        <v>0.9</v>
      </c>
      <c r="R1952" s="43" t="s">
        <v>360</v>
      </c>
      <c r="S1952" s="23">
        <f t="shared" si="506"/>
        <v>13.799999999999999</v>
      </c>
    </row>
    <row r="1953" spans="2:19" x14ac:dyDescent="0.25">
      <c r="B1953" s="30">
        <v>150016</v>
      </c>
      <c r="C1953" s="23" t="str">
        <f t="shared" si="503"/>
        <v>ГБУЗ "Пригородная ЦРБ"</v>
      </c>
      <c r="D1953" s="23" t="str">
        <f t="shared" si="504"/>
        <v>КС</v>
      </c>
      <c r="E1953" s="128">
        <v>20171244</v>
      </c>
      <c r="F1953" s="23" t="str">
        <f t="shared" si="505"/>
        <v>Операции на коже, подкожной клетчатке, придатках кожи (уровень 2)</v>
      </c>
      <c r="G1953" s="111">
        <v>32</v>
      </c>
      <c r="H1953" s="111">
        <v>8</v>
      </c>
      <c r="I1953" s="105">
        <f t="shared" si="507"/>
        <v>40</v>
      </c>
      <c r="J1953" s="23">
        <f t="shared" si="508"/>
        <v>0.71</v>
      </c>
      <c r="K1953" s="23">
        <f t="shared" si="509"/>
        <v>0.8</v>
      </c>
      <c r="L1953" s="93">
        <f t="shared" si="510"/>
        <v>10172.312</v>
      </c>
      <c r="M1953" s="93">
        <f t="shared" si="511"/>
        <v>325513.984</v>
      </c>
      <c r="N1953" s="93">
        <f t="shared" si="512"/>
        <v>81378.495999999999</v>
      </c>
      <c r="O1953" s="93">
        <f t="shared" si="513"/>
        <v>406892.48</v>
      </c>
      <c r="P1953" s="23" t="str">
        <f t="shared" si="514"/>
        <v>Хирургия</v>
      </c>
      <c r="Q1953" s="23">
        <f t="shared" si="515"/>
        <v>0.9</v>
      </c>
      <c r="R1953" s="43" t="s">
        <v>360</v>
      </c>
      <c r="S1953" s="23">
        <f t="shared" si="506"/>
        <v>28.4</v>
      </c>
    </row>
    <row r="1954" spans="2:19" x14ac:dyDescent="0.25">
      <c r="B1954" s="30">
        <v>150016</v>
      </c>
      <c r="C1954" s="23" t="str">
        <f t="shared" si="503"/>
        <v>ГБУЗ "Пригородная ЦРБ"</v>
      </c>
      <c r="D1954" s="23" t="str">
        <f t="shared" si="504"/>
        <v>КС</v>
      </c>
      <c r="E1954" s="128">
        <v>20171253</v>
      </c>
      <c r="F1954" s="23" t="str">
        <f t="shared" si="505"/>
        <v>Артрозы, другие поражения суставов, болезни мягких тканей</v>
      </c>
      <c r="G1954" s="111">
        <v>2</v>
      </c>
      <c r="H1954" s="111">
        <v>1</v>
      </c>
      <c r="I1954" s="105">
        <f t="shared" si="507"/>
        <v>3</v>
      </c>
      <c r="J1954" s="23">
        <f t="shared" si="508"/>
        <v>0.76</v>
      </c>
      <c r="K1954" s="23">
        <f t="shared" si="509"/>
        <v>1</v>
      </c>
      <c r="L1954" s="93">
        <f t="shared" si="510"/>
        <v>13610.84</v>
      </c>
      <c r="M1954" s="93">
        <f t="shared" si="511"/>
        <v>27221.68</v>
      </c>
      <c r="N1954" s="93">
        <f t="shared" si="512"/>
        <v>13610.84</v>
      </c>
      <c r="O1954" s="93">
        <f t="shared" si="513"/>
        <v>40832.520000000004</v>
      </c>
      <c r="P1954" s="23" t="str">
        <f t="shared" si="514"/>
        <v>Хирургия</v>
      </c>
      <c r="Q1954" s="23">
        <f t="shared" si="515"/>
        <v>0.9</v>
      </c>
      <c r="R1954" s="43" t="s">
        <v>360</v>
      </c>
      <c r="S1954" s="23">
        <f t="shared" si="506"/>
        <v>2.2800000000000002</v>
      </c>
    </row>
    <row r="1955" spans="2:19" x14ac:dyDescent="0.25">
      <c r="B1955" s="30">
        <v>150016</v>
      </c>
      <c r="C1955" s="23" t="str">
        <f t="shared" si="503"/>
        <v>ГБУЗ "Пригородная ЦРБ"</v>
      </c>
      <c r="D1955" s="23" t="str">
        <f t="shared" si="504"/>
        <v>КС</v>
      </c>
      <c r="E1955" s="128">
        <v>20171254</v>
      </c>
      <c r="F1955" s="23" t="str">
        <f t="shared" si="505"/>
        <v>Остеомиелит (уровень 1)</v>
      </c>
      <c r="G1955" s="111">
        <v>36</v>
      </c>
      <c r="H1955" s="111">
        <v>9</v>
      </c>
      <c r="I1955" s="105">
        <f t="shared" si="507"/>
        <v>45</v>
      </c>
      <c r="J1955" s="23">
        <f t="shared" si="508"/>
        <v>2.42</v>
      </c>
      <c r="K1955" s="23">
        <f t="shared" si="509"/>
        <v>0.8</v>
      </c>
      <c r="L1955" s="93">
        <f t="shared" si="510"/>
        <v>34671.824000000001</v>
      </c>
      <c r="M1955" s="93">
        <f t="shared" si="511"/>
        <v>1248185.6640000001</v>
      </c>
      <c r="N1955" s="93">
        <f t="shared" si="512"/>
        <v>312046.41600000003</v>
      </c>
      <c r="O1955" s="93">
        <f t="shared" si="513"/>
        <v>1560232.08</v>
      </c>
      <c r="P1955" s="23" t="str">
        <f t="shared" si="514"/>
        <v>Хирургия</v>
      </c>
      <c r="Q1955" s="23">
        <f t="shared" si="515"/>
        <v>0.9</v>
      </c>
      <c r="R1955" s="43" t="s">
        <v>360</v>
      </c>
      <c r="S1955" s="23">
        <f t="shared" si="506"/>
        <v>108.89999999999999</v>
      </c>
    </row>
    <row r="1956" spans="2:19" x14ac:dyDescent="0.25">
      <c r="B1956" s="30">
        <v>150016</v>
      </c>
      <c r="C1956" s="23" t="str">
        <f t="shared" si="503"/>
        <v>ГБУЗ "Пригородная ЦРБ"</v>
      </c>
      <c r="D1956" s="23" t="str">
        <f t="shared" si="504"/>
        <v>КС</v>
      </c>
      <c r="E1956" s="128">
        <v>20171256</v>
      </c>
      <c r="F1956" s="23" t="str">
        <f t="shared" si="505"/>
        <v>Остеомиелит (уровень 3)</v>
      </c>
      <c r="G1956" s="111">
        <v>2</v>
      </c>
      <c r="H1956" s="111">
        <v>1</v>
      </c>
      <c r="I1956" s="105">
        <f t="shared" si="507"/>
        <v>3</v>
      </c>
      <c r="J1956" s="23">
        <f t="shared" si="508"/>
        <v>4.0199999999999996</v>
      </c>
      <c r="K1956" s="23">
        <f t="shared" si="509"/>
        <v>0.8</v>
      </c>
      <c r="L1956" s="93">
        <f t="shared" si="510"/>
        <v>57595.343999999997</v>
      </c>
      <c r="M1956" s="93">
        <f t="shared" si="511"/>
        <v>115190.68799999999</v>
      </c>
      <c r="N1956" s="93">
        <f t="shared" si="512"/>
        <v>57595.343999999997</v>
      </c>
      <c r="O1956" s="93">
        <f t="shared" si="513"/>
        <v>172786.03200000001</v>
      </c>
      <c r="P1956" s="23" t="str">
        <f t="shared" si="514"/>
        <v>Хирургия</v>
      </c>
      <c r="Q1956" s="23">
        <f t="shared" si="515"/>
        <v>0.9</v>
      </c>
      <c r="R1956" s="43" t="s">
        <v>360</v>
      </c>
      <c r="S1956" s="23">
        <f t="shared" si="506"/>
        <v>12.059999999999999</v>
      </c>
    </row>
    <row r="1957" spans="2:19" x14ac:dyDescent="0.25">
      <c r="B1957" s="30">
        <v>150016</v>
      </c>
      <c r="C1957" s="23" t="str">
        <f t="shared" si="503"/>
        <v>ГБУЗ "Пригородная ЦРБ"</v>
      </c>
      <c r="D1957" s="23" t="str">
        <f t="shared" si="504"/>
        <v>КС</v>
      </c>
      <c r="E1957" s="128">
        <v>20171259</v>
      </c>
      <c r="F1957" s="23" t="str">
        <f t="shared" si="505"/>
        <v>Открытые раны, поверхностные, другие и неуточненные травмы</v>
      </c>
      <c r="G1957" s="111">
        <v>2</v>
      </c>
      <c r="H1957" s="111">
        <v>1</v>
      </c>
      <c r="I1957" s="105">
        <f t="shared" si="507"/>
        <v>3</v>
      </c>
      <c r="J1957" s="23">
        <f t="shared" si="508"/>
        <v>0.37</v>
      </c>
      <c r="K1957" s="23">
        <f t="shared" si="509"/>
        <v>1</v>
      </c>
      <c r="L1957" s="93">
        <f t="shared" si="510"/>
        <v>6626.33</v>
      </c>
      <c r="M1957" s="93">
        <f t="shared" si="511"/>
        <v>13252.66</v>
      </c>
      <c r="N1957" s="93">
        <f t="shared" si="512"/>
        <v>6626.33</v>
      </c>
      <c r="O1957" s="93">
        <f t="shared" si="513"/>
        <v>19878.989999999998</v>
      </c>
      <c r="P1957" s="23" t="str">
        <f t="shared" si="514"/>
        <v>Хирургия</v>
      </c>
      <c r="Q1957" s="23">
        <f t="shared" si="515"/>
        <v>0.9</v>
      </c>
      <c r="R1957" s="43" t="s">
        <v>360</v>
      </c>
      <c r="S1957" s="23">
        <f t="shared" si="506"/>
        <v>1.1099999999999999</v>
      </c>
    </row>
    <row r="1958" spans="2:19" x14ac:dyDescent="0.25">
      <c r="B1958" s="30">
        <v>150016</v>
      </c>
      <c r="C1958" s="23" t="str">
        <f t="shared" si="503"/>
        <v>ГБУЗ "Пригородная ЦРБ"</v>
      </c>
      <c r="D1958" s="23" t="str">
        <f t="shared" si="504"/>
        <v>КС</v>
      </c>
      <c r="E1958" s="128">
        <v>20171260</v>
      </c>
      <c r="F1958" s="23" t="str">
        <f t="shared" si="505"/>
        <v>Операции на молочной железе (кроме злокачественных новообразований)</v>
      </c>
      <c r="G1958" s="111">
        <v>50</v>
      </c>
      <c r="H1958" s="111">
        <v>10</v>
      </c>
      <c r="I1958" s="105">
        <f t="shared" si="507"/>
        <v>60</v>
      </c>
      <c r="J1958" s="23">
        <f t="shared" si="508"/>
        <v>1.19</v>
      </c>
      <c r="K1958" s="23">
        <f t="shared" si="509"/>
        <v>0.8</v>
      </c>
      <c r="L1958" s="93">
        <f t="shared" si="510"/>
        <v>17049.367999999999</v>
      </c>
      <c r="M1958" s="93">
        <f t="shared" si="511"/>
        <v>852468.39999999991</v>
      </c>
      <c r="N1958" s="93">
        <f t="shared" si="512"/>
        <v>170493.68</v>
      </c>
      <c r="O1958" s="93">
        <f t="shared" si="513"/>
        <v>1022962.0799999998</v>
      </c>
      <c r="P1958" s="23" t="str">
        <f t="shared" si="514"/>
        <v>Хирургия</v>
      </c>
      <c r="Q1958" s="23">
        <f t="shared" si="515"/>
        <v>0.9</v>
      </c>
      <c r="R1958" s="43" t="s">
        <v>360</v>
      </c>
      <c r="S1958" s="23">
        <f t="shared" si="506"/>
        <v>71.399999999999991</v>
      </c>
    </row>
    <row r="1959" spans="2:19" x14ac:dyDescent="0.25">
      <c r="B1959" s="30">
        <v>150016</v>
      </c>
      <c r="C1959" s="23" t="str">
        <f t="shared" si="503"/>
        <v>ГБУЗ "Пригородная ЦРБ"</v>
      </c>
      <c r="D1959" s="23" t="str">
        <f t="shared" si="504"/>
        <v>КС</v>
      </c>
      <c r="E1959" s="128">
        <v>20171262</v>
      </c>
      <c r="F1959" s="23" t="str">
        <f t="shared" si="505"/>
        <v>Операции на желчном пузыре и желчевыводящих путях (уровень 2)</v>
      </c>
      <c r="G1959" s="111">
        <v>65</v>
      </c>
      <c r="H1959" s="111">
        <v>19</v>
      </c>
      <c r="I1959" s="105">
        <f t="shared" si="507"/>
        <v>84</v>
      </c>
      <c r="J1959" s="23">
        <f t="shared" si="508"/>
        <v>1.43</v>
      </c>
      <c r="K1959" s="23">
        <f t="shared" si="509"/>
        <v>0.8</v>
      </c>
      <c r="L1959" s="93">
        <f t="shared" si="510"/>
        <v>20487.895999999997</v>
      </c>
      <c r="M1959" s="93">
        <f t="shared" si="511"/>
        <v>1331713.2399999998</v>
      </c>
      <c r="N1959" s="93">
        <f t="shared" si="512"/>
        <v>389270.02399999992</v>
      </c>
      <c r="O1959" s="93">
        <f t="shared" si="513"/>
        <v>1720983.2639999997</v>
      </c>
      <c r="P1959" s="23" t="str">
        <f t="shared" si="514"/>
        <v>Хирургия (абдоминальная)</v>
      </c>
      <c r="Q1959" s="23">
        <f t="shared" si="515"/>
        <v>1.2</v>
      </c>
      <c r="R1959" s="43" t="s">
        <v>360</v>
      </c>
      <c r="S1959" s="23">
        <f t="shared" si="506"/>
        <v>120.11999999999999</v>
      </c>
    </row>
    <row r="1960" spans="2:19" x14ac:dyDescent="0.25">
      <c r="B1960" s="30">
        <v>150016</v>
      </c>
      <c r="C1960" s="23" t="str">
        <f t="shared" si="503"/>
        <v>ГБУЗ "Пригородная ЦРБ"</v>
      </c>
      <c r="D1960" s="23" t="str">
        <f t="shared" si="504"/>
        <v>КС</v>
      </c>
      <c r="E1960" s="128">
        <v>20171270</v>
      </c>
      <c r="F1960" s="23" t="str">
        <f t="shared" si="505"/>
        <v>Операции на пищеводе, желудке, двенадцатиперстной кишке (уровень 3)</v>
      </c>
      <c r="G1960" s="111">
        <v>4</v>
      </c>
      <c r="H1960" s="111">
        <v>1</v>
      </c>
      <c r="I1960" s="105">
        <f t="shared" si="507"/>
        <v>5</v>
      </c>
      <c r="J1960" s="23">
        <f t="shared" si="508"/>
        <v>2.46</v>
      </c>
      <c r="K1960" s="23">
        <f t="shared" si="509"/>
        <v>0.8</v>
      </c>
      <c r="L1960" s="93">
        <f t="shared" si="510"/>
        <v>35244.911999999997</v>
      </c>
      <c r="M1960" s="93">
        <f t="shared" si="511"/>
        <v>140979.64799999999</v>
      </c>
      <c r="N1960" s="93">
        <f t="shared" si="512"/>
        <v>35244.911999999997</v>
      </c>
      <c r="O1960" s="93">
        <f t="shared" si="513"/>
        <v>176224.56</v>
      </c>
      <c r="P1960" s="23" t="str">
        <f t="shared" si="514"/>
        <v>Хирургия (абдоминальная)</v>
      </c>
      <c r="Q1960" s="23">
        <f t="shared" si="515"/>
        <v>1.2</v>
      </c>
      <c r="R1960" s="43" t="s">
        <v>360</v>
      </c>
      <c r="S1960" s="23">
        <f t="shared" si="506"/>
        <v>12.3</v>
      </c>
    </row>
    <row r="1961" spans="2:19" x14ac:dyDescent="0.25">
      <c r="B1961" s="30">
        <v>150016</v>
      </c>
      <c r="C1961" s="23" t="str">
        <f t="shared" si="503"/>
        <v>ГБУЗ "Пригородная ЦРБ"</v>
      </c>
      <c r="D1961" s="23" t="str">
        <f t="shared" si="504"/>
        <v>КС</v>
      </c>
      <c r="E1961" s="128">
        <v>20171273</v>
      </c>
      <c r="F1961" s="23" t="str">
        <f t="shared" si="505"/>
        <v>Операции по поводу грыж, взрослые (уровень 1)</v>
      </c>
      <c r="G1961" s="111">
        <v>16</v>
      </c>
      <c r="H1961" s="111">
        <v>4</v>
      </c>
      <c r="I1961" s="105">
        <f t="shared" si="507"/>
        <v>20</v>
      </c>
      <c r="J1961" s="23">
        <f t="shared" si="508"/>
        <v>0.86</v>
      </c>
      <c r="K1961" s="23">
        <f t="shared" si="509"/>
        <v>1</v>
      </c>
      <c r="L1961" s="93">
        <f t="shared" si="510"/>
        <v>15401.74</v>
      </c>
      <c r="M1961" s="93">
        <f t="shared" si="511"/>
        <v>246427.84</v>
      </c>
      <c r="N1961" s="93">
        <f t="shared" si="512"/>
        <v>61606.96</v>
      </c>
      <c r="O1961" s="93">
        <f t="shared" si="513"/>
        <v>308034.8</v>
      </c>
      <c r="P1961" s="23" t="str">
        <f t="shared" si="514"/>
        <v>Хирургия (абдоминальная)</v>
      </c>
      <c r="Q1961" s="23">
        <f t="shared" si="515"/>
        <v>1.2</v>
      </c>
      <c r="R1961" s="43" t="s">
        <v>360</v>
      </c>
      <c r="S1961" s="23">
        <f t="shared" si="506"/>
        <v>17.2</v>
      </c>
    </row>
    <row r="1962" spans="2:19" x14ac:dyDescent="0.25">
      <c r="B1962" s="30">
        <v>150016</v>
      </c>
      <c r="C1962" s="23" t="str">
        <f t="shared" si="503"/>
        <v>ГБУЗ "Пригородная ЦРБ"</v>
      </c>
      <c r="D1962" s="23" t="str">
        <f t="shared" si="504"/>
        <v>КС</v>
      </c>
      <c r="E1962" s="128">
        <v>20171274</v>
      </c>
      <c r="F1962" s="23" t="str">
        <f t="shared" si="505"/>
        <v>Операции по поводу грыж, взрослые (уровень 2)</v>
      </c>
      <c r="G1962" s="111">
        <v>45</v>
      </c>
      <c r="H1962" s="111">
        <v>12</v>
      </c>
      <c r="I1962" s="105">
        <f t="shared" si="507"/>
        <v>57</v>
      </c>
      <c r="J1962" s="23">
        <f t="shared" si="508"/>
        <v>1.24</v>
      </c>
      <c r="K1962" s="23">
        <f t="shared" si="509"/>
        <v>1</v>
      </c>
      <c r="L1962" s="93">
        <f t="shared" si="510"/>
        <v>22207.16</v>
      </c>
      <c r="M1962" s="93">
        <f t="shared" si="511"/>
        <v>999322.2</v>
      </c>
      <c r="N1962" s="93">
        <f t="shared" si="512"/>
        <v>266485.92</v>
      </c>
      <c r="O1962" s="93">
        <f t="shared" si="513"/>
        <v>1265808.1199999999</v>
      </c>
      <c r="P1962" s="23" t="str">
        <f t="shared" si="514"/>
        <v>Хирургия (абдоминальная)</v>
      </c>
      <c r="Q1962" s="23">
        <f t="shared" si="515"/>
        <v>1.2</v>
      </c>
      <c r="R1962" s="43" t="s">
        <v>360</v>
      </c>
      <c r="S1962" s="23">
        <f t="shared" si="506"/>
        <v>70.679999999999993</v>
      </c>
    </row>
    <row r="1963" spans="2:19" x14ac:dyDescent="0.25">
      <c r="B1963" s="30">
        <v>150016</v>
      </c>
      <c r="C1963" s="23" t="str">
        <f t="shared" si="503"/>
        <v>ГБУЗ "Пригородная ЦРБ"</v>
      </c>
      <c r="D1963" s="23" t="str">
        <f t="shared" si="504"/>
        <v>КС</v>
      </c>
      <c r="E1963" s="128">
        <v>20171275</v>
      </c>
      <c r="F1963" s="23" t="str">
        <f t="shared" si="505"/>
        <v>Операции по поводу грыж, взрослые (уровень 3)</v>
      </c>
      <c r="G1963" s="111">
        <v>34</v>
      </c>
      <c r="H1963" s="111">
        <v>6</v>
      </c>
      <c r="I1963" s="105">
        <f t="shared" si="507"/>
        <v>40</v>
      </c>
      <c r="J1963" s="23">
        <f t="shared" si="508"/>
        <v>1.78</v>
      </c>
      <c r="K1963" s="23">
        <f t="shared" si="509"/>
        <v>1</v>
      </c>
      <c r="L1963" s="93">
        <f t="shared" si="510"/>
        <v>31878.02</v>
      </c>
      <c r="M1963" s="93">
        <f t="shared" si="511"/>
        <v>1083852.68</v>
      </c>
      <c r="N1963" s="93">
        <f t="shared" si="512"/>
        <v>191268.12</v>
      </c>
      <c r="O1963" s="93">
        <f t="shared" si="513"/>
        <v>1275120.7999999998</v>
      </c>
      <c r="P1963" s="23" t="str">
        <f t="shared" si="514"/>
        <v>Хирургия (абдоминальная)</v>
      </c>
      <c r="Q1963" s="23">
        <f t="shared" si="515"/>
        <v>1.2</v>
      </c>
      <c r="R1963" s="43" t="s">
        <v>360</v>
      </c>
      <c r="S1963" s="23">
        <f t="shared" si="506"/>
        <v>71.2</v>
      </c>
    </row>
    <row r="1964" spans="2:19" x14ac:dyDescent="0.25">
      <c r="B1964" s="30">
        <v>150016</v>
      </c>
      <c r="C1964" s="23" t="str">
        <f t="shared" si="503"/>
        <v>ГБУЗ "Пригородная ЦРБ"</v>
      </c>
      <c r="D1964" s="23" t="str">
        <f t="shared" si="504"/>
        <v>КС</v>
      </c>
      <c r="E1964" s="128">
        <v>20171277</v>
      </c>
      <c r="F1964" s="23" t="str">
        <f t="shared" si="505"/>
        <v>Другие операции на органах брюшной полости (уровень 2)</v>
      </c>
      <c r="G1964" s="111">
        <v>3</v>
      </c>
      <c r="H1964" s="111">
        <v>1</v>
      </c>
      <c r="I1964" s="105">
        <f t="shared" si="507"/>
        <v>4</v>
      </c>
      <c r="J1964" s="23">
        <f t="shared" si="508"/>
        <v>1.19</v>
      </c>
      <c r="K1964" s="23">
        <f t="shared" si="509"/>
        <v>0.8</v>
      </c>
      <c r="L1964" s="93">
        <f t="shared" si="510"/>
        <v>17049.367999999999</v>
      </c>
      <c r="M1964" s="93">
        <f t="shared" si="511"/>
        <v>51148.103999999992</v>
      </c>
      <c r="N1964" s="93">
        <f t="shared" si="512"/>
        <v>17049.367999999999</v>
      </c>
      <c r="O1964" s="93">
        <f t="shared" si="513"/>
        <v>68197.471999999994</v>
      </c>
      <c r="P1964" s="23" t="str">
        <f t="shared" si="514"/>
        <v>Хирургия (абдоминальная)</v>
      </c>
      <c r="Q1964" s="23">
        <f t="shared" si="515"/>
        <v>1.2</v>
      </c>
      <c r="R1964" s="43" t="s">
        <v>360</v>
      </c>
      <c r="S1964" s="23">
        <f t="shared" si="506"/>
        <v>4.76</v>
      </c>
    </row>
    <row r="1965" spans="2:19" x14ac:dyDescent="0.25">
      <c r="B1965" s="30">
        <v>150016</v>
      </c>
      <c r="C1965" s="23" t="str">
        <f t="shared" si="503"/>
        <v>ГБУЗ "Пригородная ЦРБ"</v>
      </c>
      <c r="D1965" s="23" t="str">
        <f t="shared" si="504"/>
        <v>КС</v>
      </c>
      <c r="E1965" s="128">
        <v>20171278</v>
      </c>
      <c r="F1965" s="23" t="str">
        <f t="shared" si="505"/>
        <v>Другие операции на органах брюшной полости (уровень 3)</v>
      </c>
      <c r="G1965" s="111">
        <v>5</v>
      </c>
      <c r="H1965" s="111">
        <v>1</v>
      </c>
      <c r="I1965" s="105">
        <f t="shared" si="507"/>
        <v>6</v>
      </c>
      <c r="J1965" s="23">
        <f t="shared" si="508"/>
        <v>2.13</v>
      </c>
      <c r="K1965" s="23">
        <f t="shared" si="509"/>
        <v>0.8</v>
      </c>
      <c r="L1965" s="93">
        <f t="shared" si="510"/>
        <v>30516.935999999998</v>
      </c>
      <c r="M1965" s="93">
        <f t="shared" si="511"/>
        <v>152584.68</v>
      </c>
      <c r="N1965" s="93">
        <f t="shared" si="512"/>
        <v>30516.935999999998</v>
      </c>
      <c r="O1965" s="93">
        <f t="shared" si="513"/>
        <v>183101.61599999998</v>
      </c>
      <c r="P1965" s="23" t="str">
        <f t="shared" si="514"/>
        <v>Хирургия (абдоминальная)</v>
      </c>
      <c r="Q1965" s="23">
        <f t="shared" si="515"/>
        <v>1.2</v>
      </c>
      <c r="R1965" s="43" t="s">
        <v>360</v>
      </c>
      <c r="S1965" s="23">
        <f t="shared" si="506"/>
        <v>12.78</v>
      </c>
    </row>
    <row r="1966" spans="2:19" x14ac:dyDescent="0.25">
      <c r="B1966" s="30">
        <v>150016</v>
      </c>
      <c r="C1966" s="23" t="str">
        <f t="shared" si="503"/>
        <v>ГБУЗ "Пригородная ЦРБ"</v>
      </c>
      <c r="D1966" s="23" t="str">
        <f t="shared" si="504"/>
        <v>КС</v>
      </c>
      <c r="E1966" s="128">
        <v>20171282</v>
      </c>
      <c r="F1966" s="23" t="str">
        <f t="shared" si="505"/>
        <v>Ожоги (уровень 2)</v>
      </c>
      <c r="G1966" s="111">
        <v>3</v>
      </c>
      <c r="H1966" s="111">
        <v>2</v>
      </c>
      <c r="I1966" s="105">
        <f t="shared" si="507"/>
        <v>5</v>
      </c>
      <c r="J1966" s="23">
        <f t="shared" si="508"/>
        <v>2.0299999999999998</v>
      </c>
      <c r="K1966" s="23">
        <f t="shared" si="509"/>
        <v>0.8</v>
      </c>
      <c r="L1966" s="93">
        <f t="shared" si="510"/>
        <v>29084.215999999997</v>
      </c>
      <c r="M1966" s="93">
        <f t="shared" si="511"/>
        <v>87252.647999999986</v>
      </c>
      <c r="N1966" s="93">
        <f t="shared" si="512"/>
        <v>58168.431999999993</v>
      </c>
      <c r="O1966" s="93">
        <f t="shared" si="513"/>
        <v>145421.07999999999</v>
      </c>
      <c r="P1966" s="23" t="str">
        <f t="shared" si="514"/>
        <v>Хирургия (комбустиология)</v>
      </c>
      <c r="Q1966" s="23">
        <f t="shared" si="515"/>
        <v>1.95</v>
      </c>
      <c r="R1966" s="43" t="s">
        <v>360</v>
      </c>
      <c r="S1966" s="23">
        <f t="shared" si="506"/>
        <v>10.149999999999999</v>
      </c>
    </row>
    <row r="1967" spans="2:19" x14ac:dyDescent="0.25">
      <c r="B1967" s="30">
        <v>150016</v>
      </c>
      <c r="C1967" s="23" t="str">
        <f t="shared" si="503"/>
        <v>ГБУЗ "Пригородная ЦРБ"</v>
      </c>
      <c r="D1967" s="23" t="str">
        <f t="shared" si="504"/>
        <v>КС</v>
      </c>
      <c r="E1967" s="128">
        <v>20171292</v>
      </c>
      <c r="F1967" s="23" t="str">
        <f t="shared" si="505"/>
        <v>Сахарный диабет, взрослые (уровень 2)</v>
      </c>
      <c r="G1967" s="111">
        <v>1</v>
      </c>
      <c r="H1967" s="111">
        <v>1</v>
      </c>
      <c r="I1967" s="105">
        <f t="shared" si="507"/>
        <v>2</v>
      </c>
      <c r="J1967" s="23">
        <f t="shared" si="508"/>
        <v>1.49</v>
      </c>
      <c r="K1967" s="23">
        <f t="shared" si="509"/>
        <v>0.8</v>
      </c>
      <c r="L1967" s="93">
        <f t="shared" si="510"/>
        <v>21347.527999999998</v>
      </c>
      <c r="M1967" s="93">
        <f t="shared" si="511"/>
        <v>21347.527999999998</v>
      </c>
      <c r="N1967" s="93">
        <f t="shared" si="512"/>
        <v>21347.527999999998</v>
      </c>
      <c r="O1967" s="93">
        <f t="shared" si="513"/>
        <v>42695.055999999997</v>
      </c>
      <c r="P1967" s="23" t="str">
        <f t="shared" si="514"/>
        <v>Эндокринология</v>
      </c>
      <c r="Q1967" s="23">
        <f t="shared" si="515"/>
        <v>1.4</v>
      </c>
      <c r="R1967" s="43" t="s">
        <v>309</v>
      </c>
      <c r="S1967" s="23">
        <f t="shared" si="506"/>
        <v>2.98</v>
      </c>
    </row>
    <row r="1968" spans="2:19" x14ac:dyDescent="0.25">
      <c r="B1968" s="30">
        <v>150016</v>
      </c>
      <c r="C1968" s="23" t="str">
        <f t="shared" si="503"/>
        <v>ГБУЗ "Пригородная ЦРБ"</v>
      </c>
      <c r="D1968" s="23" t="str">
        <f t="shared" si="504"/>
        <v>КС</v>
      </c>
      <c r="E1968" s="128">
        <v>20171292</v>
      </c>
      <c r="F1968" s="23" t="str">
        <f t="shared" si="505"/>
        <v>Сахарный диабет, взрослые (уровень 2)</v>
      </c>
      <c r="G1968" s="111">
        <v>39</v>
      </c>
      <c r="H1968" s="111">
        <v>11</v>
      </c>
      <c r="I1968" s="105">
        <f t="shared" si="507"/>
        <v>50</v>
      </c>
      <c r="J1968" s="23">
        <f t="shared" si="508"/>
        <v>1.49</v>
      </c>
      <c r="K1968" s="23">
        <f t="shared" si="509"/>
        <v>0.8</v>
      </c>
      <c r="L1968" s="93">
        <f t="shared" si="510"/>
        <v>21347.527999999998</v>
      </c>
      <c r="M1968" s="93">
        <f t="shared" si="511"/>
        <v>832553.59199999995</v>
      </c>
      <c r="N1968" s="93">
        <f t="shared" si="512"/>
        <v>234822.80799999999</v>
      </c>
      <c r="O1968" s="93">
        <f t="shared" si="513"/>
        <v>1067376.3999999999</v>
      </c>
      <c r="P1968" s="23" t="str">
        <f t="shared" si="514"/>
        <v>Эндокринология</v>
      </c>
      <c r="Q1968" s="23">
        <f t="shared" si="515"/>
        <v>1.4</v>
      </c>
      <c r="R1968" s="43" t="s">
        <v>360</v>
      </c>
      <c r="S1968" s="23">
        <f t="shared" si="506"/>
        <v>74.5</v>
      </c>
    </row>
    <row r="1969" spans="2:19" x14ac:dyDescent="0.25">
      <c r="B1969" s="30">
        <v>150016</v>
      </c>
      <c r="C1969" s="23" t="str">
        <f t="shared" si="503"/>
        <v>ГБУЗ "Пригородная ЦРБ"</v>
      </c>
      <c r="D1969" s="23" t="str">
        <f t="shared" si="504"/>
        <v>КС</v>
      </c>
      <c r="E1969" s="128">
        <v>20171293</v>
      </c>
      <c r="F1969" s="23" t="str">
        <f t="shared" si="505"/>
        <v>Заболевания гипофиза, взрослые</v>
      </c>
      <c r="G1969" s="111">
        <v>5</v>
      </c>
      <c r="H1969" s="111">
        <v>1</v>
      </c>
      <c r="I1969" s="105">
        <f t="shared" si="507"/>
        <v>6</v>
      </c>
      <c r="J1969" s="23">
        <f t="shared" si="508"/>
        <v>2.14</v>
      </c>
      <c r="K1969" s="23">
        <f t="shared" si="509"/>
        <v>0.8</v>
      </c>
      <c r="L1969" s="93">
        <f t="shared" si="510"/>
        <v>30660.208000000002</v>
      </c>
      <c r="M1969" s="93">
        <f t="shared" si="511"/>
        <v>153301.04</v>
      </c>
      <c r="N1969" s="93">
        <f t="shared" si="512"/>
        <v>30660.208000000002</v>
      </c>
      <c r="O1969" s="93">
        <f t="shared" si="513"/>
        <v>183961.24800000002</v>
      </c>
      <c r="P1969" s="23" t="str">
        <f t="shared" si="514"/>
        <v>Эндокринология</v>
      </c>
      <c r="Q1969" s="23">
        <f t="shared" si="515"/>
        <v>1.4</v>
      </c>
      <c r="R1969" s="43" t="s">
        <v>309</v>
      </c>
      <c r="S1969" s="23">
        <f t="shared" si="506"/>
        <v>12.84</v>
      </c>
    </row>
    <row r="1970" spans="2:19" x14ac:dyDescent="0.25">
      <c r="B1970" s="30">
        <v>150016</v>
      </c>
      <c r="C1970" s="23" t="str">
        <f t="shared" si="503"/>
        <v>ГБУЗ "Пригородная ЦРБ"</v>
      </c>
      <c r="D1970" s="23" t="str">
        <f t="shared" si="504"/>
        <v>ДС</v>
      </c>
      <c r="E1970" s="164">
        <v>20172001</v>
      </c>
      <c r="F1970" s="23" t="str">
        <f t="shared" si="505"/>
        <v>Осложнения беременности, родов, послеродового периода</v>
      </c>
      <c r="G1970" s="19">
        <v>86</v>
      </c>
      <c r="H1970" s="19">
        <v>24</v>
      </c>
      <c r="I1970" s="105">
        <f t="shared" ref="I1970:I1986" si="516">G1970+H1970</f>
        <v>110</v>
      </c>
      <c r="J1970" s="23">
        <f t="shared" ref="J1970:J1986" si="517">IF(E1970&gt;0,VLOOKUP(E1970,KSG,3,0),"")</f>
        <v>0.75</v>
      </c>
      <c r="K1970" s="23">
        <f t="shared" ref="K1970:K1986" si="518">IF(VLOOKUP(E1970,KSG,7,0)=1,IF(D1970="КС",VLOOKUP(B1970,LPU,3,0),VLOOKUP(B1970,LPU,4,0)),1)</f>
        <v>0.82</v>
      </c>
      <c r="L1970" s="93">
        <f t="shared" ref="L1970:L1986" si="519">IF(D1970="КС",K1970*J1970*$D$2,K1970*J1970*$D$3)</f>
        <v>5653.5719999999992</v>
      </c>
      <c r="M1970" s="93">
        <f t="shared" ref="M1970:M1986" si="520">L1970*G1970</f>
        <v>486207.19199999992</v>
      </c>
      <c r="N1970" s="93">
        <f t="shared" ref="N1970:N1986" si="521">L1970*H1970</f>
        <v>135685.72799999997</v>
      </c>
      <c r="O1970" s="93">
        <f t="shared" ref="O1970:O1986" si="522">M1970+N1970</f>
        <v>621892.91999999993</v>
      </c>
      <c r="P1970" s="23" t="str">
        <f t="shared" ref="P1970:P1986" si="523">IF(E1970&gt;0,VLOOKUP(E1970,KSG,4,0),"")</f>
        <v>Акушерство и гинекология</v>
      </c>
      <c r="Q1970" s="23">
        <f t="shared" ref="Q1970:Q1986" si="524">IF(E1970&gt;0,VLOOKUP(E1970,KSG,5,0),"")</f>
        <v>0.8</v>
      </c>
      <c r="R1970" s="165" t="s">
        <v>90</v>
      </c>
      <c r="S1970" s="23">
        <f t="shared" si="506"/>
        <v>82.5</v>
      </c>
    </row>
    <row r="1971" spans="2:19" x14ac:dyDescent="0.25">
      <c r="B1971" s="30">
        <v>150016</v>
      </c>
      <c r="C1971" s="23" t="str">
        <f t="shared" ref="C1971:C1986" si="525">IF(B1971&gt;0,VLOOKUP(B1971,LPU,2,0),"")</f>
        <v>ГБУЗ "Пригородная ЦРБ"</v>
      </c>
      <c r="D1971" s="23" t="str">
        <f t="shared" ref="D1971:D1986" si="526">IF(E1971&gt;0,VLOOKUP(E1971,KSG,6,0),"")</f>
        <v>ДС</v>
      </c>
      <c r="E1971" s="164">
        <v>20172002</v>
      </c>
      <c r="F1971" s="23" t="str">
        <f t="shared" si="505"/>
        <v>Болезни женских половых органов</v>
      </c>
      <c r="G1971" s="19">
        <v>76</v>
      </c>
      <c r="H1971" s="19">
        <v>22</v>
      </c>
      <c r="I1971" s="105">
        <f t="shared" si="516"/>
        <v>98</v>
      </c>
      <c r="J1971" s="23">
        <f t="shared" si="517"/>
        <v>0.66</v>
      </c>
      <c r="K1971" s="23">
        <f t="shared" si="518"/>
        <v>0.82</v>
      </c>
      <c r="L1971" s="93">
        <f t="shared" si="519"/>
        <v>4975.14336</v>
      </c>
      <c r="M1971" s="93">
        <f t="shared" si="520"/>
        <v>378110.89536000002</v>
      </c>
      <c r="N1971" s="93">
        <f t="shared" si="521"/>
        <v>109453.15392</v>
      </c>
      <c r="O1971" s="93">
        <f t="shared" si="522"/>
        <v>487564.04928000004</v>
      </c>
      <c r="P1971" s="23" t="str">
        <f t="shared" si="523"/>
        <v>Акушерство и гинекология</v>
      </c>
      <c r="Q1971" s="23">
        <f t="shared" si="524"/>
        <v>0.8</v>
      </c>
      <c r="R1971" s="165" t="s">
        <v>90</v>
      </c>
      <c r="S1971" s="23">
        <f t="shared" si="506"/>
        <v>64.680000000000007</v>
      </c>
    </row>
    <row r="1972" spans="2:19" x14ac:dyDescent="0.25">
      <c r="B1972" s="30">
        <v>150016</v>
      </c>
      <c r="C1972" s="23" t="str">
        <f t="shared" si="525"/>
        <v>ГБУЗ "Пригородная ЦРБ"</v>
      </c>
      <c r="D1972" s="23" t="str">
        <f t="shared" si="526"/>
        <v>ДС</v>
      </c>
      <c r="E1972" s="164">
        <v>20172003</v>
      </c>
      <c r="F1972" s="23" t="str">
        <f t="shared" ref="F1972:F1986" si="527">IF(E1972&gt;0,VLOOKUP(E1972,KSG,2,0),"")</f>
        <v>Операции на женских половых органах (уровень 1)</v>
      </c>
      <c r="G1972" s="19">
        <v>23</v>
      </c>
      <c r="H1972" s="19">
        <v>7</v>
      </c>
      <c r="I1972" s="105">
        <f t="shared" si="516"/>
        <v>30</v>
      </c>
      <c r="J1972" s="23">
        <f t="shared" si="517"/>
        <v>0.71</v>
      </c>
      <c r="K1972" s="23">
        <f t="shared" si="518"/>
        <v>0.82</v>
      </c>
      <c r="L1972" s="93">
        <f t="shared" si="519"/>
        <v>5352.0481599999994</v>
      </c>
      <c r="M1972" s="93">
        <f t="shared" si="520"/>
        <v>123097.10767999999</v>
      </c>
      <c r="N1972" s="93">
        <f t="shared" si="521"/>
        <v>37464.337119999997</v>
      </c>
      <c r="O1972" s="93">
        <f t="shared" si="522"/>
        <v>160561.4448</v>
      </c>
      <c r="P1972" s="23" t="str">
        <f t="shared" si="523"/>
        <v>Акушерство и гинекология</v>
      </c>
      <c r="Q1972" s="23">
        <f t="shared" si="524"/>
        <v>0.8</v>
      </c>
      <c r="R1972" s="165" t="s">
        <v>90</v>
      </c>
      <c r="S1972" s="23">
        <f t="shared" ref="S1972:S1986" si="528">I1972*J1972</f>
        <v>21.299999999999997</v>
      </c>
    </row>
    <row r="1973" spans="2:19" x14ac:dyDescent="0.25">
      <c r="B1973" s="30">
        <v>150016</v>
      </c>
      <c r="C1973" s="23" t="str">
        <f t="shared" si="525"/>
        <v>ГБУЗ "Пригородная ЦРБ"</v>
      </c>
      <c r="D1973" s="23" t="str">
        <f t="shared" si="526"/>
        <v>ДС</v>
      </c>
      <c r="E1973" s="164">
        <v>20172008</v>
      </c>
      <c r="F1973" s="23" t="str">
        <f t="shared" si="527"/>
        <v>Нарушения с вовлечением иммунного механизма</v>
      </c>
      <c r="G1973" s="19">
        <v>8</v>
      </c>
      <c r="H1973" s="19">
        <v>2</v>
      </c>
      <c r="I1973" s="105">
        <f t="shared" si="516"/>
        <v>10</v>
      </c>
      <c r="J1973" s="23">
        <f t="shared" si="517"/>
        <v>0.98</v>
      </c>
      <c r="K1973" s="23">
        <f t="shared" si="518"/>
        <v>0.82</v>
      </c>
      <c r="L1973" s="93">
        <f t="shared" si="519"/>
        <v>7387.3340799999996</v>
      </c>
      <c r="M1973" s="93">
        <f t="shared" si="520"/>
        <v>59098.672639999997</v>
      </c>
      <c r="N1973" s="93">
        <f t="shared" si="521"/>
        <v>14774.668159999999</v>
      </c>
      <c r="O1973" s="93">
        <f t="shared" si="522"/>
        <v>73873.340799999991</v>
      </c>
      <c r="P1973" s="23" t="str">
        <f t="shared" si="523"/>
        <v>Аллергология и иммунология</v>
      </c>
      <c r="Q1973" s="23">
        <f t="shared" si="524"/>
        <v>0.98</v>
      </c>
      <c r="R1973" s="165" t="s">
        <v>309</v>
      </c>
      <c r="S1973" s="23">
        <f t="shared" si="528"/>
        <v>9.8000000000000007</v>
      </c>
    </row>
    <row r="1974" spans="2:19" x14ac:dyDescent="0.25">
      <c r="B1974" s="30">
        <v>150016</v>
      </c>
      <c r="C1974" s="23" t="str">
        <f t="shared" si="525"/>
        <v>ГБУЗ "Пригородная ЦРБ"</v>
      </c>
      <c r="D1974" s="23" t="str">
        <f t="shared" si="526"/>
        <v>ДС</v>
      </c>
      <c r="E1974" s="164">
        <v>20172009</v>
      </c>
      <c r="F1974" s="23" t="str">
        <f t="shared" si="527"/>
        <v>Болезни органов пищеварения, взрослые</v>
      </c>
      <c r="G1974" s="19">
        <v>140</v>
      </c>
      <c r="H1974" s="19">
        <v>44</v>
      </c>
      <c r="I1974" s="105">
        <f t="shared" si="516"/>
        <v>184</v>
      </c>
      <c r="J1974" s="23">
        <f t="shared" si="517"/>
        <v>0.89</v>
      </c>
      <c r="K1974" s="23">
        <f t="shared" si="518"/>
        <v>0.82</v>
      </c>
      <c r="L1974" s="93">
        <f t="shared" si="519"/>
        <v>6708.9054399999995</v>
      </c>
      <c r="M1974" s="93">
        <f t="shared" si="520"/>
        <v>939246.76159999997</v>
      </c>
      <c r="N1974" s="93">
        <f t="shared" si="521"/>
        <v>295191.83935999998</v>
      </c>
      <c r="O1974" s="93">
        <f t="shared" si="522"/>
        <v>1234438.60096</v>
      </c>
      <c r="P1974" s="23" t="str">
        <f t="shared" si="523"/>
        <v>Гастроэнтерология</v>
      </c>
      <c r="Q1974" s="23">
        <f t="shared" si="524"/>
        <v>0.89</v>
      </c>
      <c r="R1974" s="165" t="s">
        <v>309</v>
      </c>
      <c r="S1974" s="23">
        <f t="shared" si="528"/>
        <v>163.76</v>
      </c>
    </row>
    <row r="1975" spans="2:19" x14ac:dyDescent="0.25">
      <c r="B1975" s="30">
        <v>150016</v>
      </c>
      <c r="C1975" s="23" t="str">
        <f t="shared" si="525"/>
        <v>ГБУЗ "Пригородная ЦРБ"</v>
      </c>
      <c r="D1975" s="23" t="str">
        <f t="shared" si="526"/>
        <v>ДС</v>
      </c>
      <c r="E1975" s="164">
        <v>20172010</v>
      </c>
      <c r="F1975" s="23" t="str">
        <f t="shared" si="527"/>
        <v>Болезни крови</v>
      </c>
      <c r="G1975" s="19">
        <v>16</v>
      </c>
      <c r="H1975" s="19">
        <v>4</v>
      </c>
      <c r="I1975" s="105">
        <f t="shared" si="516"/>
        <v>20</v>
      </c>
      <c r="J1975" s="23">
        <f t="shared" si="517"/>
        <v>1.17</v>
      </c>
      <c r="K1975" s="23">
        <f t="shared" si="518"/>
        <v>0.82</v>
      </c>
      <c r="L1975" s="93">
        <f t="shared" si="519"/>
        <v>8819.5723199999993</v>
      </c>
      <c r="M1975" s="93">
        <f t="shared" si="520"/>
        <v>141113.15711999999</v>
      </c>
      <c r="N1975" s="93">
        <f t="shared" si="521"/>
        <v>35278.289279999997</v>
      </c>
      <c r="O1975" s="93">
        <f t="shared" si="522"/>
        <v>176391.44639999999</v>
      </c>
      <c r="P1975" s="23" t="str">
        <f t="shared" si="523"/>
        <v>Гематология</v>
      </c>
      <c r="Q1975" s="23">
        <f t="shared" si="524"/>
        <v>1.17</v>
      </c>
      <c r="R1975" s="165" t="s">
        <v>309</v>
      </c>
      <c r="S1975" s="23">
        <f t="shared" si="528"/>
        <v>23.4</v>
      </c>
    </row>
    <row r="1976" spans="2:19" x14ac:dyDescent="0.25">
      <c r="B1976" s="30">
        <v>150016</v>
      </c>
      <c r="C1976" s="23" t="str">
        <f t="shared" si="525"/>
        <v>ГБУЗ "Пригородная ЦРБ"</v>
      </c>
      <c r="D1976" s="23" t="str">
        <f t="shared" si="526"/>
        <v>ДС</v>
      </c>
      <c r="E1976" s="164">
        <v>20172011</v>
      </c>
      <c r="F1976" s="23" t="str">
        <f t="shared" si="527"/>
        <v>Дерматозы</v>
      </c>
      <c r="G1976" s="19">
        <v>11</v>
      </c>
      <c r="H1976" s="19">
        <v>4</v>
      </c>
      <c r="I1976" s="105">
        <f t="shared" si="516"/>
        <v>15</v>
      </c>
      <c r="J1976" s="23">
        <f t="shared" si="517"/>
        <v>0.77</v>
      </c>
      <c r="K1976" s="23">
        <f t="shared" si="518"/>
        <v>0.82</v>
      </c>
      <c r="L1976" s="93">
        <f t="shared" si="519"/>
        <v>5804.3339199999991</v>
      </c>
      <c r="M1976" s="93">
        <f t="shared" si="520"/>
        <v>63847.673119999992</v>
      </c>
      <c r="N1976" s="93">
        <f t="shared" si="521"/>
        <v>23217.335679999997</v>
      </c>
      <c r="O1976" s="93">
        <f t="shared" si="522"/>
        <v>87065.008799999981</v>
      </c>
      <c r="P1976" s="23" t="str">
        <f t="shared" si="523"/>
        <v>Дерматология</v>
      </c>
      <c r="Q1976" s="23">
        <f t="shared" si="524"/>
        <v>1.54</v>
      </c>
      <c r="R1976" s="165" t="s">
        <v>309</v>
      </c>
      <c r="S1976" s="23">
        <f t="shared" si="528"/>
        <v>11.55</v>
      </c>
    </row>
    <row r="1977" spans="2:19" x14ac:dyDescent="0.25">
      <c r="B1977" s="30">
        <v>150016</v>
      </c>
      <c r="C1977" s="23" t="str">
        <f t="shared" si="525"/>
        <v>ГБУЗ "Пригородная ЦРБ"</v>
      </c>
      <c r="D1977" s="23" t="str">
        <f t="shared" si="526"/>
        <v>ДС</v>
      </c>
      <c r="E1977" s="164">
        <v>20172026</v>
      </c>
      <c r="F1977" s="23" t="str">
        <f t="shared" si="527"/>
        <v>Другие вирусные гепатиты</v>
      </c>
      <c r="G1977" s="19">
        <v>8</v>
      </c>
      <c r="H1977" s="19">
        <v>2</v>
      </c>
      <c r="I1977" s="105">
        <f t="shared" si="516"/>
        <v>10</v>
      </c>
      <c r="J1977" s="23">
        <f t="shared" si="517"/>
        <v>0.97</v>
      </c>
      <c r="K1977" s="23">
        <f t="shared" si="518"/>
        <v>0.82</v>
      </c>
      <c r="L1977" s="93">
        <f t="shared" si="519"/>
        <v>7311.9531199999983</v>
      </c>
      <c r="M1977" s="93">
        <f t="shared" si="520"/>
        <v>58495.624959999986</v>
      </c>
      <c r="N1977" s="93">
        <f t="shared" si="521"/>
        <v>14623.906239999997</v>
      </c>
      <c r="O1977" s="93">
        <f t="shared" si="522"/>
        <v>73119.531199999983</v>
      </c>
      <c r="P1977" s="23" t="str">
        <f t="shared" si="523"/>
        <v>Инфекционные болезни</v>
      </c>
      <c r="Q1977" s="23">
        <f t="shared" si="524"/>
        <v>0.92</v>
      </c>
      <c r="R1977" s="165" t="s">
        <v>309</v>
      </c>
      <c r="S1977" s="23">
        <f t="shared" si="528"/>
        <v>9.6999999999999993</v>
      </c>
    </row>
    <row r="1978" spans="2:19" x14ac:dyDescent="0.25">
      <c r="B1978" s="30">
        <v>150016</v>
      </c>
      <c r="C1978" s="23" t="str">
        <f t="shared" si="525"/>
        <v>ГБУЗ "Пригородная ЦРБ"</v>
      </c>
      <c r="D1978" s="23" t="str">
        <f t="shared" si="526"/>
        <v>ДС</v>
      </c>
      <c r="E1978" s="164">
        <v>20172029</v>
      </c>
      <c r="F1978" s="23" t="str">
        <f t="shared" si="527"/>
        <v>Респираторные инфекции верхних дыхательных путей, взрослые</v>
      </c>
      <c r="G1978" s="19">
        <v>70</v>
      </c>
      <c r="H1978" s="19">
        <v>20</v>
      </c>
      <c r="I1978" s="105">
        <f t="shared" si="516"/>
        <v>90</v>
      </c>
      <c r="J1978" s="23">
        <f t="shared" si="517"/>
        <v>0.26</v>
      </c>
      <c r="K1978" s="23">
        <f t="shared" si="518"/>
        <v>0.82</v>
      </c>
      <c r="L1978" s="93">
        <f t="shared" si="519"/>
        <v>1959.9049599999998</v>
      </c>
      <c r="M1978" s="93">
        <f t="shared" si="520"/>
        <v>137193.34719999999</v>
      </c>
      <c r="N1978" s="93">
        <f t="shared" si="521"/>
        <v>39198.099199999997</v>
      </c>
      <c r="O1978" s="93">
        <f t="shared" si="522"/>
        <v>176391.44639999999</v>
      </c>
      <c r="P1978" s="23" t="str">
        <f t="shared" si="523"/>
        <v>Инфекционные болезни</v>
      </c>
      <c r="Q1978" s="23">
        <f t="shared" si="524"/>
        <v>0.92</v>
      </c>
      <c r="R1978" s="165" t="s">
        <v>309</v>
      </c>
      <c r="S1978" s="23">
        <f t="shared" si="528"/>
        <v>23.400000000000002</v>
      </c>
    </row>
    <row r="1979" spans="2:19" x14ac:dyDescent="0.25">
      <c r="B1979" s="30">
        <v>150016</v>
      </c>
      <c r="C1979" s="23" t="str">
        <f t="shared" si="525"/>
        <v>ГБУЗ "Пригородная ЦРБ"</v>
      </c>
      <c r="D1979" s="23" t="str">
        <f t="shared" si="526"/>
        <v>ДС</v>
      </c>
      <c r="E1979" s="164">
        <v>20172031</v>
      </c>
      <c r="F1979" s="23" t="str">
        <f t="shared" si="527"/>
        <v>Болезни системы кровообращения, взрослые</v>
      </c>
      <c r="G1979" s="19">
        <v>1450</v>
      </c>
      <c r="H1979" s="19">
        <v>571</v>
      </c>
      <c r="I1979" s="105">
        <f t="shared" si="516"/>
        <v>2021</v>
      </c>
      <c r="J1979" s="23">
        <f t="shared" si="517"/>
        <v>0.8</v>
      </c>
      <c r="K1979" s="23">
        <f t="shared" si="518"/>
        <v>0.82</v>
      </c>
      <c r="L1979" s="93">
        <f t="shared" si="519"/>
        <v>6030.4767999999995</v>
      </c>
      <c r="M1979" s="93">
        <f t="shared" si="520"/>
        <v>8744191.3599999994</v>
      </c>
      <c r="N1979" s="93">
        <f t="shared" si="521"/>
        <v>3443402.2527999999</v>
      </c>
      <c r="O1979" s="93">
        <f t="shared" si="522"/>
        <v>12187593.612799998</v>
      </c>
      <c r="P1979" s="23" t="str">
        <f t="shared" si="523"/>
        <v>Кардиология</v>
      </c>
      <c r="Q1979" s="23">
        <f t="shared" si="524"/>
        <v>0.8</v>
      </c>
      <c r="R1979" s="165" t="s">
        <v>309</v>
      </c>
      <c r="S1979" s="23">
        <f t="shared" si="528"/>
        <v>1616.8000000000002</v>
      </c>
    </row>
    <row r="1980" spans="2:19" x14ac:dyDescent="0.25">
      <c r="B1980" s="30">
        <v>150016</v>
      </c>
      <c r="C1980" s="23" t="str">
        <f t="shared" si="525"/>
        <v>ГБУЗ "Пригородная ЦРБ"</v>
      </c>
      <c r="D1980" s="23" t="str">
        <f t="shared" si="526"/>
        <v>ДС</v>
      </c>
      <c r="E1980" s="164">
        <v>20172035</v>
      </c>
      <c r="F1980" s="23" t="str">
        <f t="shared" si="527"/>
        <v>Болезни нервной системы, хромосомные аномалии</v>
      </c>
      <c r="G1980" s="19">
        <v>345</v>
      </c>
      <c r="H1980" s="19">
        <v>110</v>
      </c>
      <c r="I1980" s="105">
        <f t="shared" si="516"/>
        <v>455</v>
      </c>
      <c r="J1980" s="23">
        <f t="shared" si="517"/>
        <v>0.98</v>
      </c>
      <c r="K1980" s="23">
        <f t="shared" si="518"/>
        <v>0.82</v>
      </c>
      <c r="L1980" s="93">
        <f t="shared" si="519"/>
        <v>7387.3340799999996</v>
      </c>
      <c r="M1980" s="93">
        <f t="shared" si="520"/>
        <v>2548630.2575999997</v>
      </c>
      <c r="N1980" s="93">
        <f t="shared" si="521"/>
        <v>812606.74879999994</v>
      </c>
      <c r="O1980" s="93">
        <f t="shared" si="522"/>
        <v>3361237.0063999994</v>
      </c>
      <c r="P1980" s="23" t="str">
        <f t="shared" si="523"/>
        <v>Неврология</v>
      </c>
      <c r="Q1980" s="23">
        <f t="shared" si="524"/>
        <v>1.05</v>
      </c>
      <c r="R1980" s="165" t="s">
        <v>309</v>
      </c>
      <c r="S1980" s="23">
        <f t="shared" si="528"/>
        <v>445.9</v>
      </c>
    </row>
    <row r="1981" spans="2:19" x14ac:dyDescent="0.25">
      <c r="B1981" s="30">
        <v>150016</v>
      </c>
      <c r="C1981" s="23" t="str">
        <f t="shared" si="525"/>
        <v>ГБУЗ "Пригородная ЦРБ"</v>
      </c>
      <c r="D1981" s="23" t="str">
        <f t="shared" si="526"/>
        <v>ДС</v>
      </c>
      <c r="E1981" s="164">
        <v>20172037</v>
      </c>
      <c r="F1981" s="23" t="str">
        <f t="shared" si="527"/>
        <v>Болезни и травмы позвоночника, спинного мозга, последствия внутричерепной травмы, сотрясение головного мозга</v>
      </c>
      <c r="G1981" s="19">
        <v>65</v>
      </c>
      <c r="H1981" s="19">
        <v>20</v>
      </c>
      <c r="I1981" s="105">
        <f t="shared" si="516"/>
        <v>85</v>
      </c>
      <c r="J1981" s="23">
        <f t="shared" si="517"/>
        <v>0.94</v>
      </c>
      <c r="K1981" s="23">
        <f t="shared" si="518"/>
        <v>0.82</v>
      </c>
      <c r="L1981" s="93">
        <f t="shared" si="519"/>
        <v>7085.8102399999989</v>
      </c>
      <c r="M1981" s="93">
        <f t="shared" si="520"/>
        <v>460577.66559999995</v>
      </c>
      <c r="N1981" s="93">
        <f t="shared" si="521"/>
        <v>141716.20479999998</v>
      </c>
      <c r="O1981" s="93">
        <f t="shared" si="522"/>
        <v>602293.8703999999</v>
      </c>
      <c r="P1981" s="23" t="str">
        <f t="shared" si="523"/>
        <v>Нейрохирургия</v>
      </c>
      <c r="Q1981" s="23">
        <f t="shared" si="524"/>
        <v>1.06</v>
      </c>
      <c r="R1981" s="165" t="s">
        <v>309</v>
      </c>
      <c r="S1981" s="23">
        <f t="shared" si="528"/>
        <v>79.899999999999991</v>
      </c>
    </row>
    <row r="1982" spans="2:19" x14ac:dyDescent="0.25">
      <c r="B1982" s="30">
        <v>150016</v>
      </c>
      <c r="C1982" s="23" t="str">
        <f t="shared" si="525"/>
        <v>ГБУЗ "Пригородная ЦРБ"</v>
      </c>
      <c r="D1982" s="23" t="str">
        <f t="shared" si="526"/>
        <v>ДС</v>
      </c>
      <c r="E1982" s="164">
        <v>20172043</v>
      </c>
      <c r="F1982" s="23" t="str">
        <f t="shared" si="527"/>
        <v>Другие болезни почек</v>
      </c>
      <c r="G1982" s="19">
        <v>23</v>
      </c>
      <c r="H1982" s="19">
        <v>5</v>
      </c>
      <c r="I1982" s="105">
        <f t="shared" si="516"/>
        <v>28</v>
      </c>
      <c r="J1982" s="23">
        <f t="shared" si="517"/>
        <v>0.8</v>
      </c>
      <c r="K1982" s="23">
        <f t="shared" si="518"/>
        <v>0.82</v>
      </c>
      <c r="L1982" s="93">
        <f t="shared" si="519"/>
        <v>6030.4767999999995</v>
      </c>
      <c r="M1982" s="93">
        <f t="shared" si="520"/>
        <v>138700.96639999998</v>
      </c>
      <c r="N1982" s="93">
        <f t="shared" si="521"/>
        <v>30152.383999999998</v>
      </c>
      <c r="O1982" s="93">
        <f t="shared" si="522"/>
        <v>168853.35039999997</v>
      </c>
      <c r="P1982" s="23" t="str">
        <f t="shared" si="523"/>
        <v>Нефрология (без диализа)</v>
      </c>
      <c r="Q1982" s="23">
        <f t="shared" si="524"/>
        <v>2.74</v>
      </c>
      <c r="R1982" s="165" t="s">
        <v>309</v>
      </c>
      <c r="S1982" s="23">
        <f t="shared" si="528"/>
        <v>22.400000000000002</v>
      </c>
    </row>
    <row r="1983" spans="2:19" x14ac:dyDescent="0.25">
      <c r="B1983" s="30">
        <v>150016</v>
      </c>
      <c r="C1983" s="23" t="str">
        <f t="shared" si="525"/>
        <v>ГБУЗ "Пригородная ЦРБ"</v>
      </c>
      <c r="D1983" s="23" t="str">
        <f t="shared" si="526"/>
        <v>ДС</v>
      </c>
      <c r="E1983" s="164">
        <v>20172069</v>
      </c>
      <c r="F1983" s="23" t="str">
        <f t="shared" si="527"/>
        <v>Болезни органов дыхания</v>
      </c>
      <c r="G1983" s="19">
        <v>75</v>
      </c>
      <c r="H1983" s="19">
        <v>22</v>
      </c>
      <c r="I1983" s="105">
        <f t="shared" si="516"/>
        <v>97</v>
      </c>
      <c r="J1983" s="23">
        <f t="shared" si="517"/>
        <v>0.9</v>
      </c>
      <c r="K1983" s="23">
        <f t="shared" si="518"/>
        <v>0.82</v>
      </c>
      <c r="L1983" s="93">
        <f t="shared" si="519"/>
        <v>6784.286399999999</v>
      </c>
      <c r="M1983" s="93">
        <f t="shared" si="520"/>
        <v>508821.47999999992</v>
      </c>
      <c r="N1983" s="93">
        <f t="shared" si="521"/>
        <v>149254.30079999997</v>
      </c>
      <c r="O1983" s="93">
        <f t="shared" si="522"/>
        <v>658075.78079999983</v>
      </c>
      <c r="P1983" s="23" t="str">
        <f t="shared" si="523"/>
        <v>Пульмонология</v>
      </c>
      <c r="Q1983" s="23">
        <f t="shared" si="524"/>
        <v>0.9</v>
      </c>
      <c r="R1983" s="165" t="s">
        <v>309</v>
      </c>
      <c r="S1983" s="23">
        <f t="shared" si="528"/>
        <v>87.3</v>
      </c>
    </row>
    <row r="1984" spans="2:19" x14ac:dyDescent="0.25">
      <c r="B1984" s="30">
        <v>150016</v>
      </c>
      <c r="C1984" s="23" t="str">
        <f t="shared" si="525"/>
        <v>ГБУЗ "Пригородная ЦРБ"</v>
      </c>
      <c r="D1984" s="23" t="str">
        <f t="shared" si="526"/>
        <v>ДС</v>
      </c>
      <c r="E1984" s="164">
        <v>20172070</v>
      </c>
      <c r="F1984" s="23" t="str">
        <f t="shared" si="527"/>
        <v>Системные поражения соединительной ткани, артропатии, спондилопатии, взрослые</v>
      </c>
      <c r="G1984" s="19">
        <v>16</v>
      </c>
      <c r="H1984" s="19">
        <v>4</v>
      </c>
      <c r="I1984" s="105">
        <f t="shared" si="516"/>
        <v>20</v>
      </c>
      <c r="J1984" s="23">
        <f t="shared" si="517"/>
        <v>1.46</v>
      </c>
      <c r="K1984" s="23">
        <f t="shared" si="518"/>
        <v>0.82</v>
      </c>
      <c r="L1984" s="93">
        <f t="shared" si="519"/>
        <v>11005.620159999997</v>
      </c>
      <c r="M1984" s="93">
        <f t="shared" si="520"/>
        <v>176089.92255999995</v>
      </c>
      <c r="N1984" s="93">
        <f t="shared" si="521"/>
        <v>44022.480639999987</v>
      </c>
      <c r="O1984" s="93">
        <f t="shared" si="522"/>
        <v>220112.40319999994</v>
      </c>
      <c r="P1984" s="23" t="str">
        <f t="shared" si="523"/>
        <v>Ревматология</v>
      </c>
      <c r="Q1984" s="23">
        <f t="shared" si="524"/>
        <v>1.46</v>
      </c>
      <c r="R1984" s="165" t="s">
        <v>309</v>
      </c>
      <c r="S1984" s="23">
        <f t="shared" si="528"/>
        <v>29.2</v>
      </c>
    </row>
    <row r="1985" spans="2:19" x14ac:dyDescent="0.25">
      <c r="B1985" s="30">
        <v>150016</v>
      </c>
      <c r="C1985" s="23" t="str">
        <f t="shared" si="525"/>
        <v>ГБУЗ "Пригородная ЦРБ"</v>
      </c>
      <c r="D1985" s="23" t="str">
        <f t="shared" si="526"/>
        <v>ДС</v>
      </c>
      <c r="E1985" s="164">
        <v>20172080</v>
      </c>
      <c r="F1985" s="23" t="str">
        <f t="shared" si="527"/>
        <v>Заболевания опорно-двигательного аппарата, травмы, болезни мягких тканей</v>
      </c>
      <c r="G1985" s="19">
        <v>24</v>
      </c>
      <c r="H1985" s="19">
        <v>6</v>
      </c>
      <c r="I1985" s="105">
        <f t="shared" si="516"/>
        <v>30</v>
      </c>
      <c r="J1985" s="23">
        <f t="shared" si="517"/>
        <v>1.05</v>
      </c>
      <c r="K1985" s="23">
        <f t="shared" si="518"/>
        <v>0.82</v>
      </c>
      <c r="L1985" s="93">
        <f t="shared" si="519"/>
        <v>7915.0007999999989</v>
      </c>
      <c r="M1985" s="93">
        <f t="shared" si="520"/>
        <v>189960.01919999998</v>
      </c>
      <c r="N1985" s="93">
        <f t="shared" si="521"/>
        <v>47490.004799999995</v>
      </c>
      <c r="O1985" s="93">
        <f t="shared" si="522"/>
        <v>237450.02399999998</v>
      </c>
      <c r="P1985" s="23" t="str">
        <f t="shared" si="523"/>
        <v>Травматология и ортопедия</v>
      </c>
      <c r="Q1985" s="23">
        <f t="shared" si="524"/>
        <v>1.25</v>
      </c>
      <c r="R1985" s="165" t="s">
        <v>309</v>
      </c>
      <c r="S1985" s="23">
        <f t="shared" si="528"/>
        <v>31.5</v>
      </c>
    </row>
    <row r="1986" spans="2:19" x14ac:dyDescent="0.25">
      <c r="B1986" s="30">
        <v>150016</v>
      </c>
      <c r="C1986" s="23" t="str">
        <f t="shared" si="525"/>
        <v>ГБУЗ "Пригородная ЦРБ"</v>
      </c>
      <c r="D1986" s="23" t="str">
        <f t="shared" si="526"/>
        <v>ДС</v>
      </c>
      <c r="E1986" s="164">
        <v>20172104</v>
      </c>
      <c r="F1986" s="23" t="str">
        <f t="shared" si="527"/>
        <v>Сахарный диабет, взрослые</v>
      </c>
      <c r="G1986" s="19">
        <v>33</v>
      </c>
      <c r="H1986" s="19">
        <v>15</v>
      </c>
      <c r="I1986" s="105">
        <f t="shared" si="516"/>
        <v>48</v>
      </c>
      <c r="J1986" s="23">
        <f t="shared" si="517"/>
        <v>1.08</v>
      </c>
      <c r="K1986" s="23">
        <f t="shared" si="518"/>
        <v>0.82</v>
      </c>
      <c r="L1986" s="93">
        <f t="shared" si="519"/>
        <v>8141.1436800000001</v>
      </c>
      <c r="M1986" s="93">
        <f t="shared" si="520"/>
        <v>268657.74144000001</v>
      </c>
      <c r="N1986" s="93">
        <f t="shared" si="521"/>
        <v>122117.15520000001</v>
      </c>
      <c r="O1986" s="93">
        <f t="shared" si="522"/>
        <v>390774.89664000005</v>
      </c>
      <c r="P1986" s="23" t="str">
        <f t="shared" si="523"/>
        <v>Эндокринология</v>
      </c>
      <c r="Q1986" s="23">
        <f t="shared" si="524"/>
        <v>1.23</v>
      </c>
      <c r="R1986" s="165" t="s">
        <v>309</v>
      </c>
      <c r="S1986" s="23">
        <f t="shared" si="528"/>
        <v>51.84</v>
      </c>
    </row>
  </sheetData>
  <autoFilter ref="B5:T1986">
    <filterColumn colId="5" showButton="0"/>
    <filterColumn colId="6" showButton="0"/>
    <filterColumn colId="11" showButton="0"/>
    <filterColumn colId="12" showButton="0"/>
  </autoFilter>
  <sortState ref="A618:T641">
    <sortCondition ref="B7"/>
  </sortState>
  <mergeCells count="17">
    <mergeCell ref="B5:B6"/>
    <mergeCell ref="C5:C6"/>
    <mergeCell ref="D5:D6"/>
    <mergeCell ref="E5:E6"/>
    <mergeCell ref="F5:F6"/>
    <mergeCell ref="M5:O5"/>
    <mergeCell ref="R5:R6"/>
    <mergeCell ref="D2:E2"/>
    <mergeCell ref="S5:S6"/>
    <mergeCell ref="T5:T6"/>
    <mergeCell ref="D3:E3"/>
    <mergeCell ref="G5:I5"/>
    <mergeCell ref="J5:J6"/>
    <mergeCell ref="P5:P6"/>
    <mergeCell ref="Q5:Q6"/>
    <mergeCell ref="K5:K6"/>
    <mergeCell ref="L5:L6"/>
  </mergeCells>
  <dataValidations count="7">
    <dataValidation type="list" allowBlank="1" showInputMessage="1" showErrorMessage="1" sqref="R1776:R1844 R1764:R1771 R1728:R1755 R1723:R1726 R1337:R1716 R1168:R1330 R1970:R1986 R183:R320 R78:R177 R16:R59 R323:R1145">
      <formula1>профиль</formula1>
    </dataValidation>
    <dataValidation type="whole" allowBlank="1" showInputMessage="1" showErrorMessage="1" sqref="G1776:H1844 G1728:H1771 G1168:H1716 G323:H1145 G180:H320 G171:H177 G60:H166 G9:H56 G1970:H1986">
      <formula1>0</formula1>
      <formula2>15000</formula2>
    </dataValidation>
    <dataValidation type="list" allowBlank="1" showInputMessage="1" showErrorMessage="1" sqref="E1772:E1844 E1727:E1763 E1693:E1715 E1606:E1614 E1535:E1553 E1464:E1465 E1446:E1461 E1331:E1336 E1245:E1282 E1108:E1145 E902:E908 E526:E541 E82:E84 E1970:E1986">
      <formula1>дн.стац</formula1>
    </dataValidation>
    <dataValidation type="list" allowBlank="1" showInputMessage="1" showErrorMessage="1" sqref="E1764:E1771 E1716 E1615:E1692 E1554:E1605 E1462:E1463 E1466:E1534 E1337:E1445 E1283:E1330 E1168:E1244 E909:E1107 E542:E901 E323:E525 E180:E320 E171:E177 E85:E166 E9:E56">
      <formula1>стац</formula1>
    </dataValidation>
    <dataValidation type="list" allowBlank="1" showInputMessage="1" showErrorMessage="1" sqref="E78:E81">
      <formula1>СТА321</formula1>
    </dataValidation>
    <dataValidation type="list" allowBlank="1" showInputMessage="1" showErrorMessage="1" sqref="R60:R77">
      <formula1>проф12</formula1>
    </dataValidation>
    <dataValidation type="list" allowBlank="1" showInputMessage="1" showErrorMessage="1" sqref="E60:E77">
      <formula1>СТАЦ1</formula1>
    </dataValidation>
  </dataValidations>
  <pageMargins left="0.70866141732283472" right="0.70866141732283472" top="0.74803149606299213" bottom="0.74803149606299213" header="0.31496062992125984" footer="0.31496062992125984"/>
  <pageSetup paperSize="9" scale="38" fitToHeight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54"/>
  <sheetViews>
    <sheetView zoomScale="85" zoomScaleNormal="85" workbookViewId="0">
      <selection activeCell="A45" sqref="A45:XFD45"/>
    </sheetView>
  </sheetViews>
  <sheetFormatPr defaultColWidth="14.7109375" defaultRowHeight="15" x14ac:dyDescent="0.25"/>
  <cols>
    <col min="1" max="1" width="17.85546875" customWidth="1"/>
    <col min="2" max="2" width="87.7109375" customWidth="1"/>
    <col min="3" max="3" width="24.85546875" style="146" customWidth="1"/>
    <col min="4" max="4" width="23.7109375" customWidth="1"/>
    <col min="5" max="5" width="29.42578125" bestFit="1" customWidth="1"/>
    <col min="6" max="6" width="18.85546875" bestFit="1" customWidth="1"/>
    <col min="7" max="7" width="12.85546875" bestFit="1" customWidth="1"/>
    <col min="8" max="8" width="21.5703125" bestFit="1" customWidth="1"/>
    <col min="9" max="9" width="21" bestFit="1" customWidth="1"/>
    <col min="10" max="10" width="18.7109375" bestFit="1" customWidth="1"/>
    <col min="11" max="11" width="29.5703125" bestFit="1" customWidth="1"/>
    <col min="12" max="12" width="17.28515625" bestFit="1" customWidth="1"/>
    <col min="13" max="13" width="24.5703125" bestFit="1" customWidth="1"/>
    <col min="14" max="14" width="28.28515625" bestFit="1" customWidth="1"/>
    <col min="15" max="15" width="24.28515625" bestFit="1" customWidth="1"/>
    <col min="16" max="16" width="13.140625" bestFit="1" customWidth="1"/>
    <col min="17" max="17" width="16.42578125" bestFit="1" customWidth="1"/>
    <col min="18" max="18" width="17.42578125" bestFit="1" customWidth="1"/>
    <col min="19" max="19" width="12" bestFit="1" customWidth="1"/>
    <col min="20" max="20" width="15.42578125" bestFit="1" customWidth="1"/>
    <col min="21" max="22" width="15.85546875" bestFit="1" customWidth="1"/>
    <col min="23" max="23" width="14" bestFit="1" customWidth="1"/>
    <col min="24" max="24" width="12.42578125" bestFit="1" customWidth="1"/>
    <col min="25" max="25" width="10.85546875" bestFit="1" customWidth="1"/>
    <col min="26" max="26" width="11.42578125" bestFit="1" customWidth="1"/>
    <col min="27" max="27" width="22.140625" bestFit="1" customWidth="1"/>
    <col min="28" max="28" width="16" bestFit="1" customWidth="1"/>
    <col min="29" max="29" width="25" bestFit="1" customWidth="1"/>
    <col min="30" max="30" width="11" bestFit="1" customWidth="1"/>
    <col min="31" max="31" width="15.85546875" bestFit="1" customWidth="1"/>
    <col min="32" max="33" width="14.140625" bestFit="1" customWidth="1"/>
    <col min="34" max="34" width="20.42578125" bestFit="1" customWidth="1"/>
    <col min="35" max="35" width="9.28515625" bestFit="1" customWidth="1"/>
    <col min="36" max="36" width="15.140625" bestFit="1" customWidth="1"/>
    <col min="37" max="37" width="9.5703125" customWidth="1"/>
    <col min="38" max="38" width="9.42578125" customWidth="1"/>
    <col min="39" max="39" width="27" bestFit="1" customWidth="1"/>
    <col min="40" max="40" width="27.85546875" bestFit="1" customWidth="1"/>
    <col min="41" max="41" width="16.7109375" bestFit="1" customWidth="1"/>
    <col min="42" max="42" width="12" bestFit="1" customWidth="1"/>
    <col min="43" max="46" width="10.28515625" bestFit="1" customWidth="1"/>
    <col min="47" max="52" width="11.7109375" bestFit="1" customWidth="1"/>
    <col min="53" max="53" width="30" bestFit="1" customWidth="1"/>
    <col min="54" max="54" width="27.85546875" bestFit="1" customWidth="1"/>
    <col min="55" max="74" width="9.28515625" bestFit="1" customWidth="1"/>
    <col min="75" max="114" width="10.28515625" bestFit="1" customWidth="1"/>
    <col min="115" max="143" width="11.7109375" bestFit="1" customWidth="1"/>
    <col min="144" max="146" width="12.7109375" bestFit="1" customWidth="1"/>
    <col min="147" max="147" width="30.7109375" bestFit="1" customWidth="1"/>
    <col min="148" max="148" width="31" bestFit="1" customWidth="1"/>
    <col min="149" max="149" width="9.28515625" bestFit="1" customWidth="1"/>
    <col min="150" max="150" width="10.28515625" bestFit="1" customWidth="1"/>
    <col min="151" max="152" width="11.7109375" bestFit="1" customWidth="1"/>
    <col min="153" max="153" width="34" bestFit="1" customWidth="1"/>
    <col min="154" max="154" width="20.5703125" bestFit="1" customWidth="1"/>
    <col min="155" max="160" width="9.28515625" bestFit="1" customWidth="1"/>
    <col min="161" max="178" width="10.28515625" bestFit="1" customWidth="1"/>
    <col min="179" max="189" width="11.7109375" bestFit="1" customWidth="1"/>
    <col min="190" max="190" width="12.7109375" bestFit="1" customWidth="1"/>
    <col min="191" max="191" width="23.42578125" bestFit="1" customWidth="1"/>
    <col min="192" max="192" width="14.5703125" bestFit="1" customWidth="1"/>
    <col min="193" max="196" width="10.28515625" bestFit="1" customWidth="1"/>
    <col min="197" max="202" width="11.7109375" bestFit="1" customWidth="1"/>
    <col min="203" max="203" width="17.5703125" bestFit="1" customWidth="1"/>
    <col min="204" max="204" width="23.42578125" bestFit="1" customWidth="1"/>
    <col min="205" max="206" width="10.28515625" bestFit="1" customWidth="1"/>
    <col min="207" max="208" width="11.7109375" bestFit="1" customWidth="1"/>
    <col min="209" max="209" width="26.28515625" bestFit="1" customWidth="1"/>
    <col min="210" max="210" width="22.7109375" bestFit="1" customWidth="1"/>
    <col min="211" max="211" width="9.28515625" bestFit="1" customWidth="1"/>
    <col min="212" max="216" width="10.28515625" bestFit="1" customWidth="1"/>
    <col min="217" max="218" width="11.7109375" bestFit="1" customWidth="1"/>
    <col min="219" max="219" width="25.7109375" bestFit="1" customWidth="1"/>
    <col min="220" max="220" width="20.42578125" bestFit="1" customWidth="1"/>
    <col min="221" max="221" width="10.28515625" bestFit="1" customWidth="1"/>
    <col min="222" max="224" width="11.7109375" bestFit="1" customWidth="1"/>
    <col min="225" max="225" width="23.28515625" bestFit="1" customWidth="1"/>
    <col min="226" max="226" width="31.140625" bestFit="1" customWidth="1"/>
    <col min="227" max="227" width="9.28515625" bestFit="1" customWidth="1"/>
    <col min="228" max="232" width="10.28515625" bestFit="1" customWidth="1"/>
    <col min="233" max="238" width="11.7109375" bestFit="1" customWidth="1"/>
    <col min="239" max="239" width="34.140625" bestFit="1" customWidth="1"/>
    <col min="240" max="240" width="19.140625" bestFit="1" customWidth="1"/>
    <col min="241" max="241" width="9.28515625" bestFit="1" customWidth="1"/>
    <col min="242" max="272" width="10.28515625" bestFit="1" customWidth="1"/>
    <col min="273" max="281" width="11.7109375" bestFit="1" customWidth="1"/>
    <col min="282" max="282" width="22" bestFit="1" customWidth="1"/>
    <col min="283" max="283" width="26.28515625" bestFit="1" customWidth="1"/>
    <col min="284" max="286" width="10.28515625" bestFit="1" customWidth="1"/>
    <col min="287" max="288" width="11.7109375" bestFit="1" customWidth="1"/>
    <col min="289" max="289" width="29.140625" bestFit="1" customWidth="1"/>
    <col min="290" max="290" width="30" bestFit="1" customWidth="1"/>
    <col min="291" max="294" width="10.28515625" bestFit="1" customWidth="1"/>
    <col min="295" max="304" width="11.7109375" bestFit="1" customWidth="1"/>
    <col min="305" max="309" width="12.7109375" bestFit="1" customWidth="1"/>
    <col min="310" max="310" width="32.85546875" bestFit="1" customWidth="1"/>
    <col min="311" max="311" width="26" bestFit="1" customWidth="1"/>
    <col min="312" max="317" width="9.28515625" bestFit="1" customWidth="1"/>
    <col min="318" max="341" width="10.28515625" bestFit="1" customWidth="1"/>
    <col min="342" max="360" width="11.7109375" bestFit="1" customWidth="1"/>
    <col min="361" max="364" width="12.7109375" bestFit="1" customWidth="1"/>
    <col min="365" max="365" width="28.85546875" bestFit="1" customWidth="1"/>
    <col min="366" max="366" width="15" bestFit="1" customWidth="1"/>
    <col min="367" max="379" width="10.28515625" bestFit="1" customWidth="1"/>
    <col min="380" max="394" width="11.7109375" bestFit="1" customWidth="1"/>
    <col min="395" max="399" width="12.7109375" bestFit="1" customWidth="1"/>
    <col min="400" max="400" width="17.85546875" bestFit="1" customWidth="1"/>
    <col min="401" max="401" width="18.140625" bestFit="1" customWidth="1"/>
    <col min="402" max="405" width="10.28515625" bestFit="1" customWidth="1"/>
    <col min="406" max="410" width="11.7109375" bestFit="1" customWidth="1"/>
    <col min="411" max="411" width="12.7109375" bestFit="1" customWidth="1"/>
    <col min="412" max="412" width="21" bestFit="1" customWidth="1"/>
    <col min="413" max="413" width="19.28515625" bestFit="1" customWidth="1"/>
    <col min="414" max="417" width="9.28515625" bestFit="1" customWidth="1"/>
    <col min="418" max="418" width="10.28515625" bestFit="1" customWidth="1"/>
    <col min="419" max="423" width="11.7109375" bestFit="1" customWidth="1"/>
    <col min="424" max="424" width="22.140625" bestFit="1" customWidth="1"/>
    <col min="425" max="425" width="13.7109375" bestFit="1" customWidth="1"/>
    <col min="426" max="443" width="9.28515625" bestFit="1" customWidth="1"/>
    <col min="444" max="513" width="10.28515625" bestFit="1" customWidth="1"/>
    <col min="514" max="550" width="11.7109375" bestFit="1" customWidth="1"/>
    <col min="551" max="553" width="12.7109375" bestFit="1" customWidth="1"/>
    <col min="554" max="554" width="16.5703125" bestFit="1" customWidth="1"/>
    <col min="555" max="555" width="17.140625" bestFit="1" customWidth="1"/>
    <col min="556" max="563" width="9.28515625" bestFit="1" customWidth="1"/>
    <col min="564" max="577" width="10.28515625" bestFit="1" customWidth="1"/>
    <col min="578" max="584" width="11.7109375" bestFit="1" customWidth="1"/>
    <col min="585" max="585" width="12.7109375" bestFit="1" customWidth="1"/>
    <col min="586" max="586" width="20" bestFit="1" customWidth="1"/>
    <col min="587" max="587" width="17.5703125" bestFit="1" customWidth="1"/>
    <col min="588" max="588" width="10.28515625" bestFit="1" customWidth="1"/>
    <col min="589" max="590" width="11.7109375" bestFit="1" customWidth="1"/>
    <col min="591" max="591" width="20.42578125" bestFit="1" customWidth="1"/>
    <col min="592" max="592" width="17.5703125" bestFit="1" customWidth="1"/>
    <col min="593" max="593" width="20.42578125" bestFit="1" customWidth="1"/>
    <col min="594" max="594" width="15.85546875" bestFit="1" customWidth="1"/>
    <col min="595" max="597" width="9.28515625" bestFit="1" customWidth="1"/>
    <col min="598" max="606" width="10.28515625" bestFit="1" customWidth="1"/>
    <col min="607" max="624" width="11.7109375" bestFit="1" customWidth="1"/>
    <col min="625" max="625" width="12.7109375" bestFit="1" customWidth="1"/>
    <col min="626" max="626" width="18.7109375" bestFit="1" customWidth="1"/>
    <col min="627" max="627" width="14.140625" bestFit="1" customWidth="1"/>
    <col min="628" max="630" width="9.28515625" bestFit="1" customWidth="1"/>
    <col min="631" max="633" width="10.28515625" bestFit="1" customWidth="1"/>
    <col min="634" max="637" width="11.7109375" bestFit="1" customWidth="1"/>
    <col min="638" max="638" width="12.7109375" bestFit="1" customWidth="1"/>
    <col min="639" max="639" width="17" bestFit="1" customWidth="1"/>
    <col min="640" max="640" width="12.7109375" bestFit="1" customWidth="1"/>
    <col min="641" max="642" width="9.28515625" bestFit="1" customWidth="1"/>
    <col min="643" max="665" width="10.28515625" bestFit="1" customWidth="1"/>
    <col min="666" max="678" width="11.7109375" bestFit="1" customWidth="1"/>
    <col min="679" max="683" width="12.7109375" bestFit="1" customWidth="1"/>
    <col min="684" max="684" width="15.5703125" bestFit="1" customWidth="1"/>
    <col min="685" max="685" width="13.140625" bestFit="1" customWidth="1"/>
    <col min="686" max="691" width="10.28515625" bestFit="1" customWidth="1"/>
    <col min="692" max="696" width="11.7109375" bestFit="1" customWidth="1"/>
    <col min="697" max="697" width="16" bestFit="1" customWidth="1"/>
    <col min="698" max="698" width="23.85546875" bestFit="1" customWidth="1"/>
    <col min="699" max="704" width="9.28515625" bestFit="1" customWidth="1"/>
    <col min="705" max="720" width="10.28515625" bestFit="1" customWidth="1"/>
    <col min="721" max="727" width="11.7109375" bestFit="1" customWidth="1"/>
    <col min="728" max="728" width="26.7109375" bestFit="1" customWidth="1"/>
    <col min="729" max="729" width="17.7109375" bestFit="1" customWidth="1"/>
    <col min="730" max="737" width="10.28515625" bestFit="1" customWidth="1"/>
    <col min="738" max="743" width="11.7109375" bestFit="1" customWidth="1"/>
    <col min="744" max="746" width="12.7109375" bestFit="1" customWidth="1"/>
    <col min="747" max="747" width="20.5703125" bestFit="1" customWidth="1"/>
    <col min="748" max="748" width="26.7109375" bestFit="1" customWidth="1"/>
    <col min="749" max="749" width="10.28515625" bestFit="1" customWidth="1"/>
    <col min="750" max="756" width="11.7109375" bestFit="1" customWidth="1"/>
    <col min="757" max="760" width="12.7109375" bestFit="1" customWidth="1"/>
    <col min="761" max="761" width="29.7109375" bestFit="1" customWidth="1"/>
    <col min="762" max="762" width="12.85546875" bestFit="1" customWidth="1"/>
    <col min="763" max="765" width="8.140625" bestFit="1" customWidth="1"/>
    <col min="766" max="784" width="9.28515625" bestFit="1" customWidth="1"/>
    <col min="785" max="808" width="10.28515625" bestFit="1" customWidth="1"/>
    <col min="809" max="820" width="11.7109375" bestFit="1" customWidth="1"/>
    <col min="821" max="821" width="15.7109375" bestFit="1" customWidth="1"/>
    <col min="822" max="822" width="17.5703125" bestFit="1" customWidth="1"/>
    <col min="823" max="823" width="9.28515625" bestFit="1" customWidth="1"/>
    <col min="824" max="839" width="10.28515625" bestFit="1" customWidth="1"/>
    <col min="840" max="846" width="11.7109375" bestFit="1" customWidth="1"/>
    <col min="847" max="848" width="12.7109375" bestFit="1" customWidth="1"/>
    <col min="849" max="849" width="20.42578125" bestFit="1" customWidth="1"/>
    <col min="850" max="850" width="16" bestFit="1" customWidth="1"/>
    <col min="851" max="852" width="10.28515625" bestFit="1" customWidth="1"/>
    <col min="853" max="863" width="11.7109375" bestFit="1" customWidth="1"/>
    <col min="864" max="866" width="12.7109375" bestFit="1" customWidth="1"/>
    <col min="867" max="867" width="18.85546875" bestFit="1" customWidth="1"/>
    <col min="868" max="868" width="16" bestFit="1" customWidth="1"/>
    <col min="869" max="872" width="10.28515625" bestFit="1" customWidth="1"/>
    <col min="873" max="878" width="11.7109375" bestFit="1" customWidth="1"/>
    <col min="879" max="879" width="12.7109375" bestFit="1" customWidth="1"/>
    <col min="880" max="880" width="18.85546875" bestFit="1" customWidth="1"/>
    <col min="881" max="881" width="22.140625" bestFit="1" customWidth="1"/>
    <col min="882" max="883" width="10.28515625" bestFit="1" customWidth="1"/>
    <col min="884" max="886" width="11.7109375" bestFit="1" customWidth="1"/>
    <col min="887" max="888" width="12.7109375" bestFit="1" customWidth="1"/>
    <col min="889" max="889" width="25" bestFit="1" customWidth="1"/>
    <col min="890" max="890" width="10.42578125" bestFit="1" customWidth="1"/>
    <col min="891" max="891" width="8.140625" bestFit="1" customWidth="1"/>
    <col min="892" max="951" width="9.28515625" bestFit="1" customWidth="1"/>
    <col min="952" max="1070" width="10.28515625" bestFit="1" customWidth="1"/>
    <col min="1071" max="1114" width="11.7109375" bestFit="1" customWidth="1"/>
    <col min="1115" max="1117" width="12.7109375" bestFit="1" customWidth="1"/>
    <col min="1118" max="1118" width="13.28515625" bestFit="1" customWidth="1"/>
    <col min="1119" max="1119" width="16.85546875" bestFit="1" customWidth="1"/>
    <col min="1120" max="1128" width="9.28515625" bestFit="1" customWidth="1"/>
    <col min="1129" max="1173" width="10.28515625" bestFit="1" customWidth="1"/>
    <col min="1174" max="1204" width="11.7109375" bestFit="1" customWidth="1"/>
    <col min="1205" max="1206" width="12.7109375" bestFit="1" customWidth="1"/>
    <col min="1207" max="1207" width="19.7109375" bestFit="1" customWidth="1"/>
    <col min="1208" max="1208" width="11.42578125" bestFit="1" customWidth="1"/>
    <col min="1209" max="1213" width="9.28515625" bestFit="1" customWidth="1"/>
    <col min="1214" max="1234" width="10.28515625" bestFit="1" customWidth="1"/>
    <col min="1235" max="1249" width="11.7109375" bestFit="1" customWidth="1"/>
    <col min="1250" max="1250" width="14.28515625" bestFit="1" customWidth="1"/>
    <col min="1251" max="1251" width="11.28515625" bestFit="1" customWidth="1"/>
    <col min="1252" max="1318" width="9.28515625" bestFit="1" customWidth="1"/>
    <col min="1319" max="1549" width="10.28515625" bestFit="1" customWidth="1"/>
    <col min="1550" max="1590" width="11.7109375" bestFit="1" customWidth="1"/>
    <col min="1591" max="1592" width="12.7109375" bestFit="1" customWidth="1"/>
    <col min="1593" max="1593" width="14.140625" bestFit="1" customWidth="1"/>
    <col min="1594" max="1594" width="28.7109375" bestFit="1" customWidth="1"/>
    <col min="1595" max="1599" width="10.28515625" bestFit="1" customWidth="1"/>
    <col min="1600" max="1602" width="11.7109375" bestFit="1" customWidth="1"/>
    <col min="1603" max="1603" width="12.7109375" bestFit="1" customWidth="1"/>
    <col min="1604" max="1604" width="31.5703125" bestFit="1" customWidth="1"/>
    <col min="1605" max="1605" width="29.5703125" bestFit="1" customWidth="1"/>
    <col min="1606" max="1610" width="9.28515625" bestFit="1" customWidth="1"/>
    <col min="1611" max="1622" width="10.28515625" bestFit="1" customWidth="1"/>
    <col min="1623" max="1627" width="11.7109375" bestFit="1" customWidth="1"/>
    <col min="1628" max="1628" width="32.42578125" bestFit="1" customWidth="1"/>
    <col min="1629" max="1629" width="18.42578125" bestFit="1" customWidth="1"/>
    <col min="1630" max="1630" width="9.28515625" bestFit="1" customWidth="1"/>
    <col min="1631" max="1636" width="10.28515625" bestFit="1" customWidth="1"/>
    <col min="1637" max="1637" width="11.7109375" bestFit="1" customWidth="1"/>
    <col min="1638" max="1639" width="12.7109375" bestFit="1" customWidth="1"/>
    <col min="1640" max="1640" width="21.42578125" bestFit="1" customWidth="1"/>
    <col min="1641" max="1641" width="11.85546875" bestFit="1" customWidth="1"/>
  </cols>
  <sheetData>
    <row r="2" spans="1:4" x14ac:dyDescent="0.25">
      <c r="A2" s="35" t="s">
        <v>519</v>
      </c>
      <c r="B2" t="s">
        <v>509</v>
      </c>
    </row>
    <row r="4" spans="1:4" x14ac:dyDescent="0.25">
      <c r="C4" s="35" t="s">
        <v>570</v>
      </c>
    </row>
    <row r="5" spans="1:4" x14ac:dyDescent="0.25">
      <c r="A5" s="35" t="s">
        <v>529</v>
      </c>
      <c r="B5" s="35" t="s">
        <v>518</v>
      </c>
      <c r="C5" t="s">
        <v>531</v>
      </c>
      <c r="D5" t="s">
        <v>571</v>
      </c>
    </row>
    <row r="6" spans="1:4" x14ac:dyDescent="0.25">
      <c r="A6">
        <v>150001</v>
      </c>
      <c r="B6" t="s">
        <v>0</v>
      </c>
      <c r="C6" s="146">
        <v>690</v>
      </c>
      <c r="D6" s="146">
        <v>6343032</v>
      </c>
    </row>
    <row r="7" spans="1:4" x14ac:dyDescent="0.25">
      <c r="A7">
        <v>150002</v>
      </c>
      <c r="B7" t="s">
        <v>1</v>
      </c>
      <c r="C7" s="146">
        <v>2260</v>
      </c>
      <c r="D7" s="146">
        <v>20172864.175999995</v>
      </c>
    </row>
    <row r="8" spans="1:4" x14ac:dyDescent="0.25">
      <c r="A8">
        <v>150005</v>
      </c>
      <c r="B8" t="s">
        <v>4</v>
      </c>
      <c r="C8" s="146">
        <v>1873</v>
      </c>
      <c r="D8" s="146">
        <v>25290119.031199999</v>
      </c>
    </row>
    <row r="9" spans="1:4" x14ac:dyDescent="0.25">
      <c r="A9">
        <v>150007</v>
      </c>
      <c r="B9" t="s">
        <v>19</v>
      </c>
      <c r="C9" s="146">
        <v>2175</v>
      </c>
      <c r="D9" s="146">
        <v>14279637.718560001</v>
      </c>
    </row>
    <row r="10" spans="1:4" x14ac:dyDescent="0.25">
      <c r="A10">
        <v>150009</v>
      </c>
      <c r="B10" t="s">
        <v>20</v>
      </c>
      <c r="C10" s="146">
        <v>2031</v>
      </c>
      <c r="D10" s="146">
        <v>15285741.876000002</v>
      </c>
    </row>
    <row r="11" spans="1:4" x14ac:dyDescent="0.25">
      <c r="A11">
        <v>150010</v>
      </c>
      <c r="B11" t="s">
        <v>22</v>
      </c>
      <c r="C11" s="146">
        <v>1982</v>
      </c>
      <c r="D11" s="146">
        <v>12488439.02416</v>
      </c>
    </row>
    <row r="12" spans="1:4" x14ac:dyDescent="0.25">
      <c r="A12">
        <v>150012</v>
      </c>
      <c r="B12" t="s">
        <v>23</v>
      </c>
      <c r="C12" s="146">
        <v>1659</v>
      </c>
      <c r="D12" s="146">
        <v>11369821.429679997</v>
      </c>
    </row>
    <row r="13" spans="1:4" x14ac:dyDescent="0.25">
      <c r="A13">
        <v>150014</v>
      </c>
      <c r="B13" t="s">
        <v>25</v>
      </c>
      <c r="C13" s="146">
        <v>2269</v>
      </c>
      <c r="D13" s="146">
        <v>14983261.984800003</v>
      </c>
    </row>
    <row r="14" spans="1:4" x14ac:dyDescent="0.25">
      <c r="A14">
        <v>150015</v>
      </c>
      <c r="B14" t="s">
        <v>27</v>
      </c>
      <c r="C14" s="146">
        <v>30</v>
      </c>
      <c r="D14" s="146">
        <v>2710956.7199999997</v>
      </c>
    </row>
    <row r="15" spans="1:4" x14ac:dyDescent="0.25">
      <c r="A15">
        <v>150016</v>
      </c>
      <c r="B15" t="s">
        <v>26</v>
      </c>
      <c r="C15" s="146">
        <v>3351</v>
      </c>
      <c r="D15" s="146">
        <v>20917688.733279996</v>
      </c>
    </row>
    <row r="16" spans="1:4" x14ac:dyDescent="0.25">
      <c r="A16">
        <v>150017</v>
      </c>
      <c r="B16" t="s">
        <v>6</v>
      </c>
      <c r="C16" s="146">
        <v>976</v>
      </c>
      <c r="D16" s="146">
        <v>8732049.5097599998</v>
      </c>
    </row>
    <row r="17" spans="1:4" x14ac:dyDescent="0.25">
      <c r="A17">
        <v>150019</v>
      </c>
      <c r="B17" t="s">
        <v>21</v>
      </c>
      <c r="C17" s="146">
        <v>1596</v>
      </c>
      <c r="D17" s="146">
        <v>10840611.238559999</v>
      </c>
    </row>
    <row r="18" spans="1:4" x14ac:dyDescent="0.25">
      <c r="A18">
        <v>150020</v>
      </c>
      <c r="B18" t="s">
        <v>5</v>
      </c>
      <c r="C18" s="146">
        <v>487</v>
      </c>
      <c r="D18" s="146">
        <v>3585991.7736</v>
      </c>
    </row>
    <row r="19" spans="1:4" x14ac:dyDescent="0.25">
      <c r="A19">
        <v>150030</v>
      </c>
      <c r="B19" t="s">
        <v>3</v>
      </c>
      <c r="C19" s="146">
        <v>973</v>
      </c>
      <c r="D19" s="146">
        <v>6198619.546959999</v>
      </c>
    </row>
    <row r="20" spans="1:4" x14ac:dyDescent="0.25">
      <c r="A20">
        <v>150031</v>
      </c>
      <c r="B20" t="s">
        <v>2</v>
      </c>
      <c r="C20" s="146">
        <v>2898</v>
      </c>
      <c r="D20" s="146">
        <v>105616998.47999999</v>
      </c>
    </row>
    <row r="21" spans="1:4" x14ac:dyDescent="0.25">
      <c r="A21">
        <v>150034</v>
      </c>
      <c r="B21" t="s">
        <v>12</v>
      </c>
      <c r="C21" s="146">
        <v>194</v>
      </c>
      <c r="D21" s="146">
        <v>1363264.6615999998</v>
      </c>
    </row>
    <row r="22" spans="1:4" x14ac:dyDescent="0.25">
      <c r="A22">
        <v>150035</v>
      </c>
      <c r="B22" t="s">
        <v>10</v>
      </c>
      <c r="C22" s="146">
        <v>1488</v>
      </c>
      <c r="D22" s="146">
        <v>8501464.6687999982</v>
      </c>
    </row>
    <row r="23" spans="1:4" x14ac:dyDescent="0.25">
      <c r="A23">
        <v>150036</v>
      </c>
      <c r="B23" t="s">
        <v>11</v>
      </c>
      <c r="C23" s="146">
        <v>1830</v>
      </c>
      <c r="D23" s="146">
        <v>11116354.790239999</v>
      </c>
    </row>
    <row r="24" spans="1:4" x14ac:dyDescent="0.25">
      <c r="A24">
        <v>150041</v>
      </c>
      <c r="B24" t="s">
        <v>13</v>
      </c>
      <c r="C24" s="146">
        <v>870</v>
      </c>
      <c r="D24" s="146">
        <v>5155454.6163199991</v>
      </c>
    </row>
    <row r="25" spans="1:4" x14ac:dyDescent="0.25">
      <c r="A25">
        <v>150042</v>
      </c>
      <c r="B25" t="s">
        <v>14</v>
      </c>
      <c r="C25" s="146">
        <v>242</v>
      </c>
      <c r="D25" s="146">
        <v>1319619.0857599999</v>
      </c>
    </row>
    <row r="26" spans="1:4" x14ac:dyDescent="0.25">
      <c r="A26">
        <v>150043</v>
      </c>
      <c r="B26" t="s">
        <v>15</v>
      </c>
      <c r="C26" s="146">
        <v>386</v>
      </c>
      <c r="D26" s="146">
        <v>2602075.35824</v>
      </c>
    </row>
    <row r="27" spans="1:4" x14ac:dyDescent="0.25">
      <c r="A27">
        <v>150044</v>
      </c>
      <c r="B27" t="s">
        <v>16</v>
      </c>
      <c r="C27" s="146">
        <v>193</v>
      </c>
      <c r="D27" s="146">
        <v>1282305.5105599998</v>
      </c>
    </row>
    <row r="28" spans="1:4" x14ac:dyDescent="0.25">
      <c r="A28">
        <v>150045</v>
      </c>
      <c r="B28" t="s">
        <v>17</v>
      </c>
      <c r="C28" s="146">
        <v>193</v>
      </c>
      <c r="D28" s="146">
        <v>1303336.7983999997</v>
      </c>
    </row>
    <row r="29" spans="1:4" x14ac:dyDescent="0.25">
      <c r="A29">
        <v>150071</v>
      </c>
      <c r="B29" t="s">
        <v>51</v>
      </c>
      <c r="C29" s="146">
        <v>400</v>
      </c>
      <c r="D29" s="146">
        <v>6784286.3999999994</v>
      </c>
    </row>
    <row r="30" spans="1:4" x14ac:dyDescent="0.25">
      <c r="A30">
        <v>150073</v>
      </c>
      <c r="B30" t="s">
        <v>69</v>
      </c>
      <c r="C30" s="146">
        <v>150</v>
      </c>
      <c r="D30" s="146">
        <v>2403457.56</v>
      </c>
    </row>
    <row r="31" spans="1:4" x14ac:dyDescent="0.25">
      <c r="A31">
        <v>150077</v>
      </c>
      <c r="B31" t="s">
        <v>544</v>
      </c>
      <c r="C31" s="146">
        <v>400</v>
      </c>
      <c r="D31" s="146">
        <v>4447476.6399999987</v>
      </c>
    </row>
    <row r="32" spans="1:4" x14ac:dyDescent="0.25">
      <c r="A32">
        <v>150081</v>
      </c>
      <c r="B32" t="s">
        <v>30</v>
      </c>
      <c r="C32" s="146">
        <v>478</v>
      </c>
      <c r="D32" s="146">
        <v>3504203.432</v>
      </c>
    </row>
    <row r="33" spans="1:4" x14ac:dyDescent="0.25">
      <c r="A33">
        <v>150085</v>
      </c>
      <c r="B33" t="s">
        <v>68</v>
      </c>
      <c r="C33" s="146">
        <v>60</v>
      </c>
      <c r="D33" s="146">
        <v>428890.08399999997</v>
      </c>
    </row>
    <row r="34" spans="1:4" x14ac:dyDescent="0.25">
      <c r="A34">
        <v>150098</v>
      </c>
      <c r="B34" t="s">
        <v>31</v>
      </c>
      <c r="C34" s="146">
        <v>253</v>
      </c>
      <c r="D34" s="146">
        <v>5690351.4735199995</v>
      </c>
    </row>
    <row r="35" spans="1:4" x14ac:dyDescent="0.25">
      <c r="A35">
        <v>150100</v>
      </c>
      <c r="B35" t="s">
        <v>52</v>
      </c>
      <c r="C35" s="146">
        <v>100</v>
      </c>
      <c r="D35" s="146">
        <v>719750.27599999984</v>
      </c>
    </row>
    <row r="36" spans="1:4" x14ac:dyDescent="0.25">
      <c r="A36">
        <v>150112</v>
      </c>
      <c r="B36" t="s">
        <v>24</v>
      </c>
      <c r="C36" s="146">
        <v>4593</v>
      </c>
      <c r="D36" s="146">
        <v>32313033.972159993</v>
      </c>
    </row>
    <row r="37" spans="1:4" x14ac:dyDescent="0.25">
      <c r="A37">
        <v>150120</v>
      </c>
      <c r="B37" t="s">
        <v>57</v>
      </c>
      <c r="C37" s="146">
        <v>250</v>
      </c>
      <c r="D37" s="146">
        <v>4424034.9999999991</v>
      </c>
    </row>
    <row r="38" spans="1:4" x14ac:dyDescent="0.25">
      <c r="A38">
        <v>150122</v>
      </c>
      <c r="B38" t="s">
        <v>59</v>
      </c>
      <c r="C38" s="146">
        <v>1</v>
      </c>
      <c r="D38" s="146">
        <v>90365.223999999987</v>
      </c>
    </row>
    <row r="39" spans="1:4" x14ac:dyDescent="0.25">
      <c r="A39">
        <v>150123</v>
      </c>
      <c r="B39" t="s">
        <v>60</v>
      </c>
      <c r="C39" s="146">
        <v>1</v>
      </c>
      <c r="D39" s="146">
        <v>90365.223999999987</v>
      </c>
    </row>
    <row r="40" spans="1:4" x14ac:dyDescent="0.25">
      <c r="A40">
        <v>150128</v>
      </c>
      <c r="B40" t="s">
        <v>65</v>
      </c>
      <c r="C40" s="146">
        <v>1</v>
      </c>
      <c r="D40" s="146">
        <v>90365.223999999987</v>
      </c>
    </row>
    <row r="41" spans="1:4" x14ac:dyDescent="0.25">
      <c r="A41">
        <v>150131</v>
      </c>
      <c r="B41" t="s">
        <v>70</v>
      </c>
      <c r="C41" s="146">
        <v>1</v>
      </c>
      <c r="D41" s="146">
        <v>90365.223999999987</v>
      </c>
    </row>
    <row r="42" spans="1:4" x14ac:dyDescent="0.25">
      <c r="A42">
        <v>150137</v>
      </c>
      <c r="B42" t="s">
        <v>76</v>
      </c>
      <c r="C42" s="146">
        <v>1</v>
      </c>
      <c r="D42" s="146">
        <v>90365.223999999987</v>
      </c>
    </row>
    <row r="43" spans="1:4" x14ac:dyDescent="0.25">
      <c r="A43">
        <v>150138</v>
      </c>
      <c r="B43" t="s">
        <v>572</v>
      </c>
      <c r="C43" s="146">
        <v>960</v>
      </c>
      <c r="D43" s="146">
        <v>8825088</v>
      </c>
    </row>
    <row r="44" spans="1:4" x14ac:dyDescent="0.25">
      <c r="A44" t="s">
        <v>530</v>
      </c>
      <c r="C44" s="146">
        <v>38295</v>
      </c>
      <c r="D44" s="146">
        <v>381452107.69015974</v>
      </c>
    </row>
    <row r="45" spans="1:4" x14ac:dyDescent="0.25">
      <c r="C45"/>
    </row>
    <row r="46" spans="1:4" x14ac:dyDescent="0.25">
      <c r="C46"/>
    </row>
    <row r="47" spans="1:4" x14ac:dyDescent="0.25">
      <c r="C47"/>
    </row>
    <row r="48" spans="1:4" x14ac:dyDescent="0.25">
      <c r="C48"/>
    </row>
    <row r="49" spans="3:3" x14ac:dyDescent="0.25">
      <c r="C49"/>
    </row>
    <row r="50" spans="3:3" x14ac:dyDescent="0.25">
      <c r="C50"/>
    </row>
    <row r="51" spans="3:3" x14ac:dyDescent="0.25">
      <c r="C51"/>
    </row>
    <row r="52" spans="3:3" x14ac:dyDescent="0.25">
      <c r="C52"/>
    </row>
    <row r="53" spans="3:3" x14ac:dyDescent="0.25">
      <c r="C53"/>
    </row>
    <row r="54" spans="3:3" x14ac:dyDescent="0.25">
      <c r="C54"/>
    </row>
    <row r="55" spans="3:3" x14ac:dyDescent="0.25">
      <c r="C55"/>
    </row>
    <row r="56" spans="3:3" x14ac:dyDescent="0.25">
      <c r="C56"/>
    </row>
    <row r="57" spans="3:3" x14ac:dyDescent="0.25">
      <c r="C57"/>
    </row>
    <row r="58" spans="3:3" x14ac:dyDescent="0.25">
      <c r="C58"/>
    </row>
    <row r="59" spans="3:3" x14ac:dyDescent="0.25">
      <c r="C59"/>
    </row>
    <row r="60" spans="3:3" x14ac:dyDescent="0.25">
      <c r="C60"/>
    </row>
    <row r="61" spans="3:3" x14ac:dyDescent="0.25">
      <c r="C61"/>
    </row>
    <row r="62" spans="3:3" x14ac:dyDescent="0.25">
      <c r="C62"/>
    </row>
    <row r="63" spans="3:3" x14ac:dyDescent="0.25">
      <c r="C63"/>
    </row>
    <row r="64" spans="3:3" x14ac:dyDescent="0.25">
      <c r="C64"/>
    </row>
    <row r="65" spans="3:3" x14ac:dyDescent="0.25">
      <c r="C65"/>
    </row>
    <row r="66" spans="3:3" x14ac:dyDescent="0.25">
      <c r="C66"/>
    </row>
    <row r="67" spans="3:3" x14ac:dyDescent="0.25">
      <c r="C67"/>
    </row>
    <row r="68" spans="3:3" x14ac:dyDescent="0.25">
      <c r="C68"/>
    </row>
    <row r="69" spans="3:3" x14ac:dyDescent="0.25">
      <c r="C69"/>
    </row>
    <row r="70" spans="3:3" x14ac:dyDescent="0.25">
      <c r="C70"/>
    </row>
    <row r="71" spans="3:3" x14ac:dyDescent="0.25">
      <c r="C71"/>
    </row>
    <row r="72" spans="3:3" x14ac:dyDescent="0.25">
      <c r="C72"/>
    </row>
    <row r="73" spans="3:3" x14ac:dyDescent="0.25">
      <c r="C73"/>
    </row>
    <row r="74" spans="3:3" x14ac:dyDescent="0.25">
      <c r="C74"/>
    </row>
    <row r="75" spans="3:3" x14ac:dyDescent="0.25">
      <c r="C75"/>
    </row>
    <row r="76" spans="3:3" x14ac:dyDescent="0.25">
      <c r="C76"/>
    </row>
    <row r="77" spans="3:3" x14ac:dyDescent="0.25">
      <c r="C77"/>
    </row>
    <row r="78" spans="3:3" x14ac:dyDescent="0.25">
      <c r="C78"/>
    </row>
    <row r="79" spans="3:3" x14ac:dyDescent="0.25">
      <c r="C79"/>
    </row>
    <row r="80" spans="3:3" x14ac:dyDescent="0.25">
      <c r="C80"/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x14ac:dyDescent="0.25">
      <c r="C86"/>
    </row>
    <row r="87" spans="3:3" x14ac:dyDescent="0.25">
      <c r="C87"/>
    </row>
    <row r="88" spans="3:3" x14ac:dyDescent="0.25">
      <c r="C88"/>
    </row>
    <row r="89" spans="3:3" x14ac:dyDescent="0.25">
      <c r="C89"/>
    </row>
    <row r="90" spans="3:3" x14ac:dyDescent="0.25">
      <c r="C90"/>
    </row>
    <row r="91" spans="3:3" x14ac:dyDescent="0.25">
      <c r="C91"/>
    </row>
    <row r="92" spans="3:3" x14ac:dyDescent="0.25">
      <c r="C92"/>
    </row>
    <row r="93" spans="3:3" x14ac:dyDescent="0.25">
      <c r="C93"/>
    </row>
    <row r="94" spans="3:3" x14ac:dyDescent="0.25">
      <c r="C94"/>
    </row>
    <row r="95" spans="3:3" x14ac:dyDescent="0.25">
      <c r="C95"/>
    </row>
    <row r="96" spans="3:3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  <row r="105" spans="3:3" x14ac:dyDescent="0.25">
      <c r="C105"/>
    </row>
    <row r="106" spans="3:3" x14ac:dyDescent="0.25">
      <c r="C106"/>
    </row>
    <row r="107" spans="3:3" x14ac:dyDescent="0.25">
      <c r="C107"/>
    </row>
    <row r="108" spans="3:3" x14ac:dyDescent="0.25">
      <c r="C108"/>
    </row>
    <row r="109" spans="3:3" x14ac:dyDescent="0.25">
      <c r="C109"/>
    </row>
    <row r="110" spans="3:3" x14ac:dyDescent="0.25">
      <c r="C110"/>
    </row>
    <row r="111" spans="3:3" x14ac:dyDescent="0.25">
      <c r="C111"/>
    </row>
    <row r="112" spans="3:3" x14ac:dyDescent="0.25">
      <c r="C112"/>
    </row>
    <row r="113" spans="3:3" x14ac:dyDescent="0.25">
      <c r="C113"/>
    </row>
    <row r="114" spans="3:3" x14ac:dyDescent="0.25">
      <c r="C114"/>
    </row>
    <row r="115" spans="3:3" x14ac:dyDescent="0.25">
      <c r="C115"/>
    </row>
    <row r="116" spans="3:3" x14ac:dyDescent="0.25">
      <c r="C116"/>
    </row>
    <row r="117" spans="3:3" x14ac:dyDescent="0.25">
      <c r="C117"/>
    </row>
    <row r="118" spans="3:3" x14ac:dyDescent="0.25">
      <c r="C118"/>
    </row>
    <row r="119" spans="3:3" x14ac:dyDescent="0.25">
      <c r="C119"/>
    </row>
    <row r="120" spans="3:3" x14ac:dyDescent="0.25">
      <c r="C120"/>
    </row>
    <row r="121" spans="3:3" x14ac:dyDescent="0.25">
      <c r="C121"/>
    </row>
    <row r="122" spans="3:3" x14ac:dyDescent="0.25">
      <c r="C122"/>
    </row>
    <row r="123" spans="3:3" x14ac:dyDescent="0.25">
      <c r="C123"/>
    </row>
    <row r="124" spans="3:3" x14ac:dyDescent="0.25">
      <c r="C124"/>
    </row>
    <row r="125" spans="3:3" x14ac:dyDescent="0.25">
      <c r="C125"/>
    </row>
    <row r="126" spans="3:3" x14ac:dyDescent="0.25">
      <c r="C126"/>
    </row>
    <row r="127" spans="3:3" x14ac:dyDescent="0.25">
      <c r="C127"/>
    </row>
    <row r="128" spans="3:3" x14ac:dyDescent="0.25">
      <c r="C128"/>
    </row>
    <row r="129" spans="3:3" x14ac:dyDescent="0.25">
      <c r="C129"/>
    </row>
    <row r="130" spans="3:3" x14ac:dyDescent="0.25">
      <c r="C130"/>
    </row>
    <row r="131" spans="3:3" x14ac:dyDescent="0.25">
      <c r="C131"/>
    </row>
    <row r="132" spans="3:3" x14ac:dyDescent="0.25">
      <c r="C132"/>
    </row>
    <row r="133" spans="3:3" x14ac:dyDescent="0.25">
      <c r="C133"/>
    </row>
    <row r="134" spans="3:3" x14ac:dyDescent="0.25">
      <c r="C134"/>
    </row>
    <row r="135" spans="3:3" x14ac:dyDescent="0.25">
      <c r="C135"/>
    </row>
    <row r="136" spans="3:3" x14ac:dyDescent="0.25">
      <c r="C136"/>
    </row>
    <row r="137" spans="3:3" x14ac:dyDescent="0.25">
      <c r="C137"/>
    </row>
    <row r="138" spans="3:3" x14ac:dyDescent="0.25">
      <c r="C138"/>
    </row>
    <row r="139" spans="3:3" x14ac:dyDescent="0.25">
      <c r="C139"/>
    </row>
    <row r="140" spans="3:3" x14ac:dyDescent="0.25">
      <c r="C140"/>
    </row>
    <row r="141" spans="3:3" x14ac:dyDescent="0.25">
      <c r="C141"/>
    </row>
    <row r="142" spans="3:3" x14ac:dyDescent="0.25">
      <c r="C142"/>
    </row>
    <row r="143" spans="3:3" x14ac:dyDescent="0.25">
      <c r="C143"/>
    </row>
    <row r="144" spans="3:3" x14ac:dyDescent="0.25">
      <c r="C144"/>
    </row>
    <row r="145" spans="3:3" x14ac:dyDescent="0.25">
      <c r="C145"/>
    </row>
    <row r="146" spans="3:3" x14ac:dyDescent="0.25">
      <c r="C146"/>
    </row>
    <row r="147" spans="3:3" x14ac:dyDescent="0.25">
      <c r="C147"/>
    </row>
    <row r="148" spans="3:3" x14ac:dyDescent="0.25">
      <c r="C148"/>
    </row>
    <row r="149" spans="3:3" x14ac:dyDescent="0.25">
      <c r="C149"/>
    </row>
    <row r="150" spans="3:3" x14ac:dyDescent="0.25">
      <c r="C150"/>
    </row>
    <row r="151" spans="3:3" x14ac:dyDescent="0.25">
      <c r="C151"/>
    </row>
    <row r="152" spans="3:3" x14ac:dyDescent="0.25">
      <c r="C152"/>
    </row>
    <row r="153" spans="3:3" x14ac:dyDescent="0.25">
      <c r="C153"/>
    </row>
    <row r="154" spans="3:3" x14ac:dyDescent="0.25">
      <c r="C154"/>
    </row>
    <row r="155" spans="3:3" x14ac:dyDescent="0.25">
      <c r="C155"/>
    </row>
    <row r="156" spans="3:3" x14ac:dyDescent="0.25">
      <c r="C156"/>
    </row>
    <row r="157" spans="3:3" x14ac:dyDescent="0.25">
      <c r="C157"/>
    </row>
    <row r="158" spans="3:3" x14ac:dyDescent="0.25">
      <c r="C158"/>
    </row>
    <row r="159" spans="3:3" x14ac:dyDescent="0.25">
      <c r="C159"/>
    </row>
    <row r="160" spans="3:3" x14ac:dyDescent="0.25">
      <c r="C160"/>
    </row>
    <row r="161" spans="3:3" x14ac:dyDescent="0.25">
      <c r="C161"/>
    </row>
    <row r="162" spans="3:3" x14ac:dyDescent="0.25">
      <c r="C162"/>
    </row>
    <row r="163" spans="3:3" x14ac:dyDescent="0.25">
      <c r="C163"/>
    </row>
    <row r="164" spans="3:3" x14ac:dyDescent="0.25">
      <c r="C164"/>
    </row>
    <row r="165" spans="3:3" x14ac:dyDescent="0.25">
      <c r="C165"/>
    </row>
    <row r="166" spans="3:3" x14ac:dyDescent="0.25">
      <c r="C166"/>
    </row>
    <row r="167" spans="3:3" x14ac:dyDescent="0.25">
      <c r="C167"/>
    </row>
    <row r="168" spans="3:3" x14ac:dyDescent="0.25">
      <c r="C168"/>
    </row>
    <row r="169" spans="3:3" x14ac:dyDescent="0.25">
      <c r="C169"/>
    </row>
    <row r="170" spans="3:3" x14ac:dyDescent="0.25">
      <c r="C170"/>
    </row>
    <row r="171" spans="3:3" x14ac:dyDescent="0.25">
      <c r="C171"/>
    </row>
    <row r="172" spans="3:3" x14ac:dyDescent="0.25">
      <c r="C172"/>
    </row>
    <row r="173" spans="3:3" x14ac:dyDescent="0.25">
      <c r="C173"/>
    </row>
    <row r="174" spans="3:3" x14ac:dyDescent="0.25">
      <c r="C174"/>
    </row>
    <row r="175" spans="3:3" x14ac:dyDescent="0.25">
      <c r="C175"/>
    </row>
    <row r="176" spans="3:3" x14ac:dyDescent="0.25">
      <c r="C176"/>
    </row>
    <row r="177" spans="3:3" x14ac:dyDescent="0.25">
      <c r="C177"/>
    </row>
    <row r="178" spans="3:3" x14ac:dyDescent="0.25">
      <c r="C178"/>
    </row>
    <row r="179" spans="3:3" x14ac:dyDescent="0.25">
      <c r="C179"/>
    </row>
    <row r="180" spans="3:3" x14ac:dyDescent="0.25">
      <c r="C180"/>
    </row>
    <row r="181" spans="3:3" x14ac:dyDescent="0.25">
      <c r="C181"/>
    </row>
    <row r="182" spans="3:3" x14ac:dyDescent="0.25">
      <c r="C182"/>
    </row>
    <row r="183" spans="3:3" x14ac:dyDescent="0.25">
      <c r="C183"/>
    </row>
    <row r="184" spans="3:3" x14ac:dyDescent="0.25">
      <c r="C184"/>
    </row>
    <row r="185" spans="3:3" x14ac:dyDescent="0.25">
      <c r="C185"/>
    </row>
    <row r="186" spans="3:3" x14ac:dyDescent="0.25">
      <c r="C186"/>
    </row>
    <row r="187" spans="3:3" x14ac:dyDescent="0.25">
      <c r="C187"/>
    </row>
    <row r="188" spans="3:3" x14ac:dyDescent="0.25">
      <c r="C188"/>
    </row>
    <row r="189" spans="3:3" x14ac:dyDescent="0.25">
      <c r="C189"/>
    </row>
    <row r="190" spans="3:3" x14ac:dyDescent="0.25">
      <c r="C190"/>
    </row>
    <row r="191" spans="3:3" x14ac:dyDescent="0.25">
      <c r="C191"/>
    </row>
    <row r="192" spans="3:3" x14ac:dyDescent="0.25">
      <c r="C192"/>
    </row>
    <row r="193" spans="3:3" x14ac:dyDescent="0.25">
      <c r="C193"/>
    </row>
    <row r="194" spans="3:3" x14ac:dyDescent="0.25">
      <c r="C194"/>
    </row>
    <row r="195" spans="3:3" x14ac:dyDescent="0.25">
      <c r="C195"/>
    </row>
    <row r="196" spans="3:3" x14ac:dyDescent="0.25">
      <c r="C196"/>
    </row>
    <row r="197" spans="3:3" x14ac:dyDescent="0.25">
      <c r="C197"/>
    </row>
    <row r="198" spans="3:3" x14ac:dyDescent="0.25">
      <c r="C198"/>
    </row>
    <row r="199" spans="3:3" x14ac:dyDescent="0.25">
      <c r="C199"/>
    </row>
    <row r="200" spans="3:3" x14ac:dyDescent="0.25">
      <c r="C200"/>
    </row>
    <row r="201" spans="3:3" x14ac:dyDescent="0.25">
      <c r="C201"/>
    </row>
    <row r="202" spans="3:3" x14ac:dyDescent="0.25">
      <c r="C202"/>
    </row>
    <row r="203" spans="3:3" x14ac:dyDescent="0.25">
      <c r="C203"/>
    </row>
    <row r="204" spans="3:3" x14ac:dyDescent="0.25">
      <c r="C204"/>
    </row>
    <row r="205" spans="3:3" x14ac:dyDescent="0.25">
      <c r="C205"/>
    </row>
    <row r="206" spans="3:3" x14ac:dyDescent="0.25">
      <c r="C206"/>
    </row>
    <row r="207" spans="3:3" x14ac:dyDescent="0.25">
      <c r="C207"/>
    </row>
    <row r="208" spans="3:3" x14ac:dyDescent="0.25">
      <c r="C208"/>
    </row>
    <row r="209" spans="3:3" x14ac:dyDescent="0.25">
      <c r="C209"/>
    </row>
    <row r="210" spans="3:3" x14ac:dyDescent="0.25">
      <c r="C210"/>
    </row>
    <row r="211" spans="3:3" x14ac:dyDescent="0.25">
      <c r="C211"/>
    </row>
    <row r="212" spans="3:3" x14ac:dyDescent="0.25">
      <c r="C212"/>
    </row>
    <row r="213" spans="3:3" x14ac:dyDescent="0.25">
      <c r="C213"/>
    </row>
    <row r="214" spans="3:3" x14ac:dyDescent="0.25">
      <c r="C214"/>
    </row>
    <row r="215" spans="3:3" x14ac:dyDescent="0.25">
      <c r="C215"/>
    </row>
    <row r="216" spans="3:3" x14ac:dyDescent="0.25">
      <c r="C216"/>
    </row>
    <row r="217" spans="3:3" x14ac:dyDescent="0.25">
      <c r="C217"/>
    </row>
    <row r="218" spans="3:3" x14ac:dyDescent="0.25">
      <c r="C218"/>
    </row>
    <row r="219" spans="3:3" x14ac:dyDescent="0.25">
      <c r="C219"/>
    </row>
    <row r="220" spans="3:3" x14ac:dyDescent="0.25">
      <c r="C220"/>
    </row>
    <row r="221" spans="3:3" x14ac:dyDescent="0.25">
      <c r="C221"/>
    </row>
    <row r="222" spans="3:3" x14ac:dyDescent="0.25">
      <c r="C222"/>
    </row>
    <row r="223" spans="3:3" x14ac:dyDescent="0.25">
      <c r="C223"/>
    </row>
    <row r="224" spans="3:3" x14ac:dyDescent="0.25">
      <c r="C224"/>
    </row>
    <row r="225" spans="3:3" x14ac:dyDescent="0.25">
      <c r="C225"/>
    </row>
    <row r="226" spans="3:3" x14ac:dyDescent="0.25">
      <c r="C226"/>
    </row>
    <row r="227" spans="3:3" x14ac:dyDescent="0.25">
      <c r="C227"/>
    </row>
    <row r="228" spans="3:3" x14ac:dyDescent="0.25">
      <c r="C228"/>
    </row>
    <row r="229" spans="3:3" x14ac:dyDescent="0.25">
      <c r="C229"/>
    </row>
    <row r="230" spans="3:3" x14ac:dyDescent="0.25">
      <c r="C230"/>
    </row>
    <row r="231" spans="3:3" x14ac:dyDescent="0.25">
      <c r="C231"/>
    </row>
    <row r="232" spans="3:3" x14ac:dyDescent="0.25">
      <c r="C232"/>
    </row>
    <row r="233" spans="3:3" x14ac:dyDescent="0.25">
      <c r="C233"/>
    </row>
    <row r="234" spans="3:3" x14ac:dyDescent="0.25">
      <c r="C234"/>
    </row>
    <row r="235" spans="3:3" x14ac:dyDescent="0.25">
      <c r="C235"/>
    </row>
    <row r="236" spans="3:3" x14ac:dyDescent="0.25">
      <c r="C236"/>
    </row>
    <row r="237" spans="3:3" x14ac:dyDescent="0.25">
      <c r="C237"/>
    </row>
    <row r="238" spans="3:3" x14ac:dyDescent="0.25">
      <c r="C238"/>
    </row>
    <row r="239" spans="3:3" x14ac:dyDescent="0.25">
      <c r="C239"/>
    </row>
    <row r="240" spans="3:3" x14ac:dyDescent="0.25">
      <c r="C240"/>
    </row>
    <row r="241" spans="3:3" x14ac:dyDescent="0.25">
      <c r="C241"/>
    </row>
    <row r="242" spans="3:3" x14ac:dyDescent="0.25">
      <c r="C242"/>
    </row>
    <row r="243" spans="3:3" x14ac:dyDescent="0.25">
      <c r="C243"/>
    </row>
    <row r="244" spans="3:3" x14ac:dyDescent="0.25">
      <c r="C244"/>
    </row>
    <row r="245" spans="3:3" x14ac:dyDescent="0.25">
      <c r="C245"/>
    </row>
    <row r="246" spans="3:3" x14ac:dyDescent="0.25">
      <c r="C246"/>
    </row>
    <row r="247" spans="3:3" x14ac:dyDescent="0.25">
      <c r="C247"/>
    </row>
    <row r="248" spans="3:3" x14ac:dyDescent="0.25">
      <c r="C248"/>
    </row>
    <row r="249" spans="3:3" x14ac:dyDescent="0.25">
      <c r="C249"/>
    </row>
    <row r="250" spans="3:3" x14ac:dyDescent="0.25">
      <c r="C250"/>
    </row>
    <row r="251" spans="3:3" x14ac:dyDescent="0.25">
      <c r="C251"/>
    </row>
    <row r="252" spans="3:3" x14ac:dyDescent="0.25">
      <c r="C252"/>
    </row>
    <row r="253" spans="3:3" x14ac:dyDescent="0.25">
      <c r="C253"/>
    </row>
    <row r="254" spans="3:3" x14ac:dyDescent="0.25">
      <c r="C254"/>
    </row>
    <row r="255" spans="3:3" x14ac:dyDescent="0.25">
      <c r="C255"/>
    </row>
    <row r="256" spans="3:3" x14ac:dyDescent="0.25">
      <c r="C256"/>
    </row>
    <row r="257" spans="3:3" x14ac:dyDescent="0.25">
      <c r="C257"/>
    </row>
    <row r="258" spans="3:3" x14ac:dyDescent="0.25">
      <c r="C258"/>
    </row>
    <row r="259" spans="3:3" x14ac:dyDescent="0.25">
      <c r="C259"/>
    </row>
    <row r="260" spans="3:3" x14ac:dyDescent="0.25">
      <c r="C260"/>
    </row>
    <row r="261" spans="3:3" x14ac:dyDescent="0.25">
      <c r="C261"/>
    </row>
    <row r="262" spans="3:3" x14ac:dyDescent="0.25">
      <c r="C262"/>
    </row>
    <row r="263" spans="3:3" x14ac:dyDescent="0.25">
      <c r="C263"/>
    </row>
    <row r="264" spans="3:3" x14ac:dyDescent="0.25">
      <c r="C264"/>
    </row>
    <row r="265" spans="3:3" x14ac:dyDescent="0.25">
      <c r="C265"/>
    </row>
    <row r="266" spans="3:3" x14ac:dyDescent="0.25">
      <c r="C266"/>
    </row>
    <row r="267" spans="3:3" x14ac:dyDescent="0.25">
      <c r="C267"/>
    </row>
    <row r="268" spans="3:3" x14ac:dyDescent="0.25">
      <c r="C268"/>
    </row>
    <row r="269" spans="3:3" x14ac:dyDescent="0.25">
      <c r="C269"/>
    </row>
    <row r="270" spans="3:3" x14ac:dyDescent="0.25">
      <c r="C270"/>
    </row>
    <row r="271" spans="3:3" x14ac:dyDescent="0.25">
      <c r="C271"/>
    </row>
    <row r="272" spans="3:3" x14ac:dyDescent="0.25">
      <c r="C272"/>
    </row>
    <row r="273" spans="3:3" x14ac:dyDescent="0.25">
      <c r="C273"/>
    </row>
    <row r="274" spans="3:3" x14ac:dyDescent="0.25">
      <c r="C274"/>
    </row>
    <row r="275" spans="3:3" x14ac:dyDescent="0.25">
      <c r="C275"/>
    </row>
    <row r="276" spans="3:3" x14ac:dyDescent="0.25">
      <c r="C276"/>
    </row>
    <row r="277" spans="3:3" x14ac:dyDescent="0.25">
      <c r="C277"/>
    </row>
    <row r="278" spans="3:3" x14ac:dyDescent="0.25">
      <c r="C278"/>
    </row>
    <row r="279" spans="3:3" x14ac:dyDescent="0.25">
      <c r="C279"/>
    </row>
    <row r="280" spans="3:3" x14ac:dyDescent="0.25">
      <c r="C280"/>
    </row>
    <row r="281" spans="3:3" x14ac:dyDescent="0.25">
      <c r="C281"/>
    </row>
    <row r="282" spans="3:3" x14ac:dyDescent="0.25">
      <c r="C282"/>
    </row>
    <row r="283" spans="3:3" x14ac:dyDescent="0.25">
      <c r="C283"/>
    </row>
    <row r="284" spans="3:3" x14ac:dyDescent="0.25">
      <c r="C284"/>
    </row>
    <row r="285" spans="3:3" x14ac:dyDescent="0.25">
      <c r="C285"/>
    </row>
    <row r="286" spans="3:3" x14ac:dyDescent="0.25">
      <c r="C286"/>
    </row>
    <row r="287" spans="3:3" x14ac:dyDescent="0.25">
      <c r="C287"/>
    </row>
    <row r="288" spans="3:3" x14ac:dyDescent="0.25">
      <c r="C288"/>
    </row>
    <row r="289" spans="3:3" x14ac:dyDescent="0.25">
      <c r="C289"/>
    </row>
    <row r="290" spans="3:3" x14ac:dyDescent="0.25">
      <c r="C290"/>
    </row>
    <row r="291" spans="3:3" x14ac:dyDescent="0.25">
      <c r="C291"/>
    </row>
    <row r="292" spans="3:3" x14ac:dyDescent="0.25">
      <c r="C292"/>
    </row>
    <row r="293" spans="3:3" x14ac:dyDescent="0.25">
      <c r="C293"/>
    </row>
    <row r="294" spans="3:3" x14ac:dyDescent="0.25">
      <c r="C294"/>
    </row>
    <row r="295" spans="3:3" x14ac:dyDescent="0.25">
      <c r="C295"/>
    </row>
    <row r="296" spans="3:3" x14ac:dyDescent="0.25">
      <c r="C296"/>
    </row>
    <row r="297" spans="3:3" x14ac:dyDescent="0.25">
      <c r="C297"/>
    </row>
    <row r="298" spans="3:3" x14ac:dyDescent="0.25">
      <c r="C298"/>
    </row>
    <row r="299" spans="3:3" x14ac:dyDescent="0.25">
      <c r="C299"/>
    </row>
    <row r="300" spans="3:3" x14ac:dyDescent="0.25">
      <c r="C300"/>
    </row>
    <row r="301" spans="3:3" x14ac:dyDescent="0.25">
      <c r="C301"/>
    </row>
    <row r="302" spans="3:3" x14ac:dyDescent="0.25">
      <c r="C302"/>
    </row>
    <row r="303" spans="3:3" x14ac:dyDescent="0.25">
      <c r="C303"/>
    </row>
    <row r="304" spans="3:3" x14ac:dyDescent="0.25">
      <c r="C304"/>
    </row>
    <row r="305" spans="3:3" x14ac:dyDescent="0.25">
      <c r="C305"/>
    </row>
    <row r="306" spans="3:3" x14ac:dyDescent="0.25">
      <c r="C306"/>
    </row>
    <row r="307" spans="3:3" x14ac:dyDescent="0.25">
      <c r="C307"/>
    </row>
    <row r="308" spans="3:3" x14ac:dyDescent="0.25">
      <c r="C308"/>
    </row>
    <row r="309" spans="3:3" x14ac:dyDescent="0.25">
      <c r="C309"/>
    </row>
    <row r="310" spans="3:3" x14ac:dyDescent="0.25">
      <c r="C310"/>
    </row>
    <row r="311" spans="3:3" x14ac:dyDescent="0.25">
      <c r="C311"/>
    </row>
    <row r="312" spans="3:3" x14ac:dyDescent="0.25">
      <c r="C312"/>
    </row>
    <row r="313" spans="3:3" x14ac:dyDescent="0.25">
      <c r="C313"/>
    </row>
    <row r="314" spans="3:3" x14ac:dyDescent="0.25">
      <c r="C314"/>
    </row>
    <row r="315" spans="3:3" x14ac:dyDescent="0.25">
      <c r="C315"/>
    </row>
    <row r="316" spans="3:3" x14ac:dyDescent="0.25">
      <c r="C316"/>
    </row>
    <row r="317" spans="3:3" x14ac:dyDescent="0.25">
      <c r="C317"/>
    </row>
    <row r="318" spans="3:3" x14ac:dyDescent="0.25">
      <c r="C318"/>
    </row>
    <row r="319" spans="3:3" x14ac:dyDescent="0.25">
      <c r="C319"/>
    </row>
    <row r="320" spans="3:3" x14ac:dyDescent="0.25">
      <c r="C320"/>
    </row>
    <row r="321" spans="3:3" x14ac:dyDescent="0.25">
      <c r="C321"/>
    </row>
    <row r="322" spans="3:3" x14ac:dyDescent="0.25">
      <c r="C322"/>
    </row>
    <row r="323" spans="3:3" x14ac:dyDescent="0.25">
      <c r="C323"/>
    </row>
    <row r="324" spans="3:3" x14ac:dyDescent="0.25">
      <c r="C324"/>
    </row>
    <row r="325" spans="3:3" x14ac:dyDescent="0.25">
      <c r="C325"/>
    </row>
    <row r="326" spans="3:3" x14ac:dyDescent="0.25">
      <c r="C326"/>
    </row>
    <row r="327" spans="3:3" x14ac:dyDescent="0.25">
      <c r="C327"/>
    </row>
    <row r="328" spans="3:3" x14ac:dyDescent="0.25">
      <c r="C328"/>
    </row>
    <row r="329" spans="3:3" x14ac:dyDescent="0.25">
      <c r="C329"/>
    </row>
    <row r="330" spans="3:3" x14ac:dyDescent="0.25">
      <c r="C330"/>
    </row>
    <row r="331" spans="3:3" x14ac:dyDescent="0.25">
      <c r="C331"/>
    </row>
    <row r="332" spans="3:3" x14ac:dyDescent="0.25">
      <c r="C332"/>
    </row>
    <row r="333" spans="3:3" x14ac:dyDescent="0.25">
      <c r="C333"/>
    </row>
    <row r="334" spans="3:3" x14ac:dyDescent="0.25">
      <c r="C334"/>
    </row>
    <row r="335" spans="3:3" x14ac:dyDescent="0.25">
      <c r="C335"/>
    </row>
    <row r="336" spans="3:3" x14ac:dyDescent="0.25">
      <c r="C336"/>
    </row>
    <row r="337" spans="3:3" x14ac:dyDescent="0.25">
      <c r="C337"/>
    </row>
    <row r="338" spans="3:3" x14ac:dyDescent="0.25">
      <c r="C338"/>
    </row>
    <row r="339" spans="3:3" x14ac:dyDescent="0.25">
      <c r="C339"/>
    </row>
    <row r="340" spans="3:3" x14ac:dyDescent="0.25">
      <c r="C340"/>
    </row>
    <row r="341" spans="3:3" x14ac:dyDescent="0.25">
      <c r="C341"/>
    </row>
    <row r="342" spans="3:3" x14ac:dyDescent="0.25">
      <c r="C342"/>
    </row>
    <row r="343" spans="3:3" x14ac:dyDescent="0.25">
      <c r="C343"/>
    </row>
    <row r="344" spans="3:3" x14ac:dyDescent="0.25">
      <c r="C344"/>
    </row>
    <row r="345" spans="3:3" x14ac:dyDescent="0.25">
      <c r="C345"/>
    </row>
    <row r="346" spans="3:3" x14ac:dyDescent="0.25">
      <c r="C346"/>
    </row>
    <row r="347" spans="3:3" x14ac:dyDescent="0.25">
      <c r="C347"/>
    </row>
    <row r="348" spans="3:3" x14ac:dyDescent="0.25">
      <c r="C348"/>
    </row>
    <row r="349" spans="3:3" x14ac:dyDescent="0.25">
      <c r="C349"/>
    </row>
    <row r="350" spans="3:3" x14ac:dyDescent="0.25">
      <c r="C350"/>
    </row>
    <row r="351" spans="3:3" x14ac:dyDescent="0.25">
      <c r="C351"/>
    </row>
    <row r="352" spans="3:3" x14ac:dyDescent="0.25">
      <c r="C352"/>
    </row>
    <row r="353" spans="3:3" x14ac:dyDescent="0.25">
      <c r="C353"/>
    </row>
    <row r="354" spans="3:3" x14ac:dyDescent="0.25">
      <c r="C354"/>
    </row>
    <row r="355" spans="3:3" x14ac:dyDescent="0.25">
      <c r="C355"/>
    </row>
    <row r="356" spans="3:3" x14ac:dyDescent="0.25">
      <c r="C356"/>
    </row>
    <row r="357" spans="3:3" x14ac:dyDescent="0.25">
      <c r="C357"/>
    </row>
    <row r="358" spans="3:3" x14ac:dyDescent="0.25">
      <c r="C358"/>
    </row>
    <row r="359" spans="3:3" x14ac:dyDescent="0.25">
      <c r="C359"/>
    </row>
    <row r="360" spans="3:3" x14ac:dyDescent="0.25">
      <c r="C360"/>
    </row>
    <row r="361" spans="3:3" x14ac:dyDescent="0.25">
      <c r="C361"/>
    </row>
    <row r="362" spans="3:3" x14ac:dyDescent="0.25">
      <c r="C362"/>
    </row>
    <row r="363" spans="3:3" x14ac:dyDescent="0.25">
      <c r="C363"/>
    </row>
    <row r="364" spans="3:3" x14ac:dyDescent="0.25">
      <c r="C364"/>
    </row>
    <row r="365" spans="3:3" x14ac:dyDescent="0.25">
      <c r="C365"/>
    </row>
    <row r="366" spans="3:3" x14ac:dyDescent="0.25">
      <c r="C366"/>
    </row>
    <row r="367" spans="3:3" x14ac:dyDescent="0.25">
      <c r="C367"/>
    </row>
    <row r="368" spans="3:3" x14ac:dyDescent="0.25">
      <c r="C368"/>
    </row>
    <row r="369" spans="3:3" x14ac:dyDescent="0.25">
      <c r="C369"/>
    </row>
    <row r="370" spans="3:3" x14ac:dyDescent="0.25">
      <c r="C370"/>
    </row>
    <row r="371" spans="3:3" x14ac:dyDescent="0.25">
      <c r="C371"/>
    </row>
    <row r="372" spans="3:3" x14ac:dyDescent="0.25">
      <c r="C372"/>
    </row>
    <row r="373" spans="3:3" x14ac:dyDescent="0.25">
      <c r="C373"/>
    </row>
    <row r="374" spans="3:3" x14ac:dyDescent="0.25">
      <c r="C374"/>
    </row>
    <row r="375" spans="3:3" x14ac:dyDescent="0.25">
      <c r="C375"/>
    </row>
    <row r="376" spans="3:3" x14ac:dyDescent="0.25">
      <c r="C376"/>
    </row>
    <row r="377" spans="3:3" x14ac:dyDescent="0.25">
      <c r="C377"/>
    </row>
    <row r="378" spans="3:3" x14ac:dyDescent="0.25">
      <c r="C378"/>
    </row>
    <row r="379" spans="3:3" x14ac:dyDescent="0.25">
      <c r="C379"/>
    </row>
    <row r="380" spans="3:3" x14ac:dyDescent="0.25">
      <c r="C380"/>
    </row>
    <row r="381" spans="3:3" x14ac:dyDescent="0.25">
      <c r="C381"/>
    </row>
    <row r="382" spans="3:3" x14ac:dyDescent="0.25">
      <c r="C382"/>
    </row>
    <row r="383" spans="3:3" x14ac:dyDescent="0.25">
      <c r="C383"/>
    </row>
    <row r="384" spans="3:3" x14ac:dyDescent="0.25">
      <c r="C384"/>
    </row>
    <row r="385" spans="3:3" x14ac:dyDescent="0.25">
      <c r="C385"/>
    </row>
    <row r="386" spans="3:3" x14ac:dyDescent="0.25">
      <c r="C386"/>
    </row>
    <row r="387" spans="3:3" x14ac:dyDescent="0.25">
      <c r="C387"/>
    </row>
    <row r="388" spans="3:3" x14ac:dyDescent="0.25">
      <c r="C388"/>
    </row>
    <row r="389" spans="3:3" x14ac:dyDescent="0.25">
      <c r="C389"/>
    </row>
    <row r="390" spans="3:3" x14ac:dyDescent="0.25">
      <c r="C390"/>
    </row>
    <row r="391" spans="3:3" x14ac:dyDescent="0.25">
      <c r="C391"/>
    </row>
    <row r="392" spans="3:3" x14ac:dyDescent="0.25">
      <c r="C392"/>
    </row>
    <row r="393" spans="3:3" x14ac:dyDescent="0.25">
      <c r="C393"/>
    </row>
    <row r="394" spans="3:3" x14ac:dyDescent="0.25">
      <c r="C394"/>
    </row>
    <row r="395" spans="3:3" x14ac:dyDescent="0.25">
      <c r="C395"/>
    </row>
    <row r="396" spans="3:3" x14ac:dyDescent="0.25">
      <c r="C396"/>
    </row>
    <row r="397" spans="3:3" x14ac:dyDescent="0.25">
      <c r="C397"/>
    </row>
    <row r="398" spans="3:3" x14ac:dyDescent="0.25">
      <c r="C398"/>
    </row>
    <row r="399" spans="3:3" x14ac:dyDescent="0.25">
      <c r="C399"/>
    </row>
    <row r="400" spans="3:3" x14ac:dyDescent="0.25">
      <c r="C400"/>
    </row>
    <row r="401" spans="3:3" x14ac:dyDescent="0.25">
      <c r="C401"/>
    </row>
    <row r="402" spans="3:3" x14ac:dyDescent="0.25">
      <c r="C402"/>
    </row>
    <row r="403" spans="3:3" x14ac:dyDescent="0.25">
      <c r="C403"/>
    </row>
    <row r="404" spans="3:3" x14ac:dyDescent="0.25">
      <c r="C404"/>
    </row>
    <row r="405" spans="3:3" x14ac:dyDescent="0.25">
      <c r="C405"/>
    </row>
    <row r="406" spans="3:3" x14ac:dyDescent="0.25">
      <c r="C406"/>
    </row>
    <row r="407" spans="3:3" x14ac:dyDescent="0.25">
      <c r="C407"/>
    </row>
    <row r="408" spans="3:3" x14ac:dyDescent="0.25">
      <c r="C408"/>
    </row>
    <row r="409" spans="3:3" x14ac:dyDescent="0.25">
      <c r="C409"/>
    </row>
    <row r="410" spans="3:3" x14ac:dyDescent="0.25">
      <c r="C410"/>
    </row>
    <row r="411" spans="3:3" x14ac:dyDescent="0.25">
      <c r="C411"/>
    </row>
    <row r="412" spans="3:3" x14ac:dyDescent="0.25">
      <c r="C412"/>
    </row>
    <row r="413" spans="3:3" x14ac:dyDescent="0.25">
      <c r="C413"/>
    </row>
    <row r="414" spans="3:3" x14ac:dyDescent="0.25">
      <c r="C414"/>
    </row>
    <row r="415" spans="3:3" x14ac:dyDescent="0.25">
      <c r="C415"/>
    </row>
    <row r="416" spans="3:3" x14ac:dyDescent="0.25">
      <c r="C416"/>
    </row>
    <row r="417" spans="3:3" x14ac:dyDescent="0.25">
      <c r="C417"/>
    </row>
    <row r="418" spans="3:3" x14ac:dyDescent="0.25">
      <c r="C418"/>
    </row>
    <row r="419" spans="3:3" x14ac:dyDescent="0.25">
      <c r="C419"/>
    </row>
    <row r="420" spans="3:3" x14ac:dyDescent="0.25">
      <c r="C420"/>
    </row>
    <row r="421" spans="3:3" x14ac:dyDescent="0.25">
      <c r="C421"/>
    </row>
    <row r="422" spans="3:3" x14ac:dyDescent="0.25">
      <c r="C422"/>
    </row>
    <row r="423" spans="3:3" x14ac:dyDescent="0.25">
      <c r="C423"/>
    </row>
    <row r="424" spans="3:3" x14ac:dyDescent="0.25">
      <c r="C424"/>
    </row>
    <row r="425" spans="3:3" x14ac:dyDescent="0.25">
      <c r="C425"/>
    </row>
    <row r="426" spans="3:3" x14ac:dyDescent="0.25">
      <c r="C426"/>
    </row>
    <row r="427" spans="3:3" x14ac:dyDescent="0.25">
      <c r="C427"/>
    </row>
    <row r="428" spans="3:3" x14ac:dyDescent="0.25">
      <c r="C428"/>
    </row>
    <row r="429" spans="3:3" x14ac:dyDescent="0.25">
      <c r="C429"/>
    </row>
    <row r="430" spans="3:3" x14ac:dyDescent="0.25">
      <c r="C430"/>
    </row>
    <row r="431" spans="3:3" x14ac:dyDescent="0.25">
      <c r="C431"/>
    </row>
    <row r="432" spans="3:3" x14ac:dyDescent="0.25">
      <c r="C432"/>
    </row>
    <row r="433" spans="3:3" x14ac:dyDescent="0.25">
      <c r="C433"/>
    </row>
    <row r="434" spans="3:3" x14ac:dyDescent="0.25">
      <c r="C434"/>
    </row>
    <row r="435" spans="3:3" x14ac:dyDescent="0.25">
      <c r="C435"/>
    </row>
    <row r="436" spans="3:3" x14ac:dyDescent="0.25">
      <c r="C436"/>
    </row>
    <row r="437" spans="3:3" x14ac:dyDescent="0.25">
      <c r="C437"/>
    </row>
    <row r="438" spans="3:3" x14ac:dyDescent="0.25">
      <c r="C438"/>
    </row>
    <row r="439" spans="3:3" x14ac:dyDescent="0.25">
      <c r="C439"/>
    </row>
    <row r="440" spans="3:3" x14ac:dyDescent="0.25">
      <c r="C440"/>
    </row>
    <row r="441" spans="3:3" x14ac:dyDescent="0.25">
      <c r="C441"/>
    </row>
    <row r="442" spans="3:3" x14ac:dyDescent="0.25">
      <c r="C442"/>
    </row>
    <row r="443" spans="3:3" x14ac:dyDescent="0.25">
      <c r="C443"/>
    </row>
    <row r="444" spans="3:3" x14ac:dyDescent="0.25">
      <c r="C444"/>
    </row>
    <row r="445" spans="3:3" x14ac:dyDescent="0.25">
      <c r="C445"/>
    </row>
    <row r="446" spans="3:3" x14ac:dyDescent="0.25">
      <c r="C446"/>
    </row>
    <row r="447" spans="3:3" x14ac:dyDescent="0.25">
      <c r="C447"/>
    </row>
    <row r="448" spans="3:3" x14ac:dyDescent="0.25">
      <c r="C448"/>
    </row>
    <row r="449" spans="3:3" x14ac:dyDescent="0.25">
      <c r="C449"/>
    </row>
    <row r="450" spans="3:3" x14ac:dyDescent="0.25">
      <c r="C450"/>
    </row>
    <row r="451" spans="3:3" x14ac:dyDescent="0.25">
      <c r="C451"/>
    </row>
    <row r="452" spans="3:3" x14ac:dyDescent="0.25">
      <c r="C452"/>
    </row>
    <row r="453" spans="3:3" x14ac:dyDescent="0.25">
      <c r="C453"/>
    </row>
    <row r="454" spans="3:3" x14ac:dyDescent="0.25">
      <c r="C454"/>
    </row>
    <row r="455" spans="3:3" x14ac:dyDescent="0.25">
      <c r="C455"/>
    </row>
    <row r="456" spans="3:3" x14ac:dyDescent="0.25">
      <c r="C456"/>
    </row>
    <row r="457" spans="3:3" x14ac:dyDescent="0.25">
      <c r="C457"/>
    </row>
    <row r="458" spans="3:3" x14ac:dyDescent="0.25">
      <c r="C458"/>
    </row>
    <row r="459" spans="3:3" x14ac:dyDescent="0.25">
      <c r="C459"/>
    </row>
    <row r="460" spans="3:3" x14ac:dyDescent="0.25">
      <c r="C460"/>
    </row>
    <row r="461" spans="3:3" x14ac:dyDescent="0.25">
      <c r="C461"/>
    </row>
    <row r="462" spans="3:3" x14ac:dyDescent="0.25">
      <c r="C462"/>
    </row>
    <row r="463" spans="3:3" x14ac:dyDescent="0.25">
      <c r="C463"/>
    </row>
    <row r="464" spans="3:3" x14ac:dyDescent="0.25">
      <c r="C464"/>
    </row>
    <row r="465" spans="3:3" x14ac:dyDescent="0.25">
      <c r="C465"/>
    </row>
    <row r="466" spans="3:3" x14ac:dyDescent="0.25">
      <c r="C466"/>
    </row>
    <row r="467" spans="3:3" x14ac:dyDescent="0.25">
      <c r="C467"/>
    </row>
    <row r="468" spans="3:3" x14ac:dyDescent="0.25">
      <c r="C468"/>
    </row>
    <row r="469" spans="3:3" x14ac:dyDescent="0.25">
      <c r="C469"/>
    </row>
    <row r="470" spans="3:3" x14ac:dyDescent="0.25">
      <c r="C470"/>
    </row>
    <row r="471" spans="3:3" x14ac:dyDescent="0.25">
      <c r="C471"/>
    </row>
    <row r="472" spans="3:3" x14ac:dyDescent="0.25">
      <c r="C472"/>
    </row>
    <row r="473" spans="3:3" x14ac:dyDescent="0.25">
      <c r="C473"/>
    </row>
    <row r="474" spans="3:3" x14ac:dyDescent="0.25">
      <c r="C474"/>
    </row>
    <row r="475" spans="3:3" x14ac:dyDescent="0.25">
      <c r="C475"/>
    </row>
    <row r="476" spans="3:3" x14ac:dyDescent="0.25">
      <c r="C476"/>
    </row>
    <row r="477" spans="3:3" x14ac:dyDescent="0.25">
      <c r="C477"/>
    </row>
    <row r="478" spans="3:3" x14ac:dyDescent="0.25">
      <c r="C478"/>
    </row>
    <row r="479" spans="3:3" x14ac:dyDescent="0.25">
      <c r="C479"/>
    </row>
    <row r="480" spans="3:3" x14ac:dyDescent="0.25">
      <c r="C480"/>
    </row>
    <row r="481" spans="3:3" x14ac:dyDescent="0.25">
      <c r="C481"/>
    </row>
    <row r="482" spans="3:3" x14ac:dyDescent="0.25">
      <c r="C482"/>
    </row>
    <row r="483" spans="3:3" x14ac:dyDescent="0.25">
      <c r="C483"/>
    </row>
    <row r="484" spans="3:3" x14ac:dyDescent="0.25">
      <c r="C484"/>
    </row>
    <row r="485" spans="3:3" x14ac:dyDescent="0.25">
      <c r="C485"/>
    </row>
    <row r="486" spans="3:3" x14ac:dyDescent="0.25">
      <c r="C486"/>
    </row>
    <row r="487" spans="3:3" x14ac:dyDescent="0.25">
      <c r="C487"/>
    </row>
    <row r="488" spans="3:3" x14ac:dyDescent="0.25">
      <c r="C488"/>
    </row>
    <row r="489" spans="3:3" x14ac:dyDescent="0.25">
      <c r="C489"/>
    </row>
    <row r="490" spans="3:3" x14ac:dyDescent="0.25">
      <c r="C490"/>
    </row>
    <row r="491" spans="3:3" x14ac:dyDescent="0.25">
      <c r="C491"/>
    </row>
    <row r="492" spans="3:3" x14ac:dyDescent="0.25">
      <c r="C492"/>
    </row>
    <row r="493" spans="3:3" x14ac:dyDescent="0.25">
      <c r="C493"/>
    </row>
    <row r="494" spans="3:3" x14ac:dyDescent="0.25">
      <c r="C494"/>
    </row>
    <row r="495" spans="3:3" x14ac:dyDescent="0.25">
      <c r="C495"/>
    </row>
    <row r="496" spans="3:3" x14ac:dyDescent="0.25">
      <c r="C496"/>
    </row>
    <row r="497" spans="3:3" x14ac:dyDescent="0.25">
      <c r="C497"/>
    </row>
    <row r="498" spans="3:3" x14ac:dyDescent="0.25">
      <c r="C498"/>
    </row>
    <row r="499" spans="3:3" x14ac:dyDescent="0.25">
      <c r="C499"/>
    </row>
    <row r="500" spans="3:3" x14ac:dyDescent="0.25">
      <c r="C500"/>
    </row>
    <row r="501" spans="3:3" x14ac:dyDescent="0.25">
      <c r="C501"/>
    </row>
    <row r="502" spans="3:3" x14ac:dyDescent="0.25">
      <c r="C502"/>
    </row>
    <row r="503" spans="3:3" x14ac:dyDescent="0.25">
      <c r="C503"/>
    </row>
    <row r="504" spans="3:3" x14ac:dyDescent="0.25">
      <c r="C504"/>
    </row>
    <row r="505" spans="3:3" x14ac:dyDescent="0.25">
      <c r="C505"/>
    </row>
    <row r="506" spans="3:3" x14ac:dyDescent="0.25">
      <c r="C506"/>
    </row>
    <row r="507" spans="3:3" x14ac:dyDescent="0.25">
      <c r="C507"/>
    </row>
    <row r="508" spans="3:3" x14ac:dyDescent="0.25">
      <c r="C508"/>
    </row>
    <row r="509" spans="3:3" x14ac:dyDescent="0.25">
      <c r="C509"/>
    </row>
    <row r="510" spans="3:3" x14ac:dyDescent="0.25">
      <c r="C510"/>
    </row>
    <row r="511" spans="3:3" x14ac:dyDescent="0.25">
      <c r="C511"/>
    </row>
    <row r="512" spans="3:3" x14ac:dyDescent="0.25">
      <c r="C512"/>
    </row>
    <row r="513" spans="3:3" x14ac:dyDescent="0.25">
      <c r="C513"/>
    </row>
    <row r="514" spans="3:3" x14ac:dyDescent="0.25">
      <c r="C514"/>
    </row>
    <row r="515" spans="3:3" x14ac:dyDescent="0.25">
      <c r="C515"/>
    </row>
    <row r="516" spans="3:3" x14ac:dyDescent="0.25">
      <c r="C516"/>
    </row>
    <row r="517" spans="3:3" x14ac:dyDescent="0.25">
      <c r="C517"/>
    </row>
    <row r="518" spans="3:3" x14ac:dyDescent="0.25">
      <c r="C518"/>
    </row>
    <row r="519" spans="3:3" x14ac:dyDescent="0.25">
      <c r="C519"/>
    </row>
    <row r="520" spans="3:3" x14ac:dyDescent="0.25">
      <c r="C520"/>
    </row>
    <row r="521" spans="3:3" x14ac:dyDescent="0.25">
      <c r="C521"/>
    </row>
    <row r="522" spans="3:3" x14ac:dyDescent="0.25">
      <c r="C522"/>
    </row>
    <row r="523" spans="3:3" x14ac:dyDescent="0.25">
      <c r="C523"/>
    </row>
    <row r="524" spans="3:3" x14ac:dyDescent="0.25">
      <c r="C524"/>
    </row>
    <row r="525" spans="3:3" x14ac:dyDescent="0.25">
      <c r="C525"/>
    </row>
    <row r="526" spans="3:3" x14ac:dyDescent="0.25">
      <c r="C526"/>
    </row>
    <row r="527" spans="3:3" x14ac:dyDescent="0.25">
      <c r="C527"/>
    </row>
    <row r="528" spans="3:3" x14ac:dyDescent="0.25">
      <c r="C528"/>
    </row>
    <row r="529" spans="3:3" x14ac:dyDescent="0.25">
      <c r="C529"/>
    </row>
    <row r="530" spans="3:3" x14ac:dyDescent="0.25">
      <c r="C530"/>
    </row>
    <row r="531" spans="3:3" x14ac:dyDescent="0.25">
      <c r="C531"/>
    </row>
    <row r="532" spans="3:3" x14ac:dyDescent="0.25">
      <c r="C532"/>
    </row>
    <row r="533" spans="3:3" x14ac:dyDescent="0.25">
      <c r="C533"/>
    </row>
    <row r="534" spans="3:3" x14ac:dyDescent="0.25">
      <c r="C534"/>
    </row>
    <row r="535" spans="3:3" x14ac:dyDescent="0.25">
      <c r="C535"/>
    </row>
    <row r="536" spans="3:3" x14ac:dyDescent="0.25">
      <c r="C536"/>
    </row>
    <row r="537" spans="3:3" x14ac:dyDescent="0.25">
      <c r="C537"/>
    </row>
    <row r="538" spans="3:3" x14ac:dyDescent="0.25">
      <c r="C538"/>
    </row>
    <row r="539" spans="3:3" x14ac:dyDescent="0.25">
      <c r="C539"/>
    </row>
    <row r="540" spans="3:3" x14ac:dyDescent="0.25">
      <c r="C540"/>
    </row>
    <row r="541" spans="3:3" x14ac:dyDescent="0.25">
      <c r="C541"/>
    </row>
    <row r="542" spans="3:3" x14ac:dyDescent="0.25">
      <c r="C542"/>
    </row>
    <row r="543" spans="3:3" x14ac:dyDescent="0.25">
      <c r="C543"/>
    </row>
    <row r="544" spans="3:3" x14ac:dyDescent="0.25">
      <c r="C544"/>
    </row>
    <row r="545" spans="3:3" x14ac:dyDescent="0.25">
      <c r="C545"/>
    </row>
    <row r="546" spans="3:3" x14ac:dyDescent="0.25">
      <c r="C546"/>
    </row>
    <row r="547" spans="3:3" x14ac:dyDescent="0.25">
      <c r="C547"/>
    </row>
    <row r="548" spans="3:3" x14ac:dyDescent="0.25">
      <c r="C548"/>
    </row>
    <row r="549" spans="3:3" x14ac:dyDescent="0.25">
      <c r="C549"/>
    </row>
    <row r="550" spans="3:3" x14ac:dyDescent="0.25">
      <c r="C550"/>
    </row>
    <row r="551" spans="3:3" x14ac:dyDescent="0.25">
      <c r="C551"/>
    </row>
    <row r="552" spans="3:3" x14ac:dyDescent="0.25">
      <c r="C552"/>
    </row>
    <row r="553" spans="3:3" x14ac:dyDescent="0.25">
      <c r="C553"/>
    </row>
    <row r="554" spans="3:3" x14ac:dyDescent="0.25">
      <c r="C554"/>
    </row>
    <row r="555" spans="3:3" x14ac:dyDescent="0.25">
      <c r="C555"/>
    </row>
    <row r="556" spans="3:3" x14ac:dyDescent="0.25">
      <c r="C556"/>
    </row>
    <row r="557" spans="3:3" x14ac:dyDescent="0.25">
      <c r="C557"/>
    </row>
    <row r="558" spans="3:3" x14ac:dyDescent="0.25">
      <c r="C558"/>
    </row>
    <row r="559" spans="3:3" x14ac:dyDescent="0.25">
      <c r="C559"/>
    </row>
    <row r="560" spans="3:3" x14ac:dyDescent="0.25">
      <c r="C560"/>
    </row>
    <row r="561" spans="3:3" x14ac:dyDescent="0.25">
      <c r="C561"/>
    </row>
    <row r="562" spans="3:3" x14ac:dyDescent="0.25">
      <c r="C562"/>
    </row>
    <row r="563" spans="3:3" x14ac:dyDescent="0.25">
      <c r="C563"/>
    </row>
    <row r="564" spans="3:3" x14ac:dyDescent="0.25">
      <c r="C564"/>
    </row>
    <row r="565" spans="3:3" x14ac:dyDescent="0.25">
      <c r="C565"/>
    </row>
    <row r="566" spans="3:3" x14ac:dyDescent="0.25">
      <c r="C566"/>
    </row>
    <row r="567" spans="3:3" x14ac:dyDescent="0.25">
      <c r="C567"/>
    </row>
    <row r="568" spans="3:3" x14ac:dyDescent="0.25">
      <c r="C568"/>
    </row>
    <row r="569" spans="3:3" x14ac:dyDescent="0.25">
      <c r="C569"/>
    </row>
    <row r="570" spans="3:3" x14ac:dyDescent="0.25">
      <c r="C570"/>
    </row>
    <row r="571" spans="3:3" x14ac:dyDescent="0.25">
      <c r="C571"/>
    </row>
    <row r="572" spans="3:3" x14ac:dyDescent="0.25">
      <c r="C572"/>
    </row>
    <row r="573" spans="3:3" x14ac:dyDescent="0.25">
      <c r="C573"/>
    </row>
    <row r="574" spans="3:3" x14ac:dyDescent="0.25">
      <c r="C574"/>
    </row>
    <row r="575" spans="3:3" x14ac:dyDescent="0.25">
      <c r="C575"/>
    </row>
    <row r="576" spans="3:3" x14ac:dyDescent="0.25">
      <c r="C576"/>
    </row>
    <row r="577" spans="3:3" x14ac:dyDescent="0.25">
      <c r="C577"/>
    </row>
    <row r="578" spans="3:3" x14ac:dyDescent="0.25">
      <c r="C578"/>
    </row>
    <row r="579" spans="3:3" x14ac:dyDescent="0.25">
      <c r="C579"/>
    </row>
    <row r="580" spans="3:3" x14ac:dyDescent="0.25">
      <c r="C580"/>
    </row>
    <row r="581" spans="3:3" x14ac:dyDescent="0.25">
      <c r="C581"/>
    </row>
    <row r="582" spans="3:3" x14ac:dyDescent="0.25">
      <c r="C582"/>
    </row>
    <row r="583" spans="3:3" x14ac:dyDescent="0.25">
      <c r="C583"/>
    </row>
    <row r="584" spans="3:3" x14ac:dyDescent="0.25">
      <c r="C584"/>
    </row>
    <row r="585" spans="3:3" x14ac:dyDescent="0.25">
      <c r="C585"/>
    </row>
    <row r="586" spans="3:3" x14ac:dyDescent="0.25">
      <c r="C586"/>
    </row>
    <row r="587" spans="3:3" x14ac:dyDescent="0.25">
      <c r="C587"/>
    </row>
    <row r="588" spans="3:3" x14ac:dyDescent="0.25">
      <c r="C588"/>
    </row>
    <row r="589" spans="3:3" x14ac:dyDescent="0.25">
      <c r="C589"/>
    </row>
    <row r="590" spans="3:3" x14ac:dyDescent="0.25">
      <c r="C590"/>
    </row>
    <row r="591" spans="3:3" x14ac:dyDescent="0.25">
      <c r="C591"/>
    </row>
    <row r="592" spans="3:3" x14ac:dyDescent="0.25">
      <c r="C592"/>
    </row>
    <row r="593" spans="3:3" x14ac:dyDescent="0.25">
      <c r="C593"/>
    </row>
    <row r="594" spans="3:3" x14ac:dyDescent="0.25">
      <c r="C594"/>
    </row>
    <row r="595" spans="3:3" x14ac:dyDescent="0.25">
      <c r="C595"/>
    </row>
    <row r="596" spans="3:3" x14ac:dyDescent="0.25">
      <c r="C596"/>
    </row>
    <row r="597" spans="3:3" x14ac:dyDescent="0.25">
      <c r="C597"/>
    </row>
    <row r="598" spans="3:3" x14ac:dyDescent="0.25">
      <c r="C598"/>
    </row>
    <row r="599" spans="3:3" x14ac:dyDescent="0.25">
      <c r="C599"/>
    </row>
    <row r="600" spans="3:3" x14ac:dyDescent="0.25">
      <c r="C600"/>
    </row>
    <row r="601" spans="3:3" x14ac:dyDescent="0.25">
      <c r="C601"/>
    </row>
    <row r="602" spans="3:3" x14ac:dyDescent="0.25">
      <c r="C602"/>
    </row>
    <row r="603" spans="3:3" x14ac:dyDescent="0.25">
      <c r="C603"/>
    </row>
    <row r="604" spans="3:3" x14ac:dyDescent="0.25">
      <c r="C604"/>
    </row>
    <row r="605" spans="3:3" x14ac:dyDescent="0.25">
      <c r="C605"/>
    </row>
    <row r="606" spans="3:3" x14ac:dyDescent="0.25">
      <c r="C606"/>
    </row>
    <row r="607" spans="3:3" x14ac:dyDescent="0.25">
      <c r="C607"/>
    </row>
    <row r="608" spans="3:3" x14ac:dyDescent="0.25">
      <c r="C608"/>
    </row>
    <row r="609" spans="3:3" x14ac:dyDescent="0.25">
      <c r="C609"/>
    </row>
    <row r="610" spans="3:3" x14ac:dyDescent="0.25">
      <c r="C610"/>
    </row>
    <row r="611" spans="3:3" x14ac:dyDescent="0.25">
      <c r="C611"/>
    </row>
    <row r="612" spans="3:3" x14ac:dyDescent="0.25">
      <c r="C612"/>
    </row>
    <row r="613" spans="3:3" x14ac:dyDescent="0.25">
      <c r="C613"/>
    </row>
    <row r="614" spans="3:3" x14ac:dyDescent="0.25">
      <c r="C614"/>
    </row>
    <row r="615" spans="3:3" x14ac:dyDescent="0.25">
      <c r="C615"/>
    </row>
    <row r="616" spans="3:3" x14ac:dyDescent="0.25">
      <c r="C616"/>
    </row>
    <row r="617" spans="3:3" x14ac:dyDescent="0.25">
      <c r="C617"/>
    </row>
    <row r="618" spans="3:3" x14ac:dyDescent="0.25">
      <c r="C618"/>
    </row>
    <row r="619" spans="3:3" x14ac:dyDescent="0.25">
      <c r="C619"/>
    </row>
    <row r="620" spans="3:3" x14ac:dyDescent="0.25">
      <c r="C620"/>
    </row>
    <row r="621" spans="3:3" x14ac:dyDescent="0.25">
      <c r="C621"/>
    </row>
    <row r="622" spans="3:3" x14ac:dyDescent="0.25">
      <c r="C622"/>
    </row>
    <row r="623" spans="3:3" x14ac:dyDescent="0.25">
      <c r="C623"/>
    </row>
    <row r="624" spans="3:3" x14ac:dyDescent="0.25">
      <c r="C624"/>
    </row>
    <row r="625" spans="3:3" x14ac:dyDescent="0.25">
      <c r="C625"/>
    </row>
    <row r="626" spans="3:3" x14ac:dyDescent="0.25">
      <c r="C626"/>
    </row>
    <row r="627" spans="3:3" x14ac:dyDescent="0.25">
      <c r="C627"/>
    </row>
    <row r="628" spans="3:3" x14ac:dyDescent="0.25">
      <c r="C628"/>
    </row>
    <row r="629" spans="3:3" x14ac:dyDescent="0.25">
      <c r="C629"/>
    </row>
    <row r="630" spans="3:3" x14ac:dyDescent="0.25">
      <c r="C630"/>
    </row>
    <row r="631" spans="3:3" x14ac:dyDescent="0.25">
      <c r="C631"/>
    </row>
    <row r="632" spans="3:3" x14ac:dyDescent="0.25">
      <c r="C632"/>
    </row>
    <row r="633" spans="3:3" x14ac:dyDescent="0.25">
      <c r="C633"/>
    </row>
    <row r="634" spans="3:3" x14ac:dyDescent="0.25">
      <c r="C634"/>
    </row>
    <row r="635" spans="3:3" x14ac:dyDescent="0.25">
      <c r="C635"/>
    </row>
    <row r="636" spans="3:3" x14ac:dyDescent="0.25">
      <c r="C636"/>
    </row>
    <row r="637" spans="3:3" x14ac:dyDescent="0.25">
      <c r="C637"/>
    </row>
    <row r="638" spans="3:3" x14ac:dyDescent="0.25">
      <c r="C638"/>
    </row>
    <row r="639" spans="3:3" x14ac:dyDescent="0.25">
      <c r="C639"/>
    </row>
    <row r="640" spans="3:3" x14ac:dyDescent="0.25">
      <c r="C640"/>
    </row>
    <row r="641" spans="3:3" x14ac:dyDescent="0.25">
      <c r="C641"/>
    </row>
    <row r="642" spans="3:3" x14ac:dyDescent="0.25">
      <c r="C642"/>
    </row>
    <row r="643" spans="3:3" x14ac:dyDescent="0.25">
      <c r="C643"/>
    </row>
    <row r="644" spans="3:3" x14ac:dyDescent="0.25">
      <c r="C644"/>
    </row>
    <row r="645" spans="3:3" x14ac:dyDescent="0.25">
      <c r="C645"/>
    </row>
    <row r="646" spans="3:3" x14ac:dyDescent="0.25">
      <c r="C646"/>
    </row>
    <row r="647" spans="3:3" x14ac:dyDescent="0.25">
      <c r="C647"/>
    </row>
    <row r="648" spans="3:3" x14ac:dyDescent="0.25">
      <c r="C648"/>
    </row>
    <row r="649" spans="3:3" x14ac:dyDescent="0.25">
      <c r="C649"/>
    </row>
    <row r="650" spans="3:3" x14ac:dyDescent="0.25">
      <c r="C650"/>
    </row>
    <row r="651" spans="3:3" x14ac:dyDescent="0.25">
      <c r="C651"/>
    </row>
    <row r="652" spans="3:3" x14ac:dyDescent="0.25">
      <c r="C652"/>
    </row>
    <row r="653" spans="3:3" x14ac:dyDescent="0.25">
      <c r="C653"/>
    </row>
    <row r="654" spans="3:3" x14ac:dyDescent="0.25">
      <c r="C654"/>
    </row>
    <row r="655" spans="3:3" x14ac:dyDescent="0.25">
      <c r="C655"/>
    </row>
    <row r="656" spans="3:3" x14ac:dyDescent="0.25">
      <c r="C656"/>
    </row>
    <row r="657" spans="3:3" x14ac:dyDescent="0.25">
      <c r="C657"/>
    </row>
    <row r="658" spans="3:3" x14ac:dyDescent="0.25">
      <c r="C658"/>
    </row>
    <row r="659" spans="3:3" x14ac:dyDescent="0.25">
      <c r="C659"/>
    </row>
    <row r="660" spans="3:3" x14ac:dyDescent="0.25">
      <c r="C660"/>
    </row>
    <row r="661" spans="3:3" x14ac:dyDescent="0.25">
      <c r="C661"/>
    </row>
    <row r="662" spans="3:3" x14ac:dyDescent="0.25">
      <c r="C662"/>
    </row>
    <row r="663" spans="3:3" x14ac:dyDescent="0.25">
      <c r="C663"/>
    </row>
    <row r="664" spans="3:3" x14ac:dyDescent="0.25">
      <c r="C664"/>
    </row>
    <row r="665" spans="3:3" x14ac:dyDescent="0.25">
      <c r="C665"/>
    </row>
    <row r="666" spans="3:3" x14ac:dyDescent="0.25">
      <c r="C666"/>
    </row>
    <row r="667" spans="3:3" x14ac:dyDescent="0.25">
      <c r="C667"/>
    </row>
    <row r="668" spans="3:3" x14ac:dyDescent="0.25">
      <c r="C668"/>
    </row>
    <row r="669" spans="3:3" x14ac:dyDescent="0.25">
      <c r="C669"/>
    </row>
    <row r="670" spans="3:3" x14ac:dyDescent="0.25">
      <c r="C670"/>
    </row>
    <row r="671" spans="3:3" x14ac:dyDescent="0.25">
      <c r="C671"/>
    </row>
    <row r="672" spans="3:3" x14ac:dyDescent="0.25">
      <c r="C672"/>
    </row>
    <row r="673" spans="3:3" x14ac:dyDescent="0.25">
      <c r="C673"/>
    </row>
    <row r="674" spans="3:3" x14ac:dyDescent="0.25">
      <c r="C674"/>
    </row>
    <row r="675" spans="3:3" x14ac:dyDescent="0.25">
      <c r="C675"/>
    </row>
    <row r="676" spans="3:3" x14ac:dyDescent="0.25">
      <c r="C676"/>
    </row>
    <row r="677" spans="3:3" x14ac:dyDescent="0.25">
      <c r="C677"/>
    </row>
    <row r="678" spans="3:3" x14ac:dyDescent="0.25">
      <c r="C678"/>
    </row>
    <row r="679" spans="3:3" x14ac:dyDescent="0.25">
      <c r="C679"/>
    </row>
    <row r="680" spans="3:3" x14ac:dyDescent="0.25">
      <c r="C680"/>
    </row>
    <row r="681" spans="3:3" x14ac:dyDescent="0.25">
      <c r="C681"/>
    </row>
    <row r="682" spans="3:3" x14ac:dyDescent="0.25">
      <c r="C682"/>
    </row>
    <row r="683" spans="3:3" x14ac:dyDescent="0.25">
      <c r="C683"/>
    </row>
    <row r="684" spans="3:3" x14ac:dyDescent="0.25">
      <c r="C684"/>
    </row>
    <row r="685" spans="3:3" x14ac:dyDescent="0.25">
      <c r="C685"/>
    </row>
    <row r="686" spans="3:3" x14ac:dyDescent="0.25">
      <c r="C686"/>
    </row>
    <row r="687" spans="3:3" x14ac:dyDescent="0.25">
      <c r="C687"/>
    </row>
    <row r="688" spans="3:3" x14ac:dyDescent="0.25">
      <c r="C688"/>
    </row>
    <row r="689" spans="3:3" x14ac:dyDescent="0.25">
      <c r="C689"/>
    </row>
    <row r="690" spans="3:3" x14ac:dyDescent="0.25">
      <c r="C690"/>
    </row>
    <row r="691" spans="3:3" x14ac:dyDescent="0.25">
      <c r="C691"/>
    </row>
    <row r="692" spans="3:3" x14ac:dyDescent="0.25">
      <c r="C692"/>
    </row>
    <row r="693" spans="3:3" x14ac:dyDescent="0.25">
      <c r="C693"/>
    </row>
    <row r="694" spans="3:3" x14ac:dyDescent="0.25">
      <c r="C694"/>
    </row>
    <row r="695" spans="3:3" x14ac:dyDescent="0.25">
      <c r="C695"/>
    </row>
    <row r="696" spans="3:3" x14ac:dyDescent="0.25">
      <c r="C696"/>
    </row>
    <row r="697" spans="3:3" x14ac:dyDescent="0.25">
      <c r="C697"/>
    </row>
    <row r="698" spans="3:3" x14ac:dyDescent="0.25">
      <c r="C698"/>
    </row>
    <row r="699" spans="3:3" x14ac:dyDescent="0.25">
      <c r="C699"/>
    </row>
    <row r="700" spans="3:3" x14ac:dyDescent="0.25">
      <c r="C700"/>
    </row>
    <row r="701" spans="3:3" x14ac:dyDescent="0.25">
      <c r="C701"/>
    </row>
    <row r="702" spans="3:3" x14ac:dyDescent="0.25">
      <c r="C702"/>
    </row>
    <row r="703" spans="3:3" x14ac:dyDescent="0.25">
      <c r="C703"/>
    </row>
    <row r="704" spans="3:3" x14ac:dyDescent="0.25">
      <c r="C704"/>
    </row>
    <row r="705" spans="3:3" x14ac:dyDescent="0.25">
      <c r="C705"/>
    </row>
    <row r="706" spans="3:3" x14ac:dyDescent="0.25">
      <c r="C706"/>
    </row>
    <row r="707" spans="3:3" x14ac:dyDescent="0.25">
      <c r="C707"/>
    </row>
    <row r="708" spans="3:3" x14ac:dyDescent="0.25">
      <c r="C708"/>
    </row>
    <row r="709" spans="3:3" x14ac:dyDescent="0.25">
      <c r="C709"/>
    </row>
    <row r="710" spans="3:3" x14ac:dyDescent="0.25">
      <c r="C710"/>
    </row>
    <row r="711" spans="3:3" x14ac:dyDescent="0.25">
      <c r="C711"/>
    </row>
    <row r="712" spans="3:3" x14ac:dyDescent="0.25">
      <c r="C712"/>
    </row>
    <row r="713" spans="3:3" x14ac:dyDescent="0.25">
      <c r="C713"/>
    </row>
    <row r="714" spans="3:3" x14ac:dyDescent="0.25">
      <c r="C714"/>
    </row>
    <row r="715" spans="3:3" x14ac:dyDescent="0.25">
      <c r="C715"/>
    </row>
    <row r="716" spans="3:3" x14ac:dyDescent="0.25">
      <c r="C716"/>
    </row>
    <row r="717" spans="3:3" x14ac:dyDescent="0.25">
      <c r="C717"/>
    </row>
    <row r="718" spans="3:3" x14ac:dyDescent="0.25">
      <c r="C718"/>
    </row>
    <row r="719" spans="3:3" x14ac:dyDescent="0.25">
      <c r="C719"/>
    </row>
    <row r="720" spans="3:3" x14ac:dyDescent="0.25">
      <c r="C720"/>
    </row>
    <row r="721" spans="3:3" x14ac:dyDescent="0.25">
      <c r="C721"/>
    </row>
    <row r="722" spans="3:3" x14ac:dyDescent="0.25">
      <c r="C722"/>
    </row>
    <row r="723" spans="3:3" x14ac:dyDescent="0.25">
      <c r="C723"/>
    </row>
    <row r="724" spans="3:3" x14ac:dyDescent="0.25">
      <c r="C724"/>
    </row>
    <row r="725" spans="3:3" x14ac:dyDescent="0.25">
      <c r="C725"/>
    </row>
    <row r="726" spans="3:3" x14ac:dyDescent="0.25">
      <c r="C726"/>
    </row>
    <row r="727" spans="3:3" x14ac:dyDescent="0.25">
      <c r="C727"/>
    </row>
    <row r="728" spans="3:3" x14ac:dyDescent="0.25">
      <c r="C728"/>
    </row>
    <row r="729" spans="3:3" x14ac:dyDescent="0.25">
      <c r="C729"/>
    </row>
    <row r="730" spans="3:3" x14ac:dyDescent="0.25">
      <c r="C730"/>
    </row>
    <row r="731" spans="3:3" x14ac:dyDescent="0.25">
      <c r="C731"/>
    </row>
    <row r="732" spans="3:3" x14ac:dyDescent="0.25">
      <c r="C732"/>
    </row>
    <row r="733" spans="3:3" x14ac:dyDescent="0.25">
      <c r="C733"/>
    </row>
    <row r="734" spans="3:3" x14ac:dyDescent="0.25">
      <c r="C734"/>
    </row>
    <row r="735" spans="3:3" x14ac:dyDescent="0.25">
      <c r="C735"/>
    </row>
    <row r="736" spans="3:3" x14ac:dyDescent="0.25">
      <c r="C736"/>
    </row>
    <row r="737" spans="3:3" x14ac:dyDescent="0.25">
      <c r="C737"/>
    </row>
    <row r="738" spans="3:3" x14ac:dyDescent="0.25">
      <c r="C738"/>
    </row>
    <row r="739" spans="3:3" x14ac:dyDescent="0.25">
      <c r="C739"/>
    </row>
    <row r="740" spans="3:3" x14ac:dyDescent="0.25">
      <c r="C740"/>
    </row>
    <row r="741" spans="3:3" x14ac:dyDescent="0.25">
      <c r="C741"/>
    </row>
    <row r="742" spans="3:3" x14ac:dyDescent="0.25">
      <c r="C742"/>
    </row>
    <row r="743" spans="3:3" x14ac:dyDescent="0.25">
      <c r="C743"/>
    </row>
    <row r="744" spans="3:3" x14ac:dyDescent="0.25">
      <c r="C744"/>
    </row>
    <row r="745" spans="3:3" x14ac:dyDescent="0.25">
      <c r="C745"/>
    </row>
    <row r="746" spans="3:3" x14ac:dyDescent="0.25">
      <c r="C746"/>
    </row>
    <row r="747" spans="3:3" x14ac:dyDescent="0.25">
      <c r="C747"/>
    </row>
    <row r="748" spans="3:3" x14ac:dyDescent="0.25">
      <c r="C748"/>
    </row>
    <row r="749" spans="3:3" x14ac:dyDescent="0.25">
      <c r="C749"/>
    </row>
    <row r="750" spans="3:3" x14ac:dyDescent="0.25">
      <c r="C750"/>
    </row>
    <row r="751" spans="3:3" x14ac:dyDescent="0.25">
      <c r="C751"/>
    </row>
    <row r="752" spans="3:3" x14ac:dyDescent="0.25">
      <c r="C752"/>
    </row>
    <row r="753" spans="3:3" x14ac:dyDescent="0.25">
      <c r="C753"/>
    </row>
    <row r="754" spans="3:3" x14ac:dyDescent="0.25">
      <c r="C754"/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МО</vt:lpstr>
      <vt:lpstr>КСГ</vt:lpstr>
      <vt:lpstr>УРОВНИ</vt:lpstr>
      <vt:lpstr>МП</vt:lpstr>
      <vt:lpstr>СВОДНАЯ ТАБЛ</vt:lpstr>
      <vt:lpstr>KSG</vt:lpstr>
      <vt:lpstr>LPU</vt:lpstr>
      <vt:lpstr>UROV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</dc:creator>
  <cp:lastModifiedBy>Бестаева М.</cp:lastModifiedBy>
  <cp:lastPrinted>2016-12-29T14:49:41Z</cp:lastPrinted>
  <dcterms:created xsi:type="dcterms:W3CDTF">2016-12-05T06:37:35Z</dcterms:created>
  <dcterms:modified xsi:type="dcterms:W3CDTF">2017-01-25T14:40:44Z</dcterms:modified>
</cp:coreProperties>
</file>